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570" windowHeight="9405" tabRatio="799"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Euro!$A$1:$C$23</definedName>
    <definedName name="_xlnm.Print_Area" localSheetId="3">GRILA!$A$1:$E$162</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I.2.1d!$A$1:$J$12</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I.2.2d!$A$1:$J$11</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I.3!$A$1:$I$14</definedName>
    <definedName name="_xlnm.Print_Area" localSheetId="21">I.4!$A$1:$F$38</definedName>
    <definedName name="_xlnm.Print_Area" localSheetId="22">I.5!$A$1:$D$11</definedName>
    <definedName name="_xlnm.Print_Area" localSheetId="23">I.6!$A$1:$F$16</definedName>
    <definedName name="_xlnm.Print_Area" localSheetId="24">I.7!$A$1:$G$14</definedName>
    <definedName name="_xlnm.Print_Area" localSheetId="25">I.8!$A$1:$E$261</definedName>
    <definedName name="_xlnm.Print_Area" localSheetId="26">I.9!$A$1:$E$261</definedName>
    <definedName name="_xlnm.Print_Area" localSheetId="27">II1.1!$A$1:$G$259</definedName>
    <definedName name="_xlnm.Print_Area" localSheetId="28">II1.1BDI!$A$1:$G$16</definedName>
    <definedName name="_xlnm.Print_Area" localSheetId="29">II1.2!$A$1:$G$12</definedName>
    <definedName name="_xlnm.Print_Area" localSheetId="30">II1.3!$A$1:$G$259</definedName>
    <definedName name="_xlnm.Print_Area" localSheetId="31">II1.4!$A$1:$I$259</definedName>
    <definedName name="_xlnm.Print_Area" localSheetId="54">'II10'!$A$1:$E$13</definedName>
    <definedName name="_xlnm.Print_Area" localSheetId="55">'II11'!$A$1:$E$259</definedName>
    <definedName name="_xlnm.Print_Area" localSheetId="56">'II12'!$A$1:$E$11</definedName>
    <definedName name="_xlnm.Print_Area" localSheetId="57">'II13'!$A$1:$D$10</definedName>
    <definedName name="_xlnm.Print_Area" localSheetId="32">II2.1a!$A$1:$N$309</definedName>
    <definedName name="_xlnm.Print_Area" localSheetId="33">II2.1b!$A$1:$O$310</definedName>
    <definedName name="_xlnm.Print_Area" localSheetId="34">'II3'!$A$1:$D$12</definedName>
    <definedName name="_xlnm.Print_Area" localSheetId="35">'II4'!$A$1:$D$14</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'II6'!$A$1:$E$23</definedName>
    <definedName name="_xlnm.Print_Area" localSheetId="51">'II7'!$A$1:$F$261</definedName>
    <definedName name="_xlnm.Print_Area" localSheetId="52">'II8'!$A$1:$E$24</definedName>
    <definedName name="_xlnm.Print_Area" localSheetId="53">'II9'!$A$1:$F$11</definedName>
    <definedName name="_xlnm.Print_Area" localSheetId="58">III.1!$A$4:$F$16</definedName>
    <definedName name="_xlnm.Print_Area" localSheetId="67">III.10!$A$1:$D$261</definedName>
    <definedName name="_xlnm.Print_Area" localSheetId="68">III.11!$A$1:$D$261</definedName>
    <definedName name="_xlnm.Print_Area" localSheetId="69">III.12!$A$1:$F$13</definedName>
    <definedName name="_xlnm.Print_Area" localSheetId="70">III.13!$A$1:$E$261</definedName>
    <definedName name="_xlnm.Print_Area" localSheetId="71">III.14!$A$1:$G$16</definedName>
    <definedName name="_xlnm.Print_Area" localSheetId="72">III.15!$A$1:$H$261</definedName>
    <definedName name="_xlnm.Print_Area" localSheetId="73">III.16!$A$1:$D$261</definedName>
    <definedName name="_xlnm.Print_Area" localSheetId="59">III.2!$A$1:$F$29</definedName>
    <definedName name="_xlnm.Print_Area" localSheetId="60">III.3!$A$1:$D$261</definedName>
    <definedName name="_xlnm.Print_Area" localSheetId="61">III.4!$A$1:$G$12</definedName>
    <definedName name="_xlnm.Print_Area" localSheetId="62">III.5!$A$1:$H$22</definedName>
    <definedName name="_xlnm.Print_Area" localSheetId="63">III.6!$A$1:$F$261</definedName>
    <definedName name="_xlnm.Print_Area" localSheetId="64">III.7!$A$1:$E$261</definedName>
    <definedName name="_xlnm.Print_Area" localSheetId="65">III.8!$A$1:$F$26</definedName>
    <definedName name="_xlnm.Print_Area" localSheetId="66">III.9!$A$1:$G$17</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I6" i="75" l="1"/>
  <c r="I6" i="76"/>
  <c r="I6" i="77"/>
  <c r="I6" i="78"/>
  <c r="I6" i="79"/>
  <c r="I6" i="80"/>
  <c r="I6" i="81"/>
  <c r="I6" i="88"/>
  <c r="E6" i="108"/>
  <c r="I6" i="73"/>
  <c r="I6" i="45"/>
  <c r="L6" i="83"/>
  <c r="P259" i="16"/>
  <c r="O259" i="16"/>
  <c r="N259" i="16" s="1"/>
  <c r="P258" i="16"/>
  <c r="O258" i="16"/>
  <c r="N258" i="16" s="1"/>
  <c r="I258" i="16"/>
  <c r="P257" i="16"/>
  <c r="O257" i="16"/>
  <c r="I257" i="16" s="1"/>
  <c r="P256" i="16"/>
  <c r="O256" i="16"/>
  <c r="N256" i="16" s="1"/>
  <c r="P255" i="16"/>
  <c r="O255" i="16"/>
  <c r="N255" i="16" s="1"/>
  <c r="L255" i="16"/>
  <c r="P254" i="16"/>
  <c r="O254" i="16"/>
  <c r="N254" i="16" s="1"/>
  <c r="I254" i="16"/>
  <c r="P253" i="16"/>
  <c r="O253" i="16"/>
  <c r="P252" i="16"/>
  <c r="O252" i="16"/>
  <c r="N252" i="16" s="1"/>
  <c r="P251" i="16"/>
  <c r="O251" i="16"/>
  <c r="N251" i="16" s="1"/>
  <c r="P250" i="16"/>
  <c r="O250" i="16"/>
  <c r="N250" i="16" s="1"/>
  <c r="P249" i="16"/>
  <c r="O249" i="16"/>
  <c r="L249" i="16" s="1"/>
  <c r="P248" i="16"/>
  <c r="O248" i="16"/>
  <c r="N248" i="16" s="1"/>
  <c r="P247" i="16"/>
  <c r="O247" i="16"/>
  <c r="N247" i="16" s="1"/>
  <c r="P246" i="16"/>
  <c r="O246" i="16"/>
  <c r="N246" i="16" s="1"/>
  <c r="L246" i="16"/>
  <c r="I246" i="16"/>
  <c r="P245" i="16"/>
  <c r="O245" i="16"/>
  <c r="P244" i="16"/>
  <c r="O244" i="16"/>
  <c r="N244" i="16" s="1"/>
  <c r="P243" i="16"/>
  <c r="O243" i="16"/>
  <c r="N243" i="16" s="1"/>
  <c r="I243" i="16"/>
  <c r="P242" i="16"/>
  <c r="O242" i="16"/>
  <c r="I242" i="16" s="1"/>
  <c r="N242" i="16"/>
  <c r="P241" i="16"/>
  <c r="O241" i="16"/>
  <c r="N241" i="16" s="1"/>
  <c r="I241" i="16"/>
  <c r="P240" i="16"/>
  <c r="O240" i="16"/>
  <c r="N240" i="16" s="1"/>
  <c r="P239" i="16"/>
  <c r="O239" i="16"/>
  <c r="N239" i="16" s="1"/>
  <c r="L239" i="16"/>
  <c r="I239" i="16"/>
  <c r="P238" i="16"/>
  <c r="O238" i="16"/>
  <c r="N238" i="16" s="1"/>
  <c r="P237" i="16"/>
  <c r="O237" i="16"/>
  <c r="P236" i="16"/>
  <c r="O236" i="16"/>
  <c r="N236" i="16" s="1"/>
  <c r="P235" i="16"/>
  <c r="O235" i="16"/>
  <c r="N235" i="16" s="1"/>
  <c r="P234" i="16"/>
  <c r="O234" i="16"/>
  <c r="N234" i="16" s="1"/>
  <c r="L234" i="16"/>
  <c r="I234" i="16"/>
  <c r="P233" i="16"/>
  <c r="O233" i="16"/>
  <c r="L233" i="16" s="1"/>
  <c r="N233" i="16"/>
  <c r="P232" i="16"/>
  <c r="O232" i="16"/>
  <c r="N232" i="16" s="1"/>
  <c r="P231" i="16"/>
  <c r="O231" i="16"/>
  <c r="N231" i="16" s="1"/>
  <c r="L231" i="16"/>
  <c r="P230" i="16"/>
  <c r="O230" i="16"/>
  <c r="N230" i="16" s="1"/>
  <c r="P229" i="16"/>
  <c r="O229" i="16"/>
  <c r="P228" i="16"/>
  <c r="O228" i="16"/>
  <c r="N228" i="16" s="1"/>
  <c r="P227" i="16"/>
  <c r="O227" i="16"/>
  <c r="N227" i="16" s="1"/>
  <c r="I227" i="16"/>
  <c r="P226" i="16"/>
  <c r="O226" i="16"/>
  <c r="I226" i="16" s="1"/>
  <c r="P225" i="16"/>
  <c r="O225" i="16"/>
  <c r="L225" i="16" s="1"/>
  <c r="N225" i="16"/>
  <c r="I225" i="16"/>
  <c r="P224" i="16"/>
  <c r="O224" i="16"/>
  <c r="N224" i="16" s="1"/>
  <c r="P223" i="16"/>
  <c r="O223" i="16"/>
  <c r="N223" i="16" s="1"/>
  <c r="I223" i="16"/>
  <c r="P222" i="16"/>
  <c r="O222" i="16"/>
  <c r="N222" i="16" s="1"/>
  <c r="L222" i="16"/>
  <c r="P221" i="16"/>
  <c r="O221" i="16"/>
  <c r="P220" i="16"/>
  <c r="O220" i="16"/>
  <c r="N220" i="16" s="1"/>
  <c r="P219" i="16"/>
  <c r="O219" i="16"/>
  <c r="N219" i="16" s="1"/>
  <c r="I219" i="16"/>
  <c r="P218" i="16"/>
  <c r="O218" i="16"/>
  <c r="N218" i="16" s="1"/>
  <c r="P217" i="16"/>
  <c r="O217" i="16"/>
  <c r="L217" i="16" s="1"/>
  <c r="P216" i="16"/>
  <c r="O216" i="16"/>
  <c r="N216" i="16" s="1"/>
  <c r="P215" i="16"/>
  <c r="O215" i="16"/>
  <c r="N215" i="16" s="1"/>
  <c r="P214" i="16"/>
  <c r="O214" i="16"/>
  <c r="N214" i="16" s="1"/>
  <c r="I214" i="16"/>
  <c r="P213" i="16"/>
  <c r="O213" i="16"/>
  <c r="P212" i="16"/>
  <c r="O212" i="16"/>
  <c r="N212" i="16" s="1"/>
  <c r="P211" i="16"/>
  <c r="O211" i="16"/>
  <c r="N211" i="16" s="1"/>
  <c r="P210" i="16"/>
  <c r="O210" i="16"/>
  <c r="I210" i="16" s="1"/>
  <c r="P209" i="16"/>
  <c r="O209" i="16"/>
  <c r="L209" i="16" s="1"/>
  <c r="N209" i="16"/>
  <c r="P208" i="16"/>
  <c r="O208" i="16"/>
  <c r="N208" i="16" s="1"/>
  <c r="P207" i="16"/>
  <c r="O207" i="16"/>
  <c r="N207" i="16" s="1"/>
  <c r="P206" i="16"/>
  <c r="O206" i="16"/>
  <c r="N206" i="16" s="1"/>
  <c r="P205" i="16"/>
  <c r="O205" i="16"/>
  <c r="P204" i="16"/>
  <c r="O204" i="16"/>
  <c r="N204" i="16" s="1"/>
  <c r="P203" i="16"/>
  <c r="O203" i="16"/>
  <c r="N203" i="16" s="1"/>
  <c r="I203" i="16"/>
  <c r="P202" i="16"/>
  <c r="O202" i="16"/>
  <c r="N202" i="16" s="1"/>
  <c r="L202" i="16"/>
  <c r="P201" i="16"/>
  <c r="O201" i="16"/>
  <c r="I201" i="16" s="1"/>
  <c r="P200" i="16"/>
  <c r="O200" i="16"/>
  <c r="N200" i="16" s="1"/>
  <c r="P199" i="16"/>
  <c r="O199" i="16"/>
  <c r="N199" i="16" s="1"/>
  <c r="P198" i="16"/>
  <c r="O198" i="16"/>
  <c r="N198" i="16" s="1"/>
  <c r="L198" i="16"/>
  <c r="P197" i="16"/>
  <c r="O197" i="16"/>
  <c r="P196" i="16"/>
  <c r="O196" i="16"/>
  <c r="N196" i="16" s="1"/>
  <c r="P195" i="16"/>
  <c r="O195" i="16"/>
  <c r="N195" i="16" s="1"/>
  <c r="P194" i="16"/>
  <c r="O194" i="16"/>
  <c r="L194" i="16" s="1"/>
  <c r="N194" i="16"/>
  <c r="P193" i="16"/>
  <c r="O193" i="16"/>
  <c r="I193" i="16" s="1"/>
  <c r="N193" i="16"/>
  <c r="L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L183" i="16"/>
  <c r="P182" i="16"/>
  <c r="O182" i="16"/>
  <c r="N182" i="16" s="1"/>
  <c r="L182" i="16"/>
  <c r="P181" i="16"/>
  <c r="O181" i="16"/>
  <c r="P180" i="16"/>
  <c r="O180" i="16"/>
  <c r="I180" i="16"/>
  <c r="P179" i="16"/>
  <c r="O179" i="16"/>
  <c r="N179" i="16" s="1"/>
  <c r="P178" i="16"/>
  <c r="O178" i="16"/>
  <c r="L178" i="16" s="1"/>
  <c r="P177" i="16"/>
  <c r="O177" i="16"/>
  <c r="L177" i="16" s="1"/>
  <c r="N177" i="16"/>
  <c r="P176" i="16"/>
  <c r="O176" i="16"/>
  <c r="N176" i="16" s="1"/>
  <c r="P175" i="16"/>
  <c r="O175" i="16"/>
  <c r="N175" i="16" s="1"/>
  <c r="P174" i="16"/>
  <c r="O174" i="16"/>
  <c r="N174" i="16" s="1"/>
  <c r="L174" i="16"/>
  <c r="P173" i="16"/>
  <c r="O173" i="16"/>
  <c r="N173" i="16" s="1"/>
  <c r="M173" i="16"/>
  <c r="L173" i="16"/>
  <c r="K173" i="16"/>
  <c r="J173" i="16"/>
  <c r="I173" i="16"/>
  <c r="P172" i="16"/>
  <c r="O172" i="16"/>
  <c r="N172" i="16" s="1"/>
  <c r="P171" i="16"/>
  <c r="O171" i="16"/>
  <c r="N171" i="16" s="1"/>
  <c r="M171" i="16"/>
  <c r="I171" i="16"/>
  <c r="P170" i="16"/>
  <c r="O170" i="16"/>
  <c r="N170" i="16" s="1"/>
  <c r="M170" i="16"/>
  <c r="P169" i="16"/>
  <c r="O169" i="16"/>
  <c r="N169" i="16" s="1"/>
  <c r="M169" i="16"/>
  <c r="L169" i="16"/>
  <c r="P168" i="16"/>
  <c r="O168" i="16"/>
  <c r="N168" i="16" s="1"/>
  <c r="P167" i="16"/>
  <c r="O167" i="16"/>
  <c r="N167" i="16" s="1"/>
  <c r="M167" i="16"/>
  <c r="K167" i="16"/>
  <c r="P166" i="16"/>
  <c r="O166" i="16"/>
  <c r="N166" i="16" s="1"/>
  <c r="L166" i="16"/>
  <c r="J166" i="16"/>
  <c r="I166" i="16"/>
  <c r="P165" i="16"/>
  <c r="O165" i="16"/>
  <c r="N165" i="16" s="1"/>
  <c r="M165" i="16"/>
  <c r="L165" i="16"/>
  <c r="J165" i="16"/>
  <c r="I165" i="16"/>
  <c r="P164" i="16"/>
  <c r="O164" i="16"/>
  <c r="N164" i="16" s="1"/>
  <c r="P163" i="16"/>
  <c r="O163" i="16"/>
  <c r="N163" i="16" s="1"/>
  <c r="P162" i="16"/>
  <c r="O162" i="16"/>
  <c r="N162" i="16" s="1"/>
  <c r="M162" i="16"/>
  <c r="L162" i="16"/>
  <c r="P161" i="16"/>
  <c r="O161" i="16"/>
  <c r="N161" i="16" s="1"/>
  <c r="P160" i="16"/>
  <c r="O160" i="16"/>
  <c r="N160" i="16" s="1"/>
  <c r="P159" i="16"/>
  <c r="O159" i="16"/>
  <c r="N159" i="16" s="1"/>
  <c r="P158" i="16"/>
  <c r="O158" i="16"/>
  <c r="N158" i="16" s="1"/>
  <c r="J158" i="16"/>
  <c r="P157" i="16"/>
  <c r="O157" i="16"/>
  <c r="N157" i="16" s="1"/>
  <c r="L157" i="16"/>
  <c r="I157" i="16"/>
  <c r="P156" i="16"/>
  <c r="O156" i="16"/>
  <c r="N156" i="16" s="1"/>
  <c r="J156" i="16"/>
  <c r="P155" i="16"/>
  <c r="O155" i="16"/>
  <c r="N155" i="16" s="1"/>
  <c r="P154" i="16"/>
  <c r="O154" i="16"/>
  <c r="N154" i="16" s="1"/>
  <c r="M154" i="16"/>
  <c r="L154" i="16"/>
  <c r="P153" i="16"/>
  <c r="O153" i="16"/>
  <c r="N153" i="16" s="1"/>
  <c r="K153" i="16"/>
  <c r="P152" i="16"/>
  <c r="O152" i="16"/>
  <c r="N152" i="16" s="1"/>
  <c r="P151" i="16"/>
  <c r="O151" i="16"/>
  <c r="N151" i="16" s="1"/>
  <c r="J151" i="16"/>
  <c r="P150" i="16"/>
  <c r="O150" i="16"/>
  <c r="N150" i="16" s="1"/>
  <c r="J150" i="16"/>
  <c r="P149" i="16"/>
  <c r="O149" i="16"/>
  <c r="N149" i="16" s="1"/>
  <c r="P148" i="16"/>
  <c r="O148" i="16"/>
  <c r="N148" i="16" s="1"/>
  <c r="J148" i="16"/>
  <c r="P147" i="16"/>
  <c r="O147" i="16"/>
  <c r="N147" i="16" s="1"/>
  <c r="M147" i="16"/>
  <c r="P146" i="16"/>
  <c r="O146" i="16"/>
  <c r="N146" i="16" s="1"/>
  <c r="L146" i="16"/>
  <c r="P145" i="16"/>
  <c r="O145" i="16"/>
  <c r="N145" i="16" s="1"/>
  <c r="M145" i="16"/>
  <c r="K145" i="16"/>
  <c r="P144" i="16"/>
  <c r="O144" i="16"/>
  <c r="N144" i="16" s="1"/>
  <c r="P143" i="16"/>
  <c r="O143" i="16"/>
  <c r="N143" i="16" s="1"/>
  <c r="M143" i="16"/>
  <c r="J143" i="16"/>
  <c r="P142" i="16"/>
  <c r="O142" i="16"/>
  <c r="N142" i="16" s="1"/>
  <c r="P141" i="16"/>
  <c r="O141" i="16"/>
  <c r="N141" i="16" s="1"/>
  <c r="K141" i="16"/>
  <c r="P140" i="16"/>
  <c r="O140" i="16"/>
  <c r="N140" i="16" s="1"/>
  <c r="J140" i="16"/>
  <c r="P139" i="16"/>
  <c r="O139" i="16"/>
  <c r="N139" i="16" s="1"/>
  <c r="M139" i="16"/>
  <c r="P138" i="16"/>
  <c r="O138" i="16"/>
  <c r="N138" i="16" s="1"/>
  <c r="L138" i="16"/>
  <c r="P137" i="16"/>
  <c r="O137" i="16"/>
  <c r="N137" i="16" s="1"/>
  <c r="M137" i="16"/>
  <c r="K137" i="16"/>
  <c r="I137" i="16"/>
  <c r="P136" i="16"/>
  <c r="O136" i="16"/>
  <c r="N136" i="16" s="1"/>
  <c r="P135" i="16"/>
  <c r="O135" i="16"/>
  <c r="N135" i="16" s="1"/>
  <c r="M135" i="16"/>
  <c r="J135" i="16"/>
  <c r="I135" i="16"/>
  <c r="P134" i="16"/>
  <c r="O134" i="16"/>
  <c r="N134" i="16" s="1"/>
  <c r="I134" i="16"/>
  <c r="P133" i="16"/>
  <c r="O133" i="16"/>
  <c r="N133" i="16" s="1"/>
  <c r="M133" i="16"/>
  <c r="K133" i="16"/>
  <c r="P132" i="16"/>
  <c r="O132" i="16"/>
  <c r="N132" i="16" s="1"/>
  <c r="J132" i="16"/>
  <c r="P131" i="16"/>
  <c r="O131" i="16"/>
  <c r="N131" i="16" s="1"/>
  <c r="M131" i="16"/>
  <c r="I131" i="16"/>
  <c r="P130" i="16"/>
  <c r="O130" i="16"/>
  <c r="N130" i="16" s="1"/>
  <c r="P129" i="16"/>
  <c r="O129" i="16"/>
  <c r="N129" i="16" s="1"/>
  <c r="M129" i="16"/>
  <c r="L129" i="16"/>
  <c r="I129" i="16"/>
  <c r="P128" i="16"/>
  <c r="O128" i="16"/>
  <c r="N128" i="16" s="1"/>
  <c r="P127" i="16"/>
  <c r="O127" i="16"/>
  <c r="N127" i="16" s="1"/>
  <c r="K127" i="16"/>
  <c r="P126" i="16"/>
  <c r="O126" i="16"/>
  <c r="N126" i="16" s="1"/>
  <c r="P125" i="16"/>
  <c r="O125" i="16"/>
  <c r="P124" i="16"/>
  <c r="O124" i="16"/>
  <c r="N124" i="16" s="1"/>
  <c r="K124" i="16"/>
  <c r="P123" i="16"/>
  <c r="O123" i="16"/>
  <c r="N123" i="16" s="1"/>
  <c r="P122" i="16"/>
  <c r="O122" i="16"/>
  <c r="N122" i="16" s="1"/>
  <c r="K122" i="16"/>
  <c r="P121" i="16"/>
  <c r="O121" i="16"/>
  <c r="N121" i="16" s="1"/>
  <c r="J121" i="16"/>
  <c r="P120" i="16"/>
  <c r="O120" i="16"/>
  <c r="N120" i="16" s="1"/>
  <c r="M120" i="16"/>
  <c r="P119" i="16"/>
  <c r="O119" i="16"/>
  <c r="N119" i="16" s="1"/>
  <c r="P118" i="16"/>
  <c r="O118" i="16"/>
  <c r="N118" i="16" s="1"/>
  <c r="P117" i="16"/>
  <c r="O117" i="16"/>
  <c r="P116" i="16"/>
  <c r="O116" i="16"/>
  <c r="N116" i="16" s="1"/>
  <c r="L116" i="16"/>
  <c r="P115" i="16"/>
  <c r="O115" i="16"/>
  <c r="N115" i="16" s="1"/>
  <c r="P114" i="16"/>
  <c r="O114" i="16"/>
  <c r="N114" i="16" s="1"/>
  <c r="P113" i="16"/>
  <c r="O113" i="16"/>
  <c r="N113" i="16" s="1"/>
  <c r="P112" i="16"/>
  <c r="O112" i="16"/>
  <c r="N112" i="16" s="1"/>
  <c r="J112" i="16"/>
  <c r="P111" i="16"/>
  <c r="O111" i="16"/>
  <c r="N111" i="16" s="1"/>
  <c r="P110" i="16"/>
  <c r="O110" i="16"/>
  <c r="N110" i="16" s="1"/>
  <c r="P109" i="16"/>
  <c r="O109" i="16"/>
  <c r="M109" i="16" s="1"/>
  <c r="P108" i="16"/>
  <c r="O108" i="16"/>
  <c r="N108" i="16" s="1"/>
  <c r="M108" i="16"/>
  <c r="K108" i="16"/>
  <c r="P107" i="16"/>
  <c r="O107" i="16"/>
  <c r="N107" i="16" s="1"/>
  <c r="K107" i="16"/>
  <c r="P106" i="16"/>
  <c r="O106" i="16"/>
  <c r="N106" i="16" s="1"/>
  <c r="K106" i="16"/>
  <c r="P105" i="16"/>
  <c r="O105" i="16"/>
  <c r="N105" i="16" s="1"/>
  <c r="P104" i="16"/>
  <c r="O104" i="16"/>
  <c r="N104" i="16" s="1"/>
  <c r="L104" i="16"/>
  <c r="P103" i="16"/>
  <c r="O103" i="16"/>
  <c r="N103" i="16" s="1"/>
  <c r="K103" i="16"/>
  <c r="P102" i="16"/>
  <c r="O102" i="16"/>
  <c r="P101" i="16"/>
  <c r="O101" i="16"/>
  <c r="M101" i="16"/>
  <c r="P100" i="16"/>
  <c r="O100" i="16"/>
  <c r="N100" i="16" s="1"/>
  <c r="M100" i="16"/>
  <c r="P99" i="16"/>
  <c r="O99" i="16"/>
  <c r="N99" i="16" s="1"/>
  <c r="L99" i="16"/>
  <c r="K99" i="16"/>
  <c r="P98" i="16"/>
  <c r="O98" i="16"/>
  <c r="N98" i="16" s="1"/>
  <c r="P97" i="16"/>
  <c r="O97" i="16"/>
  <c r="N97" i="16" s="1"/>
  <c r="P96" i="16"/>
  <c r="O96" i="16"/>
  <c r="N96" i="16" s="1"/>
  <c r="M96" i="16"/>
  <c r="L96" i="16"/>
  <c r="I96" i="16"/>
  <c r="P95" i="16"/>
  <c r="O95" i="16"/>
  <c r="N95" i="16" s="1"/>
  <c r="K95" i="16"/>
  <c r="P94" i="16"/>
  <c r="O94" i="16"/>
  <c r="J94" i="16" s="1"/>
  <c r="P93" i="16"/>
  <c r="O93" i="16"/>
  <c r="I93" i="16" s="1"/>
  <c r="M93" i="16"/>
  <c r="P92" i="16"/>
  <c r="O92" i="16"/>
  <c r="N92" i="16" s="1"/>
  <c r="M92" i="16"/>
  <c r="P91" i="16"/>
  <c r="O91" i="16"/>
  <c r="N91" i="16" s="1"/>
  <c r="P90" i="16"/>
  <c r="O90" i="16"/>
  <c r="K90" i="16" s="1"/>
  <c r="P89" i="16"/>
  <c r="O89" i="16"/>
  <c r="N89" i="16" s="1"/>
  <c r="M89" i="16"/>
  <c r="P88" i="16"/>
  <c r="O88" i="16"/>
  <c r="N88" i="16" s="1"/>
  <c r="P87" i="16"/>
  <c r="O87" i="16"/>
  <c r="N87" i="16" s="1"/>
  <c r="P86" i="16"/>
  <c r="O86" i="16"/>
  <c r="J86" i="16"/>
  <c r="P85" i="16"/>
  <c r="O85" i="16"/>
  <c r="I85" i="16" s="1"/>
  <c r="M85" i="16"/>
  <c r="P84" i="16"/>
  <c r="O84" i="16"/>
  <c r="N84" i="16" s="1"/>
  <c r="M84" i="16"/>
  <c r="P83" i="16"/>
  <c r="O83" i="16"/>
  <c r="N83" i="16" s="1"/>
  <c r="L83" i="16"/>
  <c r="K83" i="16"/>
  <c r="P82" i="16"/>
  <c r="O82" i="16"/>
  <c r="J82" i="16" s="1"/>
  <c r="P81" i="16"/>
  <c r="O81" i="16"/>
  <c r="N81" i="16" s="1"/>
  <c r="P80" i="16"/>
  <c r="O80" i="16"/>
  <c r="N80" i="16" s="1"/>
  <c r="J80" i="16"/>
  <c r="P79" i="16"/>
  <c r="O79" i="16"/>
  <c r="N79" i="16" s="1"/>
  <c r="P78" i="16"/>
  <c r="O78" i="16"/>
  <c r="J78" i="16" s="1"/>
  <c r="P77" i="16"/>
  <c r="O77" i="16"/>
  <c r="M77" i="16" s="1"/>
  <c r="P76" i="16"/>
  <c r="O76" i="16"/>
  <c r="N76" i="16" s="1"/>
  <c r="M76" i="16"/>
  <c r="P75" i="16"/>
  <c r="O75" i="16"/>
  <c r="N75" i="16" s="1"/>
  <c r="L75" i="16"/>
  <c r="K75" i="16"/>
  <c r="P74" i="16"/>
  <c r="O74" i="16"/>
  <c r="J74" i="16" s="1"/>
  <c r="P73" i="16"/>
  <c r="O73" i="16"/>
  <c r="N73" i="16" s="1"/>
  <c r="P72" i="16"/>
  <c r="O72" i="16"/>
  <c r="N72" i="16" s="1"/>
  <c r="L72" i="16"/>
  <c r="P71" i="16"/>
  <c r="O71" i="16"/>
  <c r="N71" i="16" s="1"/>
  <c r="P70" i="16"/>
  <c r="O70" i="16"/>
  <c r="J70" i="16" s="1"/>
  <c r="P69" i="16"/>
  <c r="O69" i="16"/>
  <c r="I69" i="16" s="1"/>
  <c r="M69" i="16"/>
  <c r="P68" i="16"/>
  <c r="O68" i="16"/>
  <c r="N68" i="16" s="1"/>
  <c r="P67" i="16"/>
  <c r="O67" i="16"/>
  <c r="N67" i="16" s="1"/>
  <c r="P66" i="16"/>
  <c r="O66" i="16"/>
  <c r="J66" i="16" s="1"/>
  <c r="P65" i="16"/>
  <c r="O65" i="16"/>
  <c r="N65" i="16" s="1"/>
  <c r="J65" i="16"/>
  <c r="P64" i="16"/>
  <c r="O64" i="16"/>
  <c r="N64" i="16" s="1"/>
  <c r="P63" i="16"/>
  <c r="O63" i="16"/>
  <c r="N63" i="16" s="1"/>
  <c r="K63" i="16"/>
  <c r="P62" i="16"/>
  <c r="O62" i="16"/>
  <c r="P61" i="16"/>
  <c r="O61" i="16"/>
  <c r="M61" i="16" s="1"/>
  <c r="P60" i="16"/>
  <c r="O60" i="16"/>
  <c r="N60" i="16" s="1"/>
  <c r="P59" i="16"/>
  <c r="O59" i="16"/>
  <c r="N59" i="16" s="1"/>
  <c r="L59" i="16"/>
  <c r="J59" i="16"/>
  <c r="P58" i="16"/>
  <c r="O58" i="16"/>
  <c r="K58" i="16" s="1"/>
  <c r="P57" i="16"/>
  <c r="O57" i="16"/>
  <c r="N57" i="16" s="1"/>
  <c r="M57" i="16"/>
  <c r="J57" i="16"/>
  <c r="I57" i="16"/>
  <c r="P56" i="16"/>
  <c r="O56" i="16"/>
  <c r="N56" i="16" s="1"/>
  <c r="P55" i="16"/>
  <c r="O55" i="16"/>
  <c r="N55" i="16" s="1"/>
  <c r="P54" i="16"/>
  <c r="O54" i="16"/>
  <c r="M54" i="16" s="1"/>
  <c r="P53" i="16"/>
  <c r="O53" i="16"/>
  <c r="M53" i="16" s="1"/>
  <c r="P52" i="16"/>
  <c r="O52" i="16"/>
  <c r="N52" i="16" s="1"/>
  <c r="P51" i="16"/>
  <c r="O51" i="16"/>
  <c r="N51" i="16" s="1"/>
  <c r="L51" i="16"/>
  <c r="K51" i="16"/>
  <c r="J51" i="16"/>
  <c r="P50" i="16"/>
  <c r="O50" i="16"/>
  <c r="P49" i="16"/>
  <c r="O49" i="16"/>
  <c r="N49" i="16" s="1"/>
  <c r="P48" i="16"/>
  <c r="O48" i="16"/>
  <c r="N48" i="16" s="1"/>
  <c r="J48" i="16"/>
  <c r="P47" i="16"/>
  <c r="O47" i="16"/>
  <c r="K47" i="16" s="1"/>
  <c r="P46" i="16"/>
  <c r="O46" i="16"/>
  <c r="J46" i="16" s="1"/>
  <c r="M46" i="16"/>
  <c r="I46" i="16"/>
  <c r="P45" i="16"/>
  <c r="O45" i="16"/>
  <c r="L45" i="16" s="1"/>
  <c r="P44" i="16"/>
  <c r="O44" i="16"/>
  <c r="N44" i="16" s="1"/>
  <c r="P43" i="16"/>
  <c r="O43" i="16"/>
  <c r="M43" i="16" s="1"/>
  <c r="J43" i="16"/>
  <c r="P42" i="16"/>
  <c r="O42" i="16"/>
  <c r="N42" i="16" s="1"/>
  <c r="M42" i="16"/>
  <c r="P41" i="16"/>
  <c r="O41" i="16"/>
  <c r="N41" i="16" s="1"/>
  <c r="K41" i="16"/>
  <c r="P40" i="16"/>
  <c r="O40" i="16"/>
  <c r="N40" i="16" s="1"/>
  <c r="L40" i="16"/>
  <c r="K40" i="16"/>
  <c r="I40" i="16"/>
  <c r="P39" i="16"/>
  <c r="O39" i="16"/>
  <c r="P38" i="16"/>
  <c r="O38" i="16"/>
  <c r="J38" i="16" s="1"/>
  <c r="P37" i="16"/>
  <c r="O37" i="16"/>
  <c r="K37" i="16" s="1"/>
  <c r="P36" i="16"/>
  <c r="O36" i="16"/>
  <c r="K36" i="16" s="1"/>
  <c r="P35" i="16"/>
  <c r="O35" i="16"/>
  <c r="P34" i="16"/>
  <c r="O34" i="16"/>
  <c r="I34" i="16" s="1"/>
  <c r="K34" i="16"/>
  <c r="P33" i="16"/>
  <c r="O33" i="16"/>
  <c r="K33" i="16" s="1"/>
  <c r="P32" i="16"/>
  <c r="O32" i="16"/>
  <c r="K32" i="16" s="1"/>
  <c r="P31" i="16"/>
  <c r="O31" i="16"/>
  <c r="J31" i="16"/>
  <c r="P30" i="16"/>
  <c r="O30" i="16"/>
  <c r="I30" i="16" s="1"/>
  <c r="L30" i="16"/>
  <c r="K30" i="16"/>
  <c r="J30" i="16"/>
  <c r="P29" i="16"/>
  <c r="O29" i="16"/>
  <c r="K29" i="16" s="1"/>
  <c r="L29" i="16"/>
  <c r="P28" i="16"/>
  <c r="O28" i="16"/>
  <c r="K28" i="16" s="1"/>
  <c r="L28" i="16"/>
  <c r="P27" i="16"/>
  <c r="O27" i="16"/>
  <c r="J27" i="16"/>
  <c r="P26" i="16"/>
  <c r="O26" i="16"/>
  <c r="I26" i="16" s="1"/>
  <c r="L26" i="16"/>
  <c r="J26" i="16"/>
  <c r="P25" i="16"/>
  <c r="O25" i="16"/>
  <c r="K25" i="16" s="1"/>
  <c r="L25" i="16"/>
  <c r="P24" i="16"/>
  <c r="O24" i="16"/>
  <c r="K24" i="16" s="1"/>
  <c r="L24" i="16"/>
  <c r="P23" i="16"/>
  <c r="O23" i="16"/>
  <c r="J23" i="16"/>
  <c r="P22" i="16"/>
  <c r="O22" i="16"/>
  <c r="I22" i="16" s="1"/>
  <c r="J22" i="16"/>
  <c r="P21" i="16"/>
  <c r="O21" i="16"/>
  <c r="K21" i="16" s="1"/>
  <c r="L21" i="16"/>
  <c r="P20" i="16"/>
  <c r="O20" i="16"/>
  <c r="K20" i="16" s="1"/>
  <c r="P19" i="16"/>
  <c r="O19" i="16"/>
  <c r="J19" i="16" s="1"/>
  <c r="P18" i="16"/>
  <c r="O18" i="16"/>
  <c r="I18" i="16" s="1"/>
  <c r="K18" i="16"/>
  <c r="P17" i="16"/>
  <c r="O17" i="16"/>
  <c r="K17" i="16" s="1"/>
  <c r="P16" i="16"/>
  <c r="O16" i="16"/>
  <c r="K16" i="16" s="1"/>
  <c r="P15" i="16"/>
  <c r="O15" i="16"/>
  <c r="J15" i="16"/>
  <c r="P14" i="16"/>
  <c r="O14" i="16"/>
  <c r="L14" i="16"/>
  <c r="K14" i="16"/>
  <c r="J14" i="16"/>
  <c r="I14" i="16"/>
  <c r="P13" i="16"/>
  <c r="O13" i="16"/>
  <c r="K13" i="16" s="1"/>
  <c r="L13" i="16"/>
  <c r="P12" i="16"/>
  <c r="O12" i="16"/>
  <c r="K12" i="16" s="1"/>
  <c r="P11" i="16"/>
  <c r="O11" i="16"/>
  <c r="J11" i="16" s="1"/>
  <c r="L12" i="16" l="1"/>
  <c r="L16" i="16"/>
  <c r="L18" i="16"/>
  <c r="L32" i="16"/>
  <c r="L34" i="16"/>
  <c r="M41" i="16"/>
  <c r="L48" i="16"/>
  <c r="I64" i="16"/>
  <c r="L65" i="16"/>
  <c r="K79" i="16"/>
  <c r="I97" i="16"/>
  <c r="L108" i="16"/>
  <c r="K111" i="16"/>
  <c r="M124" i="16"/>
  <c r="L133" i="16"/>
  <c r="M138" i="16"/>
  <c r="K143" i="16"/>
  <c r="L145" i="16"/>
  <c r="I147" i="16"/>
  <c r="J149" i="16"/>
  <c r="L150" i="16"/>
  <c r="M157" i="16"/>
  <c r="I159" i="16"/>
  <c r="I161" i="16"/>
  <c r="L201" i="16"/>
  <c r="I215" i="16"/>
  <c r="L226" i="16"/>
  <c r="I247" i="16"/>
  <c r="L257" i="16"/>
  <c r="J64" i="16"/>
  <c r="K68" i="16"/>
  <c r="I81" i="16"/>
  <c r="J97" i="16"/>
  <c r="I142" i="16"/>
  <c r="K149" i="16"/>
  <c r="J159" i="16"/>
  <c r="K161" i="16"/>
  <c r="I187" i="16"/>
  <c r="I196" i="16"/>
  <c r="N201" i="16"/>
  <c r="I207" i="16"/>
  <c r="L215" i="16"/>
  <c r="L218" i="16"/>
  <c r="N226" i="16"/>
  <c r="L242" i="16"/>
  <c r="L247" i="16"/>
  <c r="I250" i="16"/>
  <c r="I255" i="16"/>
  <c r="N257" i="16"/>
  <c r="I259" i="16"/>
  <c r="I38" i="16"/>
  <c r="K38" i="16"/>
  <c r="K44" i="16"/>
  <c r="L130" i="16"/>
  <c r="I141" i="16"/>
  <c r="J142" i="16"/>
  <c r="L149" i="16"/>
  <c r="K159" i="16"/>
  <c r="L161" i="16"/>
  <c r="I163" i="16"/>
  <c r="I175" i="16"/>
  <c r="I199" i="16"/>
  <c r="L210" i="16"/>
  <c r="I238" i="16"/>
  <c r="L250" i="16"/>
  <c r="K64" i="16"/>
  <c r="L68" i="16"/>
  <c r="I73" i="16"/>
  <c r="I77" i="16"/>
  <c r="J81" i="16"/>
  <c r="K88" i="16"/>
  <c r="K97" i="16"/>
  <c r="L17" i="16"/>
  <c r="K26" i="16"/>
  <c r="L33" i="16"/>
  <c r="L38" i="16"/>
  <c r="J42" i="16"/>
  <c r="M44" i="16"/>
  <c r="K57" i="16"/>
  <c r="L64" i="16"/>
  <c r="K66" i="16"/>
  <c r="M68" i="16"/>
  <c r="M73" i="16"/>
  <c r="I80" i="16"/>
  <c r="L81" i="16"/>
  <c r="L88" i="16"/>
  <c r="J96" i="16"/>
  <c r="M97" i="16"/>
  <c r="I112" i="16"/>
  <c r="I120" i="16"/>
  <c r="M130" i="16"/>
  <c r="K135" i="16"/>
  <c r="L137" i="16"/>
  <c r="I139" i="16"/>
  <c r="J141" i="16"/>
  <c r="L142" i="16"/>
  <c r="M149" i="16"/>
  <c r="I151" i="16"/>
  <c r="I153" i="16"/>
  <c r="I158" i="16"/>
  <c r="M159" i="16"/>
  <c r="M161" i="16"/>
  <c r="M163" i="16"/>
  <c r="K165" i="16"/>
  <c r="L170" i="16"/>
  <c r="J172" i="16"/>
  <c r="L175" i="16"/>
  <c r="N178" i="16"/>
  <c r="L199" i="16"/>
  <c r="N210" i="16"/>
  <c r="I222" i="16"/>
  <c r="I230" i="16"/>
  <c r="I235" i="16"/>
  <c r="L238" i="16"/>
  <c r="I56" i="16"/>
  <c r="L60" i="16"/>
  <c r="K76" i="16"/>
  <c r="K80" i="16"/>
  <c r="K84" i="16"/>
  <c r="K100" i="16"/>
  <c r="I105" i="16"/>
  <c r="K112" i="16"/>
  <c r="J115" i="16"/>
  <c r="K129" i="16"/>
  <c r="I133" i="16"/>
  <c r="J134" i="16"/>
  <c r="L141" i="16"/>
  <c r="M146" i="16"/>
  <c r="K151" i="16"/>
  <c r="L153" i="16"/>
  <c r="I155" i="16"/>
  <c r="J157" i="16"/>
  <c r="L158" i="16"/>
  <c r="I167" i="16"/>
  <c r="I169" i="16"/>
  <c r="I174" i="16"/>
  <c r="L241" i="16"/>
  <c r="L258" i="16"/>
  <c r="K22" i="16"/>
  <c r="I41" i="16"/>
  <c r="J18" i="16"/>
  <c r="L20" i="16"/>
  <c r="L22" i="16"/>
  <c r="J34" i="16"/>
  <c r="J41" i="16"/>
  <c r="I48" i="16"/>
  <c r="L53" i="16"/>
  <c r="K56" i="16"/>
  <c r="M60" i="16"/>
  <c r="I65" i="16"/>
  <c r="K67" i="16"/>
  <c r="K72" i="16"/>
  <c r="K74" i="16"/>
  <c r="L76" i="16"/>
  <c r="L80" i="16"/>
  <c r="K82" i="16"/>
  <c r="L84" i="16"/>
  <c r="I89" i="16"/>
  <c r="K92" i="16"/>
  <c r="K98" i="16"/>
  <c r="L100" i="16"/>
  <c r="M105" i="16"/>
  <c r="M112" i="16"/>
  <c r="L115" i="16"/>
  <c r="J118" i="16"/>
  <c r="J133" i="16"/>
  <c r="L134" i="16"/>
  <c r="M141" i="16"/>
  <c r="I143" i="16"/>
  <c r="I145" i="16"/>
  <c r="I150" i="16"/>
  <c r="M151" i="16"/>
  <c r="M153" i="16"/>
  <c r="M155" i="16"/>
  <c r="K157" i="16"/>
  <c r="J164" i="16"/>
  <c r="J167" i="16"/>
  <c r="K169" i="16"/>
  <c r="J174" i="16"/>
  <c r="I198" i="16"/>
  <c r="I206" i="16"/>
  <c r="I209" i="16"/>
  <c r="I211" i="16"/>
  <c r="N217" i="16"/>
  <c r="I231" i="16"/>
  <c r="N249" i="16"/>
  <c r="I251" i="16"/>
  <c r="L254" i="16"/>
  <c r="I149"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N258" i="45" s="1"/>
  <c r="I258" i="45"/>
  <c r="P257" i="45"/>
  <c r="O257" i="45"/>
  <c r="P256" i="45"/>
  <c r="O256" i="45"/>
  <c r="N256" i="45" s="1"/>
  <c r="P255" i="45"/>
  <c r="O255" i="45"/>
  <c r="P254" i="45"/>
  <c r="O254" i="45"/>
  <c r="N254" i="45" s="1"/>
  <c r="M254" i="45"/>
  <c r="P253" i="45"/>
  <c r="O253" i="45"/>
  <c r="N253" i="45" s="1"/>
  <c r="M253" i="45"/>
  <c r="P252" i="45"/>
  <c r="O252" i="45"/>
  <c r="N252" i="45" s="1"/>
  <c r="K252" i="45"/>
  <c r="P251" i="45"/>
  <c r="O251" i="45"/>
  <c r="N251" i="45" s="1"/>
  <c r="K251" i="45"/>
  <c r="P250" i="45"/>
  <c r="O250" i="45"/>
  <c r="N250" i="45" s="1"/>
  <c r="K250" i="45"/>
  <c r="P249" i="45"/>
  <c r="O249" i="45"/>
  <c r="P248" i="45"/>
  <c r="O248" i="45"/>
  <c r="P247" i="45"/>
  <c r="O247" i="45"/>
  <c r="N247" i="45" s="1"/>
  <c r="I247" i="45"/>
  <c r="P246" i="45"/>
  <c r="O246" i="45"/>
  <c r="N246" i="45" s="1"/>
  <c r="M246" i="45"/>
  <c r="P245" i="45"/>
  <c r="O245" i="45"/>
  <c r="N245" i="45" s="1"/>
  <c r="M245" i="45"/>
  <c r="I245" i="45"/>
  <c r="P244" i="45"/>
  <c r="O244" i="45"/>
  <c r="N244" i="45" s="1"/>
  <c r="K244" i="45"/>
  <c r="P243" i="45"/>
  <c r="O243" i="45"/>
  <c r="N243" i="45" s="1"/>
  <c r="K243" i="45"/>
  <c r="P242" i="45"/>
  <c r="O242" i="45"/>
  <c r="N242" i="45" s="1"/>
  <c r="K242" i="45"/>
  <c r="P241" i="45"/>
  <c r="O241" i="45"/>
  <c r="P240" i="45"/>
  <c r="O240" i="45"/>
  <c r="N240" i="45" s="1"/>
  <c r="K240" i="45"/>
  <c r="I240" i="45"/>
  <c r="P239" i="45"/>
  <c r="O239" i="45"/>
  <c r="N239" i="45" s="1"/>
  <c r="M239" i="45"/>
  <c r="P238" i="45"/>
  <c r="O238" i="45"/>
  <c r="N238" i="45" s="1"/>
  <c r="M238" i="45"/>
  <c r="P237" i="45"/>
  <c r="O237" i="45"/>
  <c r="N237" i="45" s="1"/>
  <c r="M237" i="45"/>
  <c r="K237" i="45"/>
  <c r="I237" i="45"/>
  <c r="P236" i="45"/>
  <c r="O236" i="45"/>
  <c r="N236" i="45" s="1"/>
  <c r="K236" i="45"/>
  <c r="P235" i="45"/>
  <c r="O235" i="45"/>
  <c r="N235" i="45" s="1"/>
  <c r="K235" i="45"/>
  <c r="P234" i="45"/>
  <c r="O234" i="45"/>
  <c r="N234" i="45" s="1"/>
  <c r="K234" i="45"/>
  <c r="P233" i="45"/>
  <c r="O233" i="45"/>
  <c r="P232" i="45"/>
  <c r="O232" i="45"/>
  <c r="N232" i="45" s="1"/>
  <c r="M232" i="45"/>
  <c r="P231" i="45"/>
  <c r="O231" i="45"/>
  <c r="N231" i="45" s="1"/>
  <c r="M231" i="45"/>
  <c r="I231" i="45"/>
  <c r="P230" i="45"/>
  <c r="O230" i="45"/>
  <c r="N230" i="45" s="1"/>
  <c r="M230" i="45"/>
  <c r="P229" i="45"/>
  <c r="O229" i="45"/>
  <c r="N229" i="45" s="1"/>
  <c r="K229" i="45"/>
  <c r="I229" i="45"/>
  <c r="P228" i="45"/>
  <c r="O228" i="45"/>
  <c r="N228" i="45" s="1"/>
  <c r="K228" i="45"/>
  <c r="P227" i="45"/>
  <c r="O227" i="45"/>
  <c r="N227" i="45" s="1"/>
  <c r="P226" i="45"/>
  <c r="O226" i="45"/>
  <c r="P225" i="45"/>
  <c r="O225" i="45"/>
  <c r="P224" i="45"/>
  <c r="O224" i="45"/>
  <c r="M224" i="45" s="1"/>
  <c r="I224" i="45"/>
  <c r="P223" i="45"/>
  <c r="O223" i="45"/>
  <c r="K223" i="45" s="1"/>
  <c r="P222" i="45"/>
  <c r="O222" i="45"/>
  <c r="M222" i="45" s="1"/>
  <c r="P221" i="45"/>
  <c r="O221" i="45"/>
  <c r="P220" i="45"/>
  <c r="O220" i="45"/>
  <c r="K220" i="45" s="1"/>
  <c r="M220" i="45"/>
  <c r="I220" i="45"/>
  <c r="P219" i="45"/>
  <c r="O219" i="45"/>
  <c r="K219" i="45" s="1"/>
  <c r="P218" i="45"/>
  <c r="O218" i="45"/>
  <c r="M218" i="45" s="1"/>
  <c r="P217" i="45"/>
  <c r="O217" i="45"/>
  <c r="M217" i="45" s="1"/>
  <c r="P216" i="45"/>
  <c r="O216" i="45"/>
  <c r="M216" i="45" s="1"/>
  <c r="I216" i="45"/>
  <c r="P215" i="45"/>
  <c r="O215" i="45"/>
  <c r="K215" i="45" s="1"/>
  <c r="P214" i="45"/>
  <c r="O214" i="45"/>
  <c r="K214" i="45" s="1"/>
  <c r="P213" i="45"/>
  <c r="O213" i="45"/>
  <c r="P212" i="45"/>
  <c r="O212" i="45"/>
  <c r="P211" i="45"/>
  <c r="O211" i="45"/>
  <c r="K211" i="45" s="1"/>
  <c r="P210" i="45"/>
  <c r="O210" i="45"/>
  <c r="M210" i="45"/>
  <c r="P209" i="45"/>
  <c r="O209" i="45"/>
  <c r="M209" i="45" s="1"/>
  <c r="K209" i="45"/>
  <c r="P208" i="45"/>
  <c r="O208" i="45"/>
  <c r="M208" i="45" s="1"/>
  <c r="P207" i="45"/>
  <c r="O207" i="45"/>
  <c r="K207" i="45" s="1"/>
  <c r="P206" i="45"/>
  <c r="O206" i="45"/>
  <c r="M206" i="45" s="1"/>
  <c r="K206" i="45"/>
  <c r="P205" i="45"/>
  <c r="O205" i="45"/>
  <c r="P204" i="45"/>
  <c r="O204" i="45"/>
  <c r="P203" i="45"/>
  <c r="O203" i="45"/>
  <c r="I203" i="45" s="1"/>
  <c r="P202" i="45"/>
  <c r="O202" i="45"/>
  <c r="M202" i="45" s="1"/>
  <c r="P201" i="45"/>
  <c r="O201" i="45"/>
  <c r="M201" i="45" s="1"/>
  <c r="P200" i="45"/>
  <c r="O200" i="45"/>
  <c r="M200" i="45" s="1"/>
  <c r="I200" i="45"/>
  <c r="P199" i="45"/>
  <c r="O199" i="45"/>
  <c r="K199" i="45" s="1"/>
  <c r="P198" i="45"/>
  <c r="O198" i="45"/>
  <c r="P197" i="45"/>
  <c r="O197" i="45"/>
  <c r="P196" i="45"/>
  <c r="O196" i="45"/>
  <c r="K196" i="45" s="1"/>
  <c r="M196" i="45"/>
  <c r="P195" i="45"/>
  <c r="O195" i="45"/>
  <c r="M195" i="45" s="1"/>
  <c r="K195" i="45"/>
  <c r="P194" i="45"/>
  <c r="O194" i="45"/>
  <c r="M194" i="45" s="1"/>
  <c r="P193" i="45"/>
  <c r="O193" i="45"/>
  <c r="M193" i="45" s="1"/>
  <c r="P192" i="45"/>
  <c r="O192" i="45"/>
  <c r="M192" i="45" s="1"/>
  <c r="I192" i="45"/>
  <c r="P191" i="45"/>
  <c r="O191" i="45"/>
  <c r="K191" i="45"/>
  <c r="P190" i="45"/>
  <c r="O190" i="45"/>
  <c r="K190" i="45" s="1"/>
  <c r="I190" i="45"/>
  <c r="P189" i="45"/>
  <c r="O189" i="45"/>
  <c r="P188" i="45"/>
  <c r="O188" i="45"/>
  <c r="K188" i="45" s="1"/>
  <c r="P187" i="45"/>
  <c r="O187" i="45"/>
  <c r="P186" i="45"/>
  <c r="O186" i="45"/>
  <c r="M186" i="45"/>
  <c r="P185" i="45"/>
  <c r="O185" i="45"/>
  <c r="P184" i="45"/>
  <c r="O184" i="45"/>
  <c r="M184" i="45" s="1"/>
  <c r="I184" i="45"/>
  <c r="P183" i="45"/>
  <c r="O183" i="45"/>
  <c r="K183" i="45"/>
  <c r="P182" i="45"/>
  <c r="O182" i="45"/>
  <c r="K182" i="45" s="1"/>
  <c r="M182" i="45"/>
  <c r="P181" i="45"/>
  <c r="O181" i="45"/>
  <c r="P180" i="45"/>
  <c r="O180" i="45"/>
  <c r="K180" i="45" s="1"/>
  <c r="I180" i="45"/>
  <c r="P179" i="45"/>
  <c r="O179" i="45"/>
  <c r="K179" i="45" s="1"/>
  <c r="I179" i="45"/>
  <c r="P178" i="45"/>
  <c r="O178" i="45"/>
  <c r="M178" i="45"/>
  <c r="P177" i="45"/>
  <c r="O177" i="45"/>
  <c r="M177" i="45" s="1"/>
  <c r="K177" i="45"/>
  <c r="P176" i="45"/>
  <c r="O176" i="45"/>
  <c r="P175" i="45"/>
  <c r="O175" i="45"/>
  <c r="K175" i="45" s="1"/>
  <c r="P174" i="45"/>
  <c r="O174" i="45"/>
  <c r="M174" i="45" s="1"/>
  <c r="P173" i="45"/>
  <c r="O173" i="45"/>
  <c r="I173" i="45" s="1"/>
  <c r="N173" i="45"/>
  <c r="M173" i="45"/>
  <c r="J173" i="45"/>
  <c r="P172" i="45"/>
  <c r="O172" i="45"/>
  <c r="I172" i="45" s="1"/>
  <c r="N172" i="45"/>
  <c r="J172" i="45"/>
  <c r="P171" i="45"/>
  <c r="O171" i="45"/>
  <c r="P170" i="45"/>
  <c r="O170" i="45"/>
  <c r="M170" i="45" s="1"/>
  <c r="P169" i="45"/>
  <c r="O169" i="45"/>
  <c r="I169" i="45" s="1"/>
  <c r="N169" i="45"/>
  <c r="M169" i="45"/>
  <c r="J169" i="45"/>
  <c r="P168" i="45"/>
  <c r="O168" i="45"/>
  <c r="I168" i="45" s="1"/>
  <c r="N168" i="45"/>
  <c r="J168" i="45"/>
  <c r="P167" i="45"/>
  <c r="O167" i="45"/>
  <c r="P166" i="45"/>
  <c r="O166" i="45"/>
  <c r="M166" i="45" s="1"/>
  <c r="P165" i="45"/>
  <c r="O165" i="45"/>
  <c r="I165" i="45" s="1"/>
  <c r="N165" i="45"/>
  <c r="M165" i="45"/>
  <c r="J165" i="45"/>
  <c r="P164" i="45"/>
  <c r="O164" i="45"/>
  <c r="I164" i="45" s="1"/>
  <c r="N164" i="45"/>
  <c r="J164" i="45"/>
  <c r="P163" i="45"/>
  <c r="O163" i="45"/>
  <c r="P162" i="45"/>
  <c r="O162" i="45"/>
  <c r="M162" i="45" s="1"/>
  <c r="P161" i="45"/>
  <c r="O161" i="45"/>
  <c r="I161" i="45" s="1"/>
  <c r="N161" i="45"/>
  <c r="M161" i="45"/>
  <c r="J161" i="45"/>
  <c r="P160" i="45"/>
  <c r="O160" i="45"/>
  <c r="P159" i="45"/>
  <c r="O159" i="45"/>
  <c r="J159" i="45" s="1"/>
  <c r="P158" i="45"/>
  <c r="O158" i="45"/>
  <c r="M158" i="45" s="1"/>
  <c r="P157" i="45"/>
  <c r="O157" i="45"/>
  <c r="N157" i="45" s="1"/>
  <c r="M157" i="45"/>
  <c r="P156" i="45"/>
  <c r="O156" i="45"/>
  <c r="P155" i="45"/>
  <c r="O155" i="45"/>
  <c r="N155" i="45" s="1"/>
  <c r="P154" i="45"/>
  <c r="O154" i="45"/>
  <c r="L154" i="45" s="1"/>
  <c r="N154" i="45"/>
  <c r="P153" i="45"/>
  <c r="O153" i="45"/>
  <c r="M153" i="45" s="1"/>
  <c r="N153" i="45"/>
  <c r="L153" i="45"/>
  <c r="P152" i="45"/>
  <c r="O152" i="45"/>
  <c r="P151" i="45"/>
  <c r="O151" i="45"/>
  <c r="N151" i="45" s="1"/>
  <c r="P150" i="45"/>
  <c r="O150" i="45"/>
  <c r="N150" i="45" s="1"/>
  <c r="P149" i="45"/>
  <c r="O149" i="45"/>
  <c r="N149" i="45" s="1"/>
  <c r="M149" i="45"/>
  <c r="P148" i="45"/>
  <c r="O148" i="45"/>
  <c r="P147" i="45"/>
  <c r="O147" i="45"/>
  <c r="M147" i="45" s="1"/>
  <c r="P146" i="45"/>
  <c r="O146" i="45"/>
  <c r="L146" i="45" s="1"/>
  <c r="M146" i="45"/>
  <c r="P145" i="45"/>
  <c r="O145" i="45"/>
  <c r="P144" i="45"/>
  <c r="O144" i="45"/>
  <c r="P143" i="45"/>
  <c r="O143" i="45"/>
  <c r="N143" i="45" s="1"/>
  <c r="P142" i="45"/>
  <c r="O142" i="45"/>
  <c r="L142" i="45" s="1"/>
  <c r="N142" i="45"/>
  <c r="J142" i="45"/>
  <c r="P141" i="45"/>
  <c r="O141" i="45"/>
  <c r="M141" i="45" s="1"/>
  <c r="N141" i="45"/>
  <c r="P140" i="45"/>
  <c r="O140" i="45"/>
  <c r="P139" i="45"/>
  <c r="O139" i="45"/>
  <c r="N139" i="45" s="1"/>
  <c r="P138" i="45"/>
  <c r="O138" i="45"/>
  <c r="L138" i="45" s="1"/>
  <c r="M138" i="45"/>
  <c r="P137" i="45"/>
  <c r="O137" i="45"/>
  <c r="M137" i="45" s="1"/>
  <c r="P136" i="45"/>
  <c r="O136" i="45"/>
  <c r="P135" i="45"/>
  <c r="O135" i="45"/>
  <c r="N135" i="45" s="1"/>
  <c r="P134" i="45"/>
  <c r="O134" i="45"/>
  <c r="P133" i="45"/>
  <c r="O133" i="45"/>
  <c r="L133" i="45" s="1"/>
  <c r="N133" i="45"/>
  <c r="P132" i="45"/>
  <c r="O132" i="45"/>
  <c r="P131" i="45"/>
  <c r="O131" i="45"/>
  <c r="N131" i="45" s="1"/>
  <c r="P130" i="45"/>
  <c r="O130" i="45"/>
  <c r="L130" i="45" s="1"/>
  <c r="P129" i="45"/>
  <c r="O129" i="45"/>
  <c r="P128" i="45"/>
  <c r="O128" i="45"/>
  <c r="P127" i="45"/>
  <c r="O127" i="45"/>
  <c r="M127" i="45" s="1"/>
  <c r="P126" i="45"/>
  <c r="O126" i="45"/>
  <c r="P125" i="45"/>
  <c r="O125" i="45"/>
  <c r="L125" i="45" s="1"/>
  <c r="M125" i="45"/>
  <c r="P124" i="45"/>
  <c r="O124" i="45"/>
  <c r="P123" i="45"/>
  <c r="O123" i="45"/>
  <c r="N123" i="45" s="1"/>
  <c r="P122" i="45"/>
  <c r="O122" i="45"/>
  <c r="P121" i="45"/>
  <c r="O121" i="45"/>
  <c r="I121" i="45" s="1"/>
  <c r="N121" i="45"/>
  <c r="L121" i="45"/>
  <c r="P120" i="45"/>
  <c r="O120" i="45"/>
  <c r="L120" i="45" s="1"/>
  <c r="P119" i="45"/>
  <c r="O119" i="45"/>
  <c r="I119" i="45" s="1"/>
  <c r="P118" i="45"/>
  <c r="O118" i="45"/>
  <c r="J118" i="45" s="1"/>
  <c r="P117" i="45"/>
  <c r="O117" i="45"/>
  <c r="I117" i="45" s="1"/>
  <c r="P116" i="45"/>
  <c r="O116" i="45"/>
  <c r="I116" i="45" s="1"/>
  <c r="N116" i="45"/>
  <c r="P115" i="45"/>
  <c r="O115" i="45"/>
  <c r="K115" i="45" s="1"/>
  <c r="N115" i="45"/>
  <c r="P114" i="45"/>
  <c r="O114" i="45"/>
  <c r="I114" i="45" s="1"/>
  <c r="N114" i="45"/>
  <c r="L114" i="45"/>
  <c r="P113" i="45"/>
  <c r="O113" i="45"/>
  <c r="L113" i="45" s="1"/>
  <c r="P112" i="45"/>
  <c r="O112" i="45"/>
  <c r="M112" i="45"/>
  <c r="J112" i="45"/>
  <c r="P111" i="45"/>
  <c r="O111" i="45"/>
  <c r="I111" i="45" s="1"/>
  <c r="J111" i="45"/>
  <c r="P110" i="45"/>
  <c r="O110" i="45"/>
  <c r="P109" i="45"/>
  <c r="O109" i="45"/>
  <c r="N109" i="45" s="1"/>
  <c r="P108" i="45"/>
  <c r="O108" i="45"/>
  <c r="P107" i="45"/>
  <c r="O107" i="45"/>
  <c r="N107" i="45" s="1"/>
  <c r="P106" i="45"/>
  <c r="O106" i="45"/>
  <c r="J106" i="45" s="1"/>
  <c r="N106" i="45"/>
  <c r="P105" i="45"/>
  <c r="O105" i="45"/>
  <c r="L105" i="45"/>
  <c r="P104" i="45"/>
  <c r="O104" i="45"/>
  <c r="M104" i="45" s="1"/>
  <c r="N104" i="45"/>
  <c r="K104" i="45"/>
  <c r="J104" i="45"/>
  <c r="I104" i="45"/>
  <c r="P103" i="45"/>
  <c r="O103" i="45"/>
  <c r="P102" i="45"/>
  <c r="O102" i="45"/>
  <c r="K102" i="45"/>
  <c r="P101" i="45"/>
  <c r="O101" i="45"/>
  <c r="J101" i="45" s="1"/>
  <c r="P100" i="45"/>
  <c r="O100" i="45"/>
  <c r="N100" i="45"/>
  <c r="P99" i="45"/>
  <c r="O99" i="45"/>
  <c r="N99" i="45" s="1"/>
  <c r="P98" i="45"/>
  <c r="O98" i="45"/>
  <c r="K98" i="45" s="1"/>
  <c r="P97" i="45"/>
  <c r="O97" i="45"/>
  <c r="P96" i="45"/>
  <c r="O96" i="45"/>
  <c r="M96" i="45" s="1"/>
  <c r="N96" i="45"/>
  <c r="K96" i="45"/>
  <c r="J96" i="45"/>
  <c r="I96" i="45"/>
  <c r="P95" i="45"/>
  <c r="O95" i="45"/>
  <c r="L95" i="45"/>
  <c r="I95" i="45"/>
  <c r="P94" i="45"/>
  <c r="O94" i="45"/>
  <c r="I94" i="45" s="1"/>
  <c r="K94" i="45"/>
  <c r="P93" i="45"/>
  <c r="O93" i="45"/>
  <c r="P92" i="45"/>
  <c r="O92" i="45"/>
  <c r="L92" i="45" s="1"/>
  <c r="N92" i="45"/>
  <c r="I92" i="45"/>
  <c r="P91" i="45"/>
  <c r="O91" i="45"/>
  <c r="N91" i="45"/>
  <c r="L91" i="45"/>
  <c r="P90" i="45"/>
  <c r="O90" i="45"/>
  <c r="K90" i="45" s="1"/>
  <c r="L90" i="45"/>
  <c r="I90" i="45"/>
  <c r="P89" i="45"/>
  <c r="O89" i="45"/>
  <c r="K89" i="45" s="1"/>
  <c r="L89" i="45"/>
  <c r="J89" i="45"/>
  <c r="I89" i="45"/>
  <c r="P88" i="45"/>
  <c r="O88" i="45"/>
  <c r="J88" i="45" s="1"/>
  <c r="N88" i="45"/>
  <c r="P87" i="45"/>
  <c r="O87" i="45"/>
  <c r="J87" i="45"/>
  <c r="I87" i="45"/>
  <c r="P86" i="45"/>
  <c r="O86" i="45"/>
  <c r="P85" i="45"/>
  <c r="O85" i="45"/>
  <c r="N85" i="45" s="1"/>
  <c r="P84" i="45"/>
  <c r="O84" i="45"/>
  <c r="I84" i="45"/>
  <c r="P83" i="45"/>
  <c r="O83" i="45"/>
  <c r="P82" i="45"/>
  <c r="O82" i="45"/>
  <c r="M82" i="45" s="1"/>
  <c r="N82" i="45"/>
  <c r="L82" i="45"/>
  <c r="K82" i="45"/>
  <c r="J82" i="45"/>
  <c r="I82" i="45"/>
  <c r="P81" i="45"/>
  <c r="O81" i="45"/>
  <c r="I81" i="45"/>
  <c r="P80" i="45"/>
  <c r="O80" i="45"/>
  <c r="M80" i="45" s="1"/>
  <c r="N80" i="45"/>
  <c r="J80" i="45"/>
  <c r="I80" i="45"/>
  <c r="P79" i="45"/>
  <c r="O79" i="45"/>
  <c r="I79" i="45" s="1"/>
  <c r="L79" i="45"/>
  <c r="P78" i="45"/>
  <c r="O78" i="45"/>
  <c r="K78" i="45" s="1"/>
  <c r="N78" i="45"/>
  <c r="I78" i="45"/>
  <c r="P77" i="45"/>
  <c r="O77" i="45"/>
  <c r="L77" i="45" s="1"/>
  <c r="N77" i="45"/>
  <c r="J77" i="45"/>
  <c r="P76" i="45"/>
  <c r="O76" i="45"/>
  <c r="N76" i="45"/>
  <c r="P75" i="45"/>
  <c r="O75" i="45"/>
  <c r="L75" i="45" s="1"/>
  <c r="N75" i="45"/>
  <c r="K75" i="45"/>
  <c r="P74" i="45"/>
  <c r="O74" i="45"/>
  <c r="M74" i="45" s="1"/>
  <c r="N74" i="45"/>
  <c r="L74" i="45"/>
  <c r="K74" i="45"/>
  <c r="J74" i="45"/>
  <c r="I74" i="45"/>
  <c r="P73" i="45"/>
  <c r="O73" i="45"/>
  <c r="K73" i="45"/>
  <c r="J73" i="45"/>
  <c r="P72" i="45"/>
  <c r="O72" i="45"/>
  <c r="M72" i="45" s="1"/>
  <c r="N72" i="45"/>
  <c r="K72" i="45"/>
  <c r="I72" i="45"/>
  <c r="P71" i="45"/>
  <c r="O71" i="45"/>
  <c r="L71" i="45" s="1"/>
  <c r="J71" i="45"/>
  <c r="P70" i="45"/>
  <c r="O70" i="45"/>
  <c r="N70" i="45"/>
  <c r="P69" i="45"/>
  <c r="O69" i="45"/>
  <c r="P68" i="45"/>
  <c r="O68" i="45"/>
  <c r="P67" i="45"/>
  <c r="O67" i="45"/>
  <c r="L67" i="45" s="1"/>
  <c r="P66" i="45"/>
  <c r="O66" i="45"/>
  <c r="M66" i="45" s="1"/>
  <c r="N66" i="45"/>
  <c r="L66" i="45"/>
  <c r="J66" i="45"/>
  <c r="I66" i="45"/>
  <c r="P65" i="45"/>
  <c r="O65" i="45"/>
  <c r="J65" i="45" s="1"/>
  <c r="K65" i="45"/>
  <c r="P64" i="45"/>
  <c r="O64" i="45"/>
  <c r="P63" i="45"/>
  <c r="O63" i="45"/>
  <c r="P62" i="45"/>
  <c r="O62" i="45"/>
  <c r="I62" i="45"/>
  <c r="P61" i="45"/>
  <c r="O61" i="45"/>
  <c r="L61" i="45" s="1"/>
  <c r="N61" i="45"/>
  <c r="K61" i="45"/>
  <c r="J61" i="45"/>
  <c r="P60" i="45"/>
  <c r="O60" i="45"/>
  <c r="P59" i="45"/>
  <c r="O59" i="45"/>
  <c r="M59" i="45" s="1"/>
  <c r="N59" i="45"/>
  <c r="P58" i="45"/>
  <c r="O58" i="45"/>
  <c r="L58" i="45" s="1"/>
  <c r="K58" i="45"/>
  <c r="P57" i="45"/>
  <c r="O57" i="45"/>
  <c r="K57" i="45" s="1"/>
  <c r="L57" i="45"/>
  <c r="J57" i="45"/>
  <c r="P56" i="45"/>
  <c r="O56" i="45"/>
  <c r="K56" i="45" s="1"/>
  <c r="N56" i="45"/>
  <c r="I56" i="45"/>
  <c r="P55" i="45"/>
  <c r="O55" i="45"/>
  <c r="N55" i="45"/>
  <c r="L55" i="45"/>
  <c r="J55" i="45"/>
  <c r="I55" i="45"/>
  <c r="P54" i="45"/>
  <c r="O54" i="45"/>
  <c r="N54" i="45"/>
  <c r="P53" i="45"/>
  <c r="O53" i="45"/>
  <c r="P52" i="45"/>
  <c r="O52" i="45"/>
  <c r="N52" i="45" s="1"/>
  <c r="P51" i="45"/>
  <c r="O51" i="45"/>
  <c r="K51" i="45" s="1"/>
  <c r="L51" i="45"/>
  <c r="I51" i="45"/>
  <c r="P50" i="45"/>
  <c r="O50" i="45"/>
  <c r="M50" i="45" s="1"/>
  <c r="N50" i="45"/>
  <c r="K50" i="45"/>
  <c r="J50" i="45"/>
  <c r="P49" i="45"/>
  <c r="O49" i="45"/>
  <c r="P48" i="45"/>
  <c r="O48" i="45"/>
  <c r="P47" i="45"/>
  <c r="O47" i="45"/>
  <c r="J47" i="45"/>
  <c r="I47" i="45"/>
  <c r="P46" i="45"/>
  <c r="O46" i="45"/>
  <c r="L46" i="45"/>
  <c r="K46" i="45"/>
  <c r="P45" i="45"/>
  <c r="O45" i="45"/>
  <c r="P44" i="45"/>
  <c r="O44" i="45"/>
  <c r="P43" i="45"/>
  <c r="O43" i="45"/>
  <c r="L43" i="45"/>
  <c r="K43" i="45"/>
  <c r="P42" i="45"/>
  <c r="O42" i="45"/>
  <c r="L42" i="45"/>
  <c r="K42" i="45"/>
  <c r="I42" i="45"/>
  <c r="P41" i="45"/>
  <c r="O41" i="45"/>
  <c r="K41" i="45" s="1"/>
  <c r="L41" i="45"/>
  <c r="I41" i="45"/>
  <c r="P40" i="45"/>
  <c r="O40" i="45"/>
  <c r="M40" i="45" s="1"/>
  <c r="N40" i="45"/>
  <c r="L40" i="45"/>
  <c r="K40" i="45"/>
  <c r="J40" i="45"/>
  <c r="I40" i="45"/>
  <c r="P39" i="45"/>
  <c r="O39" i="45"/>
  <c r="P38" i="45"/>
  <c r="O38" i="45"/>
  <c r="M38" i="45" s="1"/>
  <c r="P37" i="45"/>
  <c r="O37" i="45"/>
  <c r="P36" i="45"/>
  <c r="O36" i="45"/>
  <c r="L36" i="45" s="1"/>
  <c r="K36" i="45"/>
  <c r="P35" i="45"/>
  <c r="O35" i="45"/>
  <c r="K35" i="45" s="1"/>
  <c r="J35" i="45"/>
  <c r="P34" i="45"/>
  <c r="O34" i="45"/>
  <c r="N34" i="45" s="1"/>
  <c r="J34" i="45"/>
  <c r="P33" i="45"/>
  <c r="O33" i="45"/>
  <c r="L33" i="45" s="1"/>
  <c r="K33" i="45"/>
  <c r="I33" i="45"/>
  <c r="P32" i="45"/>
  <c r="O32" i="45"/>
  <c r="N32" i="45"/>
  <c r="K32" i="45"/>
  <c r="J32" i="45"/>
  <c r="P31" i="45"/>
  <c r="O31" i="45"/>
  <c r="P30" i="45"/>
  <c r="O30" i="45"/>
  <c r="P29" i="45"/>
  <c r="O29" i="45"/>
  <c r="P28" i="45"/>
  <c r="O28" i="45"/>
  <c r="M28" i="45" s="1"/>
  <c r="N28" i="45"/>
  <c r="L28" i="45"/>
  <c r="P27" i="45"/>
  <c r="O27" i="45"/>
  <c r="K27" i="45" s="1"/>
  <c r="P26" i="45"/>
  <c r="O26" i="45"/>
  <c r="K26" i="45" s="1"/>
  <c r="P25" i="45"/>
  <c r="O25" i="45"/>
  <c r="M25" i="45" s="1"/>
  <c r="N25" i="45"/>
  <c r="L25" i="45"/>
  <c r="J25" i="45"/>
  <c r="I25" i="45"/>
  <c r="P24" i="45"/>
  <c r="O24" i="45"/>
  <c r="L24" i="45"/>
  <c r="K24" i="45"/>
  <c r="I24" i="45"/>
  <c r="P23" i="45"/>
  <c r="O23" i="45"/>
  <c r="P22" i="45"/>
  <c r="O22" i="45"/>
  <c r="M22" i="45" s="1"/>
  <c r="N22" i="45"/>
  <c r="P21" i="45"/>
  <c r="O21" i="45"/>
  <c r="M21" i="45" s="1"/>
  <c r="L21" i="45"/>
  <c r="P20" i="45"/>
  <c r="O20" i="45"/>
  <c r="M20" i="45" s="1"/>
  <c r="N20" i="45"/>
  <c r="K20" i="45"/>
  <c r="P19" i="45"/>
  <c r="O19" i="45"/>
  <c r="M19" i="45" s="1"/>
  <c r="L19" i="45"/>
  <c r="K19" i="45"/>
  <c r="J19" i="45"/>
  <c r="P18" i="45"/>
  <c r="O18" i="45"/>
  <c r="M18" i="45" s="1"/>
  <c r="N18" i="45"/>
  <c r="K18" i="45"/>
  <c r="I18" i="45"/>
  <c r="P17" i="45"/>
  <c r="O17" i="45"/>
  <c r="M17" i="45" s="1"/>
  <c r="N17" i="45"/>
  <c r="K17" i="45"/>
  <c r="J17" i="45"/>
  <c r="P16" i="45"/>
  <c r="O16" i="45"/>
  <c r="L16" i="45"/>
  <c r="J16" i="45"/>
  <c r="I16" i="45"/>
  <c r="P15" i="45"/>
  <c r="O15" i="45"/>
  <c r="P14" i="45"/>
  <c r="O14" i="45"/>
  <c r="M14" i="45" s="1"/>
  <c r="N14" i="45"/>
  <c r="P13" i="45"/>
  <c r="O13" i="45"/>
  <c r="M13" i="45" s="1"/>
  <c r="P12" i="45"/>
  <c r="O12" i="45"/>
  <c r="P11" i="45"/>
  <c r="O11" i="45"/>
  <c r="M11" i="45" s="1"/>
  <c r="N11" i="45"/>
  <c r="L11" i="45"/>
  <c r="P214" i="73"/>
  <c r="O214" i="73"/>
  <c r="P213" i="73"/>
  <c r="O213" i="73"/>
  <c r="K213" i="73"/>
  <c r="I213" i="73"/>
  <c r="P212" i="73"/>
  <c r="O212" i="73"/>
  <c r="N212" i="73" s="1"/>
  <c r="K212" i="73"/>
  <c r="I212" i="73"/>
  <c r="P211" i="73"/>
  <c r="O211" i="73"/>
  <c r="N211" i="73" s="1"/>
  <c r="K211" i="73"/>
  <c r="P210" i="73"/>
  <c r="O210" i="73"/>
  <c r="N210" i="73" s="1"/>
  <c r="J210" i="73"/>
  <c r="P209" i="73"/>
  <c r="O209" i="73"/>
  <c r="J209" i="73" s="1"/>
  <c r="P208" i="73"/>
  <c r="O208" i="73"/>
  <c r="J208" i="73" s="1"/>
  <c r="P207" i="73"/>
  <c r="O207" i="73"/>
  <c r="K207" i="73"/>
  <c r="I207" i="73"/>
  <c r="P206" i="73"/>
  <c r="O206" i="73"/>
  <c r="P205" i="73"/>
  <c r="O205" i="73"/>
  <c r="N205" i="73" s="1"/>
  <c r="K205" i="73"/>
  <c r="J205" i="73"/>
  <c r="P204" i="73"/>
  <c r="O204" i="73"/>
  <c r="J204" i="73" s="1"/>
  <c r="P203" i="73"/>
  <c r="O203" i="73"/>
  <c r="P202" i="73"/>
  <c r="O202" i="73"/>
  <c r="I202" i="73" s="1"/>
  <c r="P201" i="73"/>
  <c r="O201" i="73"/>
  <c r="K201" i="73" s="1"/>
  <c r="P200" i="73"/>
  <c r="O200" i="73"/>
  <c r="J200" i="73" s="1"/>
  <c r="P199" i="73"/>
  <c r="O199" i="73"/>
  <c r="N199" i="73" s="1"/>
  <c r="K199" i="73"/>
  <c r="J199" i="73"/>
  <c r="P198" i="73"/>
  <c r="O198" i="73"/>
  <c r="P197" i="73"/>
  <c r="O197" i="73"/>
  <c r="J197" i="73" s="1"/>
  <c r="P196" i="73"/>
  <c r="O196" i="73"/>
  <c r="K196" i="73" s="1"/>
  <c r="P195" i="73"/>
  <c r="O195" i="73"/>
  <c r="N195" i="73" s="1"/>
  <c r="P194" i="73"/>
  <c r="O194" i="73"/>
  <c r="P193" i="73"/>
  <c r="O193" i="73"/>
  <c r="N193" i="73" s="1"/>
  <c r="K193" i="73"/>
  <c r="J193" i="73"/>
  <c r="P192" i="73"/>
  <c r="O192" i="73"/>
  <c r="J192" i="73" s="1"/>
  <c r="P191" i="73"/>
  <c r="O191" i="73"/>
  <c r="J191" i="73" s="1"/>
  <c r="P190" i="73"/>
  <c r="O190" i="73"/>
  <c r="P189" i="73"/>
  <c r="O189" i="73"/>
  <c r="N189" i="73" s="1"/>
  <c r="K189" i="73"/>
  <c r="I189" i="73"/>
  <c r="P188" i="73"/>
  <c r="O188" i="73"/>
  <c r="N188" i="73" s="1"/>
  <c r="K188" i="73"/>
  <c r="J188" i="73"/>
  <c r="I188" i="73"/>
  <c r="P187" i="73"/>
  <c r="O187" i="73"/>
  <c r="K187" i="73" s="1"/>
  <c r="I187" i="73"/>
  <c r="P186" i="73"/>
  <c r="O186" i="73"/>
  <c r="J186" i="73" s="1"/>
  <c r="P185" i="73"/>
  <c r="O185" i="73"/>
  <c r="P184" i="73"/>
  <c r="O184" i="73"/>
  <c r="P183" i="73"/>
  <c r="O183" i="73"/>
  <c r="I183" i="73" s="1"/>
  <c r="P182" i="73"/>
  <c r="O182" i="73"/>
  <c r="I182" i="73"/>
  <c r="P181" i="73"/>
  <c r="O181" i="73"/>
  <c r="K181" i="73"/>
  <c r="P180" i="73"/>
  <c r="O180" i="73"/>
  <c r="J180" i="73" s="1"/>
  <c r="I180" i="73"/>
  <c r="P179" i="73"/>
  <c r="O179" i="73"/>
  <c r="J179" i="73" s="1"/>
  <c r="I179" i="73"/>
  <c r="P178" i="73"/>
  <c r="O178" i="73"/>
  <c r="J178" i="73"/>
  <c r="P177" i="73"/>
  <c r="O177" i="73"/>
  <c r="J177" i="73" s="1"/>
  <c r="P176" i="73"/>
  <c r="O176" i="73"/>
  <c r="P175" i="73"/>
  <c r="O175" i="73"/>
  <c r="P174" i="73"/>
  <c r="O174" i="73"/>
  <c r="J174" i="73" s="1"/>
  <c r="P173" i="73"/>
  <c r="O173" i="73"/>
  <c r="K173" i="73" s="1"/>
  <c r="P172" i="73"/>
  <c r="O172" i="73"/>
  <c r="K172" i="73" s="1"/>
  <c r="P171" i="73"/>
  <c r="O171" i="73"/>
  <c r="P170" i="73"/>
  <c r="O170" i="73"/>
  <c r="P169" i="73"/>
  <c r="O169" i="73"/>
  <c r="P168" i="73"/>
  <c r="O168" i="73"/>
  <c r="P167" i="73"/>
  <c r="O167" i="73"/>
  <c r="J167" i="73" s="1"/>
  <c r="K167" i="73"/>
  <c r="I167" i="73"/>
  <c r="P166" i="73"/>
  <c r="O166" i="73"/>
  <c r="I166" i="73" s="1"/>
  <c r="P165" i="73"/>
  <c r="O165" i="73"/>
  <c r="K165" i="73"/>
  <c r="I165" i="73"/>
  <c r="P164" i="73"/>
  <c r="O164" i="73"/>
  <c r="P163" i="73"/>
  <c r="O163" i="73"/>
  <c r="J163" i="73" s="1"/>
  <c r="P162" i="73"/>
  <c r="O162" i="73"/>
  <c r="J162" i="73" s="1"/>
  <c r="P161" i="73"/>
  <c r="O161" i="73"/>
  <c r="I161" i="73" s="1"/>
  <c r="P160" i="73"/>
  <c r="O160" i="73"/>
  <c r="P159" i="73"/>
  <c r="O159" i="73"/>
  <c r="J159" i="73" s="1"/>
  <c r="P158" i="73"/>
  <c r="O158" i="73"/>
  <c r="P157" i="73"/>
  <c r="O157" i="73"/>
  <c r="K157" i="73" s="1"/>
  <c r="I157" i="73"/>
  <c r="P156" i="73"/>
  <c r="O156" i="73"/>
  <c r="P155" i="73"/>
  <c r="O155" i="73"/>
  <c r="I155" i="73" s="1"/>
  <c r="K155" i="73"/>
  <c r="J155" i="73"/>
  <c r="P154" i="73"/>
  <c r="O154" i="73"/>
  <c r="J154" i="73" s="1"/>
  <c r="P153" i="73"/>
  <c r="O153" i="73"/>
  <c r="K153" i="73" s="1"/>
  <c r="J153" i="73"/>
  <c r="I153" i="73"/>
  <c r="P152" i="73"/>
  <c r="O152" i="73"/>
  <c r="P151" i="73"/>
  <c r="O151" i="73"/>
  <c r="K151" i="73" s="1"/>
  <c r="P150" i="73"/>
  <c r="O150" i="73"/>
  <c r="P149" i="73"/>
  <c r="O149" i="73"/>
  <c r="K149" i="73"/>
  <c r="I149" i="73"/>
  <c r="P148" i="73"/>
  <c r="O148" i="73"/>
  <c r="I148" i="73" s="1"/>
  <c r="K148" i="73"/>
  <c r="P147" i="73"/>
  <c r="O147" i="73"/>
  <c r="J147" i="73" s="1"/>
  <c r="K147" i="73"/>
  <c r="I147" i="73"/>
  <c r="P146" i="73"/>
  <c r="O146" i="73"/>
  <c r="J146" i="73" s="1"/>
  <c r="P145" i="73"/>
  <c r="O145" i="73"/>
  <c r="P144" i="73"/>
  <c r="O144" i="73"/>
  <c r="P143" i="73"/>
  <c r="O143" i="73"/>
  <c r="I143" i="73" s="1"/>
  <c r="P142" i="73"/>
  <c r="O142" i="73"/>
  <c r="P141" i="73"/>
  <c r="O141" i="73"/>
  <c r="P140" i="73"/>
  <c r="O140" i="73"/>
  <c r="P139" i="73"/>
  <c r="O139" i="73"/>
  <c r="K139" i="73" s="1"/>
  <c r="I139" i="73"/>
  <c r="P138" i="73"/>
  <c r="O138" i="73"/>
  <c r="J138" i="73" s="1"/>
  <c r="P137" i="73"/>
  <c r="O137" i="73"/>
  <c r="P136" i="73"/>
  <c r="O136" i="73"/>
  <c r="P135" i="73"/>
  <c r="O135" i="73"/>
  <c r="P134" i="73"/>
  <c r="O134" i="73"/>
  <c r="K134" i="73" s="1"/>
  <c r="P133" i="73"/>
  <c r="O133" i="73"/>
  <c r="K133" i="73"/>
  <c r="I133" i="73"/>
  <c r="P132" i="73"/>
  <c r="O132" i="73"/>
  <c r="I132" i="73" s="1"/>
  <c r="K132" i="73"/>
  <c r="J132" i="73"/>
  <c r="P131" i="73"/>
  <c r="O131" i="73"/>
  <c r="I131" i="73" s="1"/>
  <c r="K131" i="73"/>
  <c r="J131" i="73"/>
  <c r="P130" i="73"/>
  <c r="O130" i="73"/>
  <c r="J130" i="73"/>
  <c r="P129" i="73"/>
  <c r="O129" i="73"/>
  <c r="M129" i="73" s="1"/>
  <c r="L129" i="73"/>
  <c r="P128" i="73"/>
  <c r="O128" i="73"/>
  <c r="I128" i="73" s="1"/>
  <c r="M128" i="73"/>
  <c r="J128" i="73"/>
  <c r="P127" i="73"/>
  <c r="O127" i="73"/>
  <c r="J127" i="73" s="1"/>
  <c r="P126" i="73"/>
  <c r="O126" i="73"/>
  <c r="I126" i="73" s="1"/>
  <c r="J126" i="73"/>
  <c r="P125" i="73"/>
  <c r="O125" i="73"/>
  <c r="I125" i="73" s="1"/>
  <c r="L125" i="73"/>
  <c r="J125" i="73"/>
  <c r="P124" i="73"/>
  <c r="O124" i="73"/>
  <c r="M124" i="73" s="1"/>
  <c r="P123" i="73"/>
  <c r="O123" i="73"/>
  <c r="L123" i="73"/>
  <c r="J123" i="73"/>
  <c r="P122" i="73"/>
  <c r="O122" i="73"/>
  <c r="M122" i="73" s="1"/>
  <c r="P121" i="73"/>
  <c r="O121" i="73"/>
  <c r="P120" i="73"/>
  <c r="O120" i="73"/>
  <c r="J120" i="73" s="1"/>
  <c r="L120" i="73"/>
  <c r="P119" i="73"/>
  <c r="O119" i="73"/>
  <c r="L119" i="73" s="1"/>
  <c r="P118" i="73"/>
  <c r="O118" i="73"/>
  <c r="M118" i="73" s="1"/>
  <c r="P117" i="73"/>
  <c r="O117" i="73"/>
  <c r="P116" i="73"/>
  <c r="O116" i="73"/>
  <c r="L116" i="73" s="1"/>
  <c r="P115" i="73"/>
  <c r="O115" i="73"/>
  <c r="M115" i="73" s="1"/>
  <c r="P114" i="73"/>
  <c r="O114" i="73"/>
  <c r="M114" i="73"/>
  <c r="P113" i="73"/>
  <c r="O113" i="73"/>
  <c r="J113" i="73"/>
  <c r="P112" i="73"/>
  <c r="O112" i="73"/>
  <c r="J112" i="73" s="1"/>
  <c r="P111" i="73"/>
  <c r="O111" i="73"/>
  <c r="P110" i="73"/>
  <c r="O110" i="73"/>
  <c r="M110" i="73" s="1"/>
  <c r="J110" i="73"/>
  <c r="P109" i="73"/>
  <c r="O109" i="73"/>
  <c r="P108" i="73"/>
  <c r="O108" i="73"/>
  <c r="P107" i="73"/>
  <c r="O107" i="73"/>
  <c r="M107" i="73" s="1"/>
  <c r="P106" i="73"/>
  <c r="O106" i="73"/>
  <c r="M106" i="73" s="1"/>
  <c r="P105" i="73"/>
  <c r="O105" i="73"/>
  <c r="P104" i="73"/>
  <c r="O104" i="73"/>
  <c r="J104" i="73" s="1"/>
  <c r="M104" i="73"/>
  <c r="L104" i="73"/>
  <c r="P103" i="73"/>
  <c r="O103" i="73"/>
  <c r="P102" i="73"/>
  <c r="O102" i="73"/>
  <c r="M102" i="73" s="1"/>
  <c r="P101" i="73"/>
  <c r="O101" i="73"/>
  <c r="L101" i="73" s="1"/>
  <c r="P100" i="73"/>
  <c r="O100" i="73"/>
  <c r="L100" i="73" s="1"/>
  <c r="P99" i="73"/>
  <c r="O99" i="73"/>
  <c r="P98" i="73"/>
  <c r="O98" i="73"/>
  <c r="J98" i="73" s="1"/>
  <c r="P97" i="73"/>
  <c r="O97" i="73"/>
  <c r="N97" i="73"/>
  <c r="M97" i="73"/>
  <c r="P96" i="73"/>
  <c r="O96" i="73"/>
  <c r="I96" i="73" s="1"/>
  <c r="P95" i="73"/>
  <c r="O95" i="73"/>
  <c r="I95" i="73" s="1"/>
  <c r="P94" i="73"/>
  <c r="O94" i="73"/>
  <c r="P93" i="73"/>
  <c r="O93" i="73"/>
  <c r="I93" i="73" s="1"/>
  <c r="P92" i="73"/>
  <c r="O92" i="73"/>
  <c r="N92" i="73" s="1"/>
  <c r="J92" i="73"/>
  <c r="P91" i="73"/>
  <c r="O91" i="73"/>
  <c r="I91" i="73" s="1"/>
  <c r="K91" i="73"/>
  <c r="J91" i="73"/>
  <c r="P90" i="73"/>
  <c r="O90" i="73"/>
  <c r="N90" i="73" s="1"/>
  <c r="K90" i="73"/>
  <c r="P89" i="73"/>
  <c r="O89" i="73"/>
  <c r="P88" i="73"/>
  <c r="O88" i="73"/>
  <c r="I88" i="73" s="1"/>
  <c r="P87" i="73"/>
  <c r="O87" i="73"/>
  <c r="P86" i="73"/>
  <c r="O86" i="73"/>
  <c r="P85" i="73"/>
  <c r="O85" i="73"/>
  <c r="I85" i="73" s="1"/>
  <c r="N85" i="73"/>
  <c r="L85" i="73"/>
  <c r="P84" i="73"/>
  <c r="O84" i="73"/>
  <c r="M84" i="73"/>
  <c r="L84" i="73"/>
  <c r="K84" i="73"/>
  <c r="J84" i="73"/>
  <c r="P83" i="73"/>
  <c r="O83" i="73"/>
  <c r="P82" i="73"/>
  <c r="O82" i="73"/>
  <c r="I82" i="73" s="1"/>
  <c r="N82" i="73"/>
  <c r="J82" i="73"/>
  <c r="P81" i="73"/>
  <c r="O81" i="73"/>
  <c r="N81" i="73"/>
  <c r="K81" i="73"/>
  <c r="J81" i="73"/>
  <c r="P80" i="73"/>
  <c r="O80" i="73"/>
  <c r="I80" i="73" s="1"/>
  <c r="P79" i="73"/>
  <c r="O79" i="73"/>
  <c r="I79" i="73" s="1"/>
  <c r="P78" i="73"/>
  <c r="O78" i="73"/>
  <c r="I78" i="73" s="1"/>
  <c r="P77" i="73"/>
  <c r="O77" i="73"/>
  <c r="P76" i="73"/>
  <c r="O76" i="73"/>
  <c r="P75" i="73"/>
  <c r="O75" i="73"/>
  <c r="I75" i="73" s="1"/>
  <c r="K75" i="73"/>
  <c r="P74" i="73"/>
  <c r="O74" i="73"/>
  <c r="N74" i="73" s="1"/>
  <c r="P73" i="73"/>
  <c r="O73" i="73"/>
  <c r="P72" i="73"/>
  <c r="O72" i="73"/>
  <c r="I72" i="73" s="1"/>
  <c r="P71" i="73"/>
  <c r="O71" i="73"/>
  <c r="I71" i="73" s="1"/>
  <c r="P70" i="73"/>
  <c r="O70" i="73"/>
  <c r="I70" i="73" s="1"/>
  <c r="P69" i="73"/>
  <c r="O69" i="73"/>
  <c r="K69" i="73" s="1"/>
  <c r="M69" i="73"/>
  <c r="J69" i="73"/>
  <c r="P68" i="73"/>
  <c r="O68" i="73"/>
  <c r="K68" i="73" s="1"/>
  <c r="N68" i="73"/>
  <c r="M68" i="73"/>
  <c r="L68" i="73"/>
  <c r="J68" i="73"/>
  <c r="I68" i="73"/>
  <c r="P67" i="73"/>
  <c r="O67" i="73"/>
  <c r="L67" i="73" s="1"/>
  <c r="J67" i="73"/>
  <c r="I67" i="73"/>
  <c r="P66" i="73"/>
  <c r="O66" i="73"/>
  <c r="N66" i="73"/>
  <c r="L66" i="73"/>
  <c r="I66" i="73"/>
  <c r="P65" i="73"/>
  <c r="O65" i="73"/>
  <c r="K65" i="73" s="1"/>
  <c r="P64" i="73"/>
  <c r="O64" i="73"/>
  <c r="K64" i="73" s="1"/>
  <c r="I64" i="73"/>
  <c r="P63" i="73"/>
  <c r="O63" i="73"/>
  <c r="P62" i="73"/>
  <c r="O62" i="73"/>
  <c r="K62" i="73" s="1"/>
  <c r="P61" i="73"/>
  <c r="O61" i="73"/>
  <c r="P60" i="73"/>
  <c r="O60" i="73"/>
  <c r="K60" i="73" s="1"/>
  <c r="J60" i="73"/>
  <c r="P59" i="73"/>
  <c r="O59" i="73"/>
  <c r="K59" i="73" s="1"/>
  <c r="M59" i="73"/>
  <c r="L59" i="73"/>
  <c r="J59" i="73"/>
  <c r="P58" i="73"/>
  <c r="O58" i="73"/>
  <c r="K58" i="73" s="1"/>
  <c r="J58" i="73"/>
  <c r="I58" i="73"/>
  <c r="P57" i="73"/>
  <c r="O57" i="73"/>
  <c r="K57" i="73" s="1"/>
  <c r="P56" i="73"/>
  <c r="O56" i="73"/>
  <c r="K56" i="73" s="1"/>
  <c r="P55" i="73"/>
  <c r="O55" i="73"/>
  <c r="P54" i="73"/>
  <c r="O54" i="73"/>
  <c r="K54" i="73" s="1"/>
  <c r="N54" i="73"/>
  <c r="L54" i="73"/>
  <c r="P53" i="73"/>
  <c r="O53" i="73"/>
  <c r="K53" i="73" s="1"/>
  <c r="N53" i="73"/>
  <c r="M53" i="73"/>
  <c r="J53" i="73"/>
  <c r="P52" i="73"/>
  <c r="O52" i="73"/>
  <c r="P51" i="73"/>
  <c r="O51" i="73"/>
  <c r="K51" i="73" s="1"/>
  <c r="M51" i="73"/>
  <c r="L51" i="73"/>
  <c r="J51" i="73"/>
  <c r="I51" i="73"/>
  <c r="P50" i="73"/>
  <c r="O50" i="73"/>
  <c r="K50" i="73" s="1"/>
  <c r="J50" i="73"/>
  <c r="I50" i="73"/>
  <c r="P49" i="73"/>
  <c r="O49" i="73"/>
  <c r="K49" i="73" s="1"/>
  <c r="P48" i="73"/>
  <c r="O48" i="73"/>
  <c r="K48" i="73" s="1"/>
  <c r="P47" i="73"/>
  <c r="O47" i="73"/>
  <c r="P46" i="73"/>
  <c r="O46" i="73"/>
  <c r="K46" i="73" s="1"/>
  <c r="N46" i="73"/>
  <c r="L46" i="73"/>
  <c r="P45" i="73"/>
  <c r="O45" i="73"/>
  <c r="K45" i="73" s="1"/>
  <c r="N45" i="73"/>
  <c r="M45" i="73"/>
  <c r="J45" i="73"/>
  <c r="P44" i="73"/>
  <c r="O44" i="73"/>
  <c r="K44" i="73" s="1"/>
  <c r="J44" i="73"/>
  <c r="P43" i="73"/>
  <c r="O43" i="73"/>
  <c r="K43" i="73" s="1"/>
  <c r="M43" i="73"/>
  <c r="L43" i="73"/>
  <c r="J43" i="73"/>
  <c r="P42" i="73"/>
  <c r="O42" i="73"/>
  <c r="K42" i="73" s="1"/>
  <c r="L42" i="73"/>
  <c r="J42" i="73"/>
  <c r="P41" i="73"/>
  <c r="O41" i="73"/>
  <c r="P40" i="73"/>
  <c r="O40" i="73"/>
  <c r="K40" i="73" s="1"/>
  <c r="I40" i="73"/>
  <c r="P39" i="73"/>
  <c r="O39" i="73"/>
  <c r="M39" i="73" s="1"/>
  <c r="P38" i="73"/>
  <c r="O38" i="73"/>
  <c r="K38" i="73" s="1"/>
  <c r="P37" i="73"/>
  <c r="O37" i="73"/>
  <c r="K37" i="73" s="1"/>
  <c r="J37" i="73"/>
  <c r="P36" i="73"/>
  <c r="O36" i="73"/>
  <c r="K36" i="73" s="1"/>
  <c r="M36" i="73"/>
  <c r="L36" i="73"/>
  <c r="J36" i="73"/>
  <c r="P35" i="73"/>
  <c r="O35" i="73"/>
  <c r="K35" i="73" s="1"/>
  <c r="J35" i="73"/>
  <c r="I35" i="73"/>
  <c r="P34" i="73"/>
  <c r="O34" i="73"/>
  <c r="K34" i="73" s="1"/>
  <c r="N34" i="73"/>
  <c r="M34" i="73"/>
  <c r="L34" i="73"/>
  <c r="J34" i="73"/>
  <c r="I34" i="73"/>
  <c r="P33" i="73"/>
  <c r="O33" i="73"/>
  <c r="P32" i="73"/>
  <c r="O32" i="73"/>
  <c r="P31" i="73"/>
  <c r="O31" i="73"/>
  <c r="M31" i="73" s="1"/>
  <c r="P30" i="73"/>
  <c r="O30" i="73"/>
  <c r="K30" i="73" s="1"/>
  <c r="L30" i="73"/>
  <c r="P29" i="73"/>
  <c r="O29" i="73"/>
  <c r="K29" i="73" s="1"/>
  <c r="M29" i="73"/>
  <c r="J29" i="73"/>
  <c r="P28" i="73"/>
  <c r="O28" i="73"/>
  <c r="K28" i="73" s="1"/>
  <c r="N28" i="73"/>
  <c r="M28" i="73"/>
  <c r="L28" i="73"/>
  <c r="J28" i="73"/>
  <c r="I28" i="73"/>
  <c r="P27" i="73"/>
  <c r="O27" i="73"/>
  <c r="K27" i="73" s="1"/>
  <c r="L27" i="73"/>
  <c r="J27" i="73"/>
  <c r="P26" i="73"/>
  <c r="O26" i="73"/>
  <c r="J26" i="73"/>
  <c r="P25" i="73"/>
  <c r="O25" i="73"/>
  <c r="J25" i="73" s="1"/>
  <c r="P24" i="73"/>
  <c r="O24" i="73"/>
  <c r="K24" i="73" s="1"/>
  <c r="P23" i="73"/>
  <c r="O23" i="73"/>
  <c r="M23" i="73" s="1"/>
  <c r="P22" i="73"/>
  <c r="O22" i="73"/>
  <c r="N22" i="73" s="1"/>
  <c r="L22" i="73"/>
  <c r="P21" i="73"/>
  <c r="O21" i="73"/>
  <c r="P20" i="73"/>
  <c r="O20" i="73"/>
  <c r="J20" i="73" s="1"/>
  <c r="P19" i="73"/>
  <c r="O19" i="73"/>
  <c r="K19" i="73" s="1"/>
  <c r="M19" i="73"/>
  <c r="L19" i="73"/>
  <c r="J19" i="73"/>
  <c r="I19" i="73"/>
  <c r="P18" i="73"/>
  <c r="O18" i="73"/>
  <c r="K18" i="73" s="1"/>
  <c r="L18" i="73"/>
  <c r="J18" i="73"/>
  <c r="P17" i="73"/>
  <c r="O17" i="73"/>
  <c r="J17" i="73" s="1"/>
  <c r="P16" i="73"/>
  <c r="O16" i="73"/>
  <c r="K16" i="73" s="1"/>
  <c r="I16" i="73"/>
  <c r="P15" i="73"/>
  <c r="O15" i="73"/>
  <c r="M15" i="73" s="1"/>
  <c r="P14" i="73"/>
  <c r="O14" i="73"/>
  <c r="P13" i="73"/>
  <c r="O13" i="73"/>
  <c r="P12" i="73"/>
  <c r="O12" i="73"/>
  <c r="K12" i="73" s="1"/>
  <c r="P11" i="73"/>
  <c r="O11" i="73"/>
  <c r="I11" i="73" s="1"/>
  <c r="P259" i="75"/>
  <c r="O259" i="75"/>
  <c r="N259" i="75" s="1"/>
  <c r="I259" i="75"/>
  <c r="P258" i="75"/>
  <c r="O258" i="75"/>
  <c r="I258" i="75" s="1"/>
  <c r="P257" i="75"/>
  <c r="O257" i="75"/>
  <c r="P256" i="75"/>
  <c r="O256" i="75"/>
  <c r="M256" i="75"/>
  <c r="I256" i="75"/>
  <c r="P255" i="75"/>
  <c r="O255" i="75"/>
  <c r="P254" i="75"/>
  <c r="O254" i="75"/>
  <c r="M254" i="75" s="1"/>
  <c r="P253" i="75"/>
  <c r="O253" i="75"/>
  <c r="M253" i="75" s="1"/>
  <c r="P252" i="75"/>
  <c r="O252" i="75"/>
  <c r="P251" i="75"/>
  <c r="O251" i="75"/>
  <c r="P250" i="75"/>
  <c r="O250" i="75"/>
  <c r="M250" i="75" s="1"/>
  <c r="P249" i="75"/>
  <c r="O249" i="75"/>
  <c r="M249" i="75" s="1"/>
  <c r="P248" i="75"/>
  <c r="O248" i="75"/>
  <c r="P247" i="75"/>
  <c r="O247" i="75"/>
  <c r="K247" i="75" s="1"/>
  <c r="P246" i="75"/>
  <c r="O246" i="75"/>
  <c r="P245" i="75"/>
  <c r="O245" i="75"/>
  <c r="M245" i="75" s="1"/>
  <c r="P244" i="75"/>
  <c r="O244" i="75"/>
  <c r="M244" i="75" s="1"/>
  <c r="L244" i="75"/>
  <c r="K244" i="75"/>
  <c r="P243" i="75"/>
  <c r="O243" i="75"/>
  <c r="L243" i="75" s="1"/>
  <c r="M243" i="75"/>
  <c r="P242" i="75"/>
  <c r="O242" i="75"/>
  <c r="M242" i="75" s="1"/>
  <c r="P241" i="75"/>
  <c r="O241" i="75"/>
  <c r="M241" i="75" s="1"/>
  <c r="P240" i="75"/>
  <c r="O240" i="75"/>
  <c r="K240" i="75" s="1"/>
  <c r="P239" i="75"/>
  <c r="O239" i="75"/>
  <c r="M239" i="75" s="1"/>
  <c r="K239" i="75"/>
  <c r="I239" i="75"/>
  <c r="P238" i="75"/>
  <c r="O238" i="75"/>
  <c r="I238" i="75" s="1"/>
  <c r="P237" i="75"/>
  <c r="O237" i="75"/>
  <c r="M237" i="75" s="1"/>
  <c r="P236" i="75"/>
  <c r="O236" i="75"/>
  <c r="M236" i="75" s="1"/>
  <c r="L236" i="75"/>
  <c r="K236" i="75"/>
  <c r="P235" i="75"/>
  <c r="O235" i="75"/>
  <c r="M235" i="75" s="1"/>
  <c r="K235" i="75"/>
  <c r="P234" i="75"/>
  <c r="O234" i="75"/>
  <c r="M234" i="75" s="1"/>
  <c r="L234" i="75"/>
  <c r="K234" i="75"/>
  <c r="I234" i="75"/>
  <c r="P233" i="75"/>
  <c r="O233" i="75"/>
  <c r="M233" i="75" s="1"/>
  <c r="P232" i="75"/>
  <c r="O232" i="75"/>
  <c r="M232" i="75" s="1"/>
  <c r="L232" i="75"/>
  <c r="P231" i="75"/>
  <c r="O231" i="75"/>
  <c r="I231" i="75" s="1"/>
  <c r="P230" i="75"/>
  <c r="O230" i="75"/>
  <c r="L230" i="75" s="1"/>
  <c r="P229" i="75"/>
  <c r="O229" i="75"/>
  <c r="M229" i="75" s="1"/>
  <c r="P228" i="75"/>
  <c r="O228" i="75"/>
  <c r="M228" i="75" s="1"/>
  <c r="P227" i="75"/>
  <c r="O227" i="75"/>
  <c r="P226" i="75"/>
  <c r="O226" i="75"/>
  <c r="I226" i="75" s="1"/>
  <c r="L226" i="75"/>
  <c r="K226" i="75"/>
  <c r="P225" i="75"/>
  <c r="O225" i="75"/>
  <c r="M225" i="75" s="1"/>
  <c r="P224" i="75"/>
  <c r="O224" i="75"/>
  <c r="M224" i="75" s="1"/>
  <c r="K224" i="75"/>
  <c r="P223" i="75"/>
  <c r="O223" i="75"/>
  <c r="L223" i="75" s="1"/>
  <c r="P222" i="75"/>
  <c r="O222" i="75"/>
  <c r="P221" i="75"/>
  <c r="O221" i="75"/>
  <c r="M221" i="75" s="1"/>
  <c r="P220" i="75"/>
  <c r="O220" i="75"/>
  <c r="L220" i="75"/>
  <c r="P219" i="75"/>
  <c r="O219" i="75"/>
  <c r="I219" i="75" s="1"/>
  <c r="L219" i="75"/>
  <c r="K219" i="75"/>
  <c r="P218" i="75"/>
  <c r="O218" i="75"/>
  <c r="P217" i="75"/>
  <c r="O217" i="75"/>
  <c r="M217" i="75"/>
  <c r="P216" i="75"/>
  <c r="O216" i="75"/>
  <c r="P215" i="75"/>
  <c r="O215" i="75"/>
  <c r="P214" i="75"/>
  <c r="O214" i="75"/>
  <c r="I214" i="75" s="1"/>
  <c r="P213" i="75"/>
  <c r="O213" i="75"/>
  <c r="M213" i="75" s="1"/>
  <c r="P212" i="75"/>
  <c r="O212" i="75"/>
  <c r="L212" i="75"/>
  <c r="P211" i="75"/>
  <c r="O211" i="75"/>
  <c r="P210" i="75"/>
  <c r="O210" i="75"/>
  <c r="I210" i="75" s="1"/>
  <c r="M210" i="75"/>
  <c r="P209" i="75"/>
  <c r="O209" i="75"/>
  <c r="M209" i="75" s="1"/>
  <c r="P208" i="75"/>
  <c r="O208" i="75"/>
  <c r="M208" i="75" s="1"/>
  <c r="P207" i="75"/>
  <c r="O207" i="75"/>
  <c r="L207" i="75" s="1"/>
  <c r="P206" i="75"/>
  <c r="O206" i="75"/>
  <c r="P205" i="75"/>
  <c r="O205" i="75"/>
  <c r="M205" i="75"/>
  <c r="P204" i="75"/>
  <c r="O204" i="75"/>
  <c r="M204" i="75" s="1"/>
  <c r="K204" i="75"/>
  <c r="P203" i="75"/>
  <c r="O203" i="75"/>
  <c r="I203" i="75" s="1"/>
  <c r="L203" i="75"/>
  <c r="K203" i="75"/>
  <c r="P202" i="75"/>
  <c r="O202" i="75"/>
  <c r="M202" i="75"/>
  <c r="L202" i="75"/>
  <c r="K202" i="75"/>
  <c r="I202" i="75"/>
  <c r="P201" i="75"/>
  <c r="O201" i="75"/>
  <c r="M201" i="75" s="1"/>
  <c r="P200" i="75"/>
  <c r="O200" i="75"/>
  <c r="M200" i="75" s="1"/>
  <c r="P199" i="75"/>
  <c r="O199" i="75"/>
  <c r="L199" i="75" s="1"/>
  <c r="I199" i="75"/>
  <c r="P198" i="75"/>
  <c r="O198" i="75"/>
  <c r="K198" i="75" s="1"/>
  <c r="P197" i="75"/>
  <c r="O197" i="75"/>
  <c r="M197" i="75" s="1"/>
  <c r="P196" i="75"/>
  <c r="O196" i="75"/>
  <c r="L196" i="75" s="1"/>
  <c r="P195" i="75"/>
  <c r="O195" i="75"/>
  <c r="K195" i="75"/>
  <c r="P194" i="75"/>
  <c r="O194" i="75"/>
  <c r="I194" i="75" s="1"/>
  <c r="M194" i="75"/>
  <c r="L194" i="75"/>
  <c r="K194" i="75"/>
  <c r="P193" i="75"/>
  <c r="O193" i="75"/>
  <c r="M193" i="75" s="1"/>
  <c r="P192" i="75"/>
  <c r="O192" i="75"/>
  <c r="K192" i="75"/>
  <c r="P191" i="75"/>
  <c r="O191" i="75"/>
  <c r="K191" i="75" s="1"/>
  <c r="P190" i="75"/>
  <c r="O190" i="75"/>
  <c r="K190" i="75" s="1"/>
  <c r="I190" i="75"/>
  <c r="P189" i="75"/>
  <c r="O189" i="75"/>
  <c r="M189" i="75" s="1"/>
  <c r="P188" i="75"/>
  <c r="O188" i="75"/>
  <c r="P187" i="75"/>
  <c r="O187" i="75"/>
  <c r="K187" i="75" s="1"/>
  <c r="I187" i="75"/>
  <c r="P186" i="75"/>
  <c r="O186" i="75"/>
  <c r="M186" i="75"/>
  <c r="K186" i="75"/>
  <c r="P185" i="75"/>
  <c r="O185" i="75"/>
  <c r="M185" i="75" s="1"/>
  <c r="P184" i="75"/>
  <c r="O184" i="75"/>
  <c r="K184" i="75" s="1"/>
  <c r="P183" i="75"/>
  <c r="O183" i="75"/>
  <c r="P182" i="75"/>
  <c r="O182" i="75"/>
  <c r="M182" i="75" s="1"/>
  <c r="L182" i="75"/>
  <c r="K182" i="75"/>
  <c r="I182" i="75"/>
  <c r="P181" i="75"/>
  <c r="O181" i="75"/>
  <c r="M181" i="75" s="1"/>
  <c r="P180" i="75"/>
  <c r="O180" i="75"/>
  <c r="M180" i="75" s="1"/>
  <c r="K180" i="75"/>
  <c r="P179" i="75"/>
  <c r="O179" i="75"/>
  <c r="P178" i="75"/>
  <c r="O178" i="75"/>
  <c r="M178" i="75"/>
  <c r="P177" i="75"/>
  <c r="O177" i="75"/>
  <c r="M177" i="75" s="1"/>
  <c r="P176" i="75"/>
  <c r="O176" i="75"/>
  <c r="M176" i="75" s="1"/>
  <c r="L176" i="75"/>
  <c r="K176" i="75"/>
  <c r="P175" i="75"/>
  <c r="O175" i="75"/>
  <c r="M175" i="75" s="1"/>
  <c r="I175" i="75"/>
  <c r="P174" i="75"/>
  <c r="O174" i="75"/>
  <c r="N174" i="75" s="1"/>
  <c r="P173" i="75"/>
  <c r="O173" i="75"/>
  <c r="L173" i="75" s="1"/>
  <c r="P172" i="75"/>
  <c r="O172" i="75"/>
  <c r="M172" i="75"/>
  <c r="P171" i="75"/>
  <c r="O171" i="75"/>
  <c r="M171" i="75" s="1"/>
  <c r="P170" i="75"/>
  <c r="O170" i="75"/>
  <c r="N170" i="75" s="1"/>
  <c r="L170" i="75"/>
  <c r="K170" i="75"/>
  <c r="P169" i="75"/>
  <c r="O169" i="75"/>
  <c r="J169" i="75" s="1"/>
  <c r="P168" i="75"/>
  <c r="O168" i="75"/>
  <c r="N168" i="75" s="1"/>
  <c r="K168" i="75"/>
  <c r="J168" i="75"/>
  <c r="I168" i="75"/>
  <c r="P167" i="75"/>
  <c r="O167" i="75"/>
  <c r="I167" i="75" s="1"/>
  <c r="P166" i="75"/>
  <c r="O166" i="75"/>
  <c r="P165" i="75"/>
  <c r="O165" i="75"/>
  <c r="P164" i="75"/>
  <c r="O164" i="75"/>
  <c r="N164" i="75" s="1"/>
  <c r="P163" i="75"/>
  <c r="O163" i="75"/>
  <c r="M163" i="75" s="1"/>
  <c r="N163" i="75"/>
  <c r="P162" i="75"/>
  <c r="O162" i="75"/>
  <c r="N162" i="75" s="1"/>
  <c r="P161" i="75"/>
  <c r="O161" i="75"/>
  <c r="P160" i="75"/>
  <c r="O160" i="75"/>
  <c r="N160" i="75" s="1"/>
  <c r="P159" i="75"/>
  <c r="O159" i="75"/>
  <c r="M159" i="75" s="1"/>
  <c r="N159" i="75"/>
  <c r="P158" i="75"/>
  <c r="O158" i="75"/>
  <c r="N158" i="75" s="1"/>
  <c r="P157" i="75"/>
  <c r="O157" i="75"/>
  <c r="N157" i="75" s="1"/>
  <c r="P156" i="75"/>
  <c r="O156" i="75"/>
  <c r="N156" i="75"/>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c r="P147" i="75"/>
  <c r="O147" i="75"/>
  <c r="N147" i="75" s="1"/>
  <c r="P146" i="75"/>
  <c r="O146" i="75"/>
  <c r="N146" i="75"/>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s="1"/>
  <c r="P127" i="75"/>
  <c r="O127" i="75"/>
  <c r="N127" i="75" s="1"/>
  <c r="P126" i="75"/>
  <c r="O126" i="75"/>
  <c r="N126" i="75"/>
  <c r="P125" i="75"/>
  <c r="O125" i="75"/>
  <c r="N125" i="75" s="1"/>
  <c r="P124" i="75"/>
  <c r="O124" i="75"/>
  <c r="N124" i="75" s="1"/>
  <c r="P123" i="75"/>
  <c r="O123" i="75"/>
  <c r="P122" i="75"/>
  <c r="O122" i="75"/>
  <c r="M122" i="75" s="1"/>
  <c r="P121" i="75"/>
  <c r="O121" i="75"/>
  <c r="N121" i="75" s="1"/>
  <c r="M121" i="75"/>
  <c r="P120" i="75"/>
  <c r="O120" i="75"/>
  <c r="L120" i="75" s="1"/>
  <c r="P119" i="75"/>
  <c r="O119" i="75"/>
  <c r="N119" i="75"/>
  <c r="M119" i="75"/>
  <c r="P118" i="75"/>
  <c r="O118" i="75"/>
  <c r="P117" i="75"/>
  <c r="O117" i="75"/>
  <c r="N117" i="75"/>
  <c r="M117" i="75"/>
  <c r="P116" i="75"/>
  <c r="O116" i="75"/>
  <c r="N116" i="75" s="1"/>
  <c r="L116" i="75"/>
  <c r="I116" i="75"/>
  <c r="P115" i="75"/>
  <c r="O115" i="75"/>
  <c r="L115" i="75" s="1"/>
  <c r="N115" i="75"/>
  <c r="M115" i="75"/>
  <c r="I115" i="75"/>
  <c r="P114" i="75"/>
  <c r="O114" i="75"/>
  <c r="P113" i="75"/>
  <c r="O113" i="75"/>
  <c r="N113" i="75" s="1"/>
  <c r="M113" i="75"/>
  <c r="P112" i="75"/>
  <c r="O112" i="75"/>
  <c r="L112" i="75"/>
  <c r="I112" i="75"/>
  <c r="P111" i="75"/>
  <c r="O111" i="75"/>
  <c r="L111" i="75" s="1"/>
  <c r="N111" i="75"/>
  <c r="M111" i="75"/>
  <c r="I111" i="75"/>
  <c r="P110" i="75"/>
  <c r="O110" i="75"/>
  <c r="P109" i="75"/>
  <c r="O109" i="75"/>
  <c r="N109" i="75" s="1"/>
  <c r="M109" i="75"/>
  <c r="P108" i="75"/>
  <c r="O108" i="75"/>
  <c r="K108" i="75" s="1"/>
  <c r="P107" i="75"/>
  <c r="O107" i="75"/>
  <c r="J107" i="75" s="1"/>
  <c r="I107" i="75"/>
  <c r="P106" i="75"/>
  <c r="O106" i="75"/>
  <c r="M106" i="75"/>
  <c r="K106" i="75"/>
  <c r="P105" i="75"/>
  <c r="O105" i="75"/>
  <c r="M105" i="75"/>
  <c r="L105" i="75"/>
  <c r="P104" i="75"/>
  <c r="O104" i="75"/>
  <c r="L104" i="75" s="1"/>
  <c r="P103" i="75"/>
  <c r="O103" i="75"/>
  <c r="N103" i="75" s="1"/>
  <c r="K103" i="75"/>
  <c r="P102" i="75"/>
  <c r="O102" i="75"/>
  <c r="M102" i="75" s="1"/>
  <c r="I102" i="75"/>
  <c r="P101" i="75"/>
  <c r="O101" i="75"/>
  <c r="J101" i="75" s="1"/>
  <c r="N101" i="75"/>
  <c r="M101" i="75"/>
  <c r="L101" i="75"/>
  <c r="I101" i="75"/>
  <c r="P100" i="75"/>
  <c r="O100" i="75"/>
  <c r="J100" i="75" s="1"/>
  <c r="L100" i="75"/>
  <c r="K100" i="75"/>
  <c r="P99" i="75"/>
  <c r="O99" i="75"/>
  <c r="K99" i="75" s="1"/>
  <c r="P98" i="75"/>
  <c r="O98" i="75"/>
  <c r="K98" i="75" s="1"/>
  <c r="I98" i="75"/>
  <c r="P97" i="75"/>
  <c r="O97" i="75"/>
  <c r="J97" i="75" s="1"/>
  <c r="M97" i="75"/>
  <c r="L97" i="75"/>
  <c r="I97" i="75"/>
  <c r="P96" i="75"/>
  <c r="O96" i="75"/>
  <c r="L96" i="75" s="1"/>
  <c r="P95" i="75"/>
  <c r="O95" i="75"/>
  <c r="P94" i="75"/>
  <c r="O94" i="75"/>
  <c r="N94" i="75" s="1"/>
  <c r="P93" i="75"/>
  <c r="O93" i="75"/>
  <c r="M93" i="75"/>
  <c r="K93" i="75"/>
  <c r="P92" i="75"/>
  <c r="O92" i="75"/>
  <c r="M92" i="75" s="1"/>
  <c r="K92" i="75"/>
  <c r="P91" i="75"/>
  <c r="O91" i="75"/>
  <c r="P90" i="75"/>
  <c r="O90" i="75"/>
  <c r="M90" i="75"/>
  <c r="K90" i="75"/>
  <c r="P89" i="75"/>
  <c r="O89" i="75"/>
  <c r="M89" i="75"/>
  <c r="L89" i="75"/>
  <c r="K89" i="75"/>
  <c r="P88" i="75"/>
  <c r="O88" i="75"/>
  <c r="K88" i="75" s="1"/>
  <c r="M88" i="75"/>
  <c r="L88" i="75"/>
  <c r="P87" i="75"/>
  <c r="O87" i="75"/>
  <c r="M87" i="75" s="1"/>
  <c r="L87" i="75"/>
  <c r="P86" i="75"/>
  <c r="O86" i="75"/>
  <c r="M86" i="75" s="1"/>
  <c r="K86" i="75"/>
  <c r="P85" i="75"/>
  <c r="O85" i="75"/>
  <c r="P84" i="75"/>
  <c r="O84" i="75"/>
  <c r="L84" i="75" s="1"/>
  <c r="M84" i="75"/>
  <c r="K84" i="75"/>
  <c r="P83" i="75"/>
  <c r="O83" i="75"/>
  <c r="L83" i="75" s="1"/>
  <c r="M83" i="75"/>
  <c r="P82" i="75"/>
  <c r="O82" i="75"/>
  <c r="M82" i="75"/>
  <c r="K82" i="75"/>
  <c r="P81" i="75"/>
  <c r="O81" i="75"/>
  <c r="M81" i="75"/>
  <c r="L81" i="75"/>
  <c r="K81" i="75"/>
  <c r="P80" i="75"/>
  <c r="O80" i="75"/>
  <c r="K80" i="75" s="1"/>
  <c r="M80" i="75"/>
  <c r="L80" i="75"/>
  <c r="P79" i="75"/>
  <c r="O79" i="75"/>
  <c r="M79" i="75" s="1"/>
  <c r="L79" i="75"/>
  <c r="P78" i="75"/>
  <c r="O78" i="75"/>
  <c r="M78" i="75" s="1"/>
  <c r="K78" i="75"/>
  <c r="P77" i="75"/>
  <c r="O77" i="75"/>
  <c r="P76" i="75"/>
  <c r="O76" i="75"/>
  <c r="L76" i="75" s="1"/>
  <c r="M76" i="75"/>
  <c r="K76" i="75"/>
  <c r="P75" i="75"/>
  <c r="O75" i="75"/>
  <c r="L75" i="75" s="1"/>
  <c r="M75" i="75"/>
  <c r="P74" i="75"/>
  <c r="O74" i="75"/>
  <c r="M74" i="75"/>
  <c r="K74" i="75"/>
  <c r="P73" i="75"/>
  <c r="O73" i="75"/>
  <c r="M73" i="75"/>
  <c r="L73" i="75"/>
  <c r="K73" i="75"/>
  <c r="P72" i="75"/>
  <c r="O72" i="75"/>
  <c r="K72" i="75" s="1"/>
  <c r="M72" i="75"/>
  <c r="L72" i="75"/>
  <c r="P71" i="75"/>
  <c r="O71" i="75"/>
  <c r="M71" i="75" s="1"/>
  <c r="L71" i="75"/>
  <c r="P70" i="75"/>
  <c r="O70" i="75"/>
  <c r="M70" i="75" s="1"/>
  <c r="K70" i="75"/>
  <c r="P69" i="75"/>
  <c r="O69" i="75"/>
  <c r="P68" i="75"/>
  <c r="O68" i="75"/>
  <c r="L68" i="75" s="1"/>
  <c r="M68" i="75"/>
  <c r="K68" i="75"/>
  <c r="P67" i="75"/>
  <c r="O67" i="75"/>
  <c r="L67" i="75" s="1"/>
  <c r="M67" i="75"/>
  <c r="P66" i="75"/>
  <c r="O66" i="75"/>
  <c r="M66" i="75"/>
  <c r="K66" i="75"/>
  <c r="P65" i="75"/>
  <c r="O65" i="75"/>
  <c r="M65" i="75"/>
  <c r="L65" i="75"/>
  <c r="K65" i="75"/>
  <c r="P64" i="75"/>
  <c r="O64" i="75"/>
  <c r="K64" i="75" s="1"/>
  <c r="M64" i="75"/>
  <c r="L64" i="75"/>
  <c r="P63" i="75"/>
  <c r="O63" i="75"/>
  <c r="M63" i="75" s="1"/>
  <c r="L63" i="75"/>
  <c r="P62" i="75"/>
  <c r="O62" i="75"/>
  <c r="M62" i="75" s="1"/>
  <c r="K62" i="75"/>
  <c r="P61" i="75"/>
  <c r="O61" i="75"/>
  <c r="P60" i="75"/>
  <c r="O60" i="75"/>
  <c r="L60" i="75" s="1"/>
  <c r="M60" i="75"/>
  <c r="K60" i="75"/>
  <c r="P59" i="75"/>
  <c r="O59" i="75"/>
  <c r="L59" i="75" s="1"/>
  <c r="M59" i="75"/>
  <c r="P58" i="75"/>
  <c r="O58" i="75"/>
  <c r="M58" i="75"/>
  <c r="K58" i="75"/>
  <c r="P57" i="75"/>
  <c r="O57" i="75"/>
  <c r="M57" i="75"/>
  <c r="L57" i="75"/>
  <c r="K57" i="75"/>
  <c r="P56" i="75"/>
  <c r="O56" i="75"/>
  <c r="K56" i="75" s="1"/>
  <c r="M56" i="75"/>
  <c r="L56" i="75"/>
  <c r="P55" i="75"/>
  <c r="O55" i="75"/>
  <c r="M55" i="75" s="1"/>
  <c r="L55" i="75"/>
  <c r="P54" i="75"/>
  <c r="O54" i="75"/>
  <c r="M54" i="75" s="1"/>
  <c r="K54" i="75"/>
  <c r="P53" i="75"/>
  <c r="O53" i="75"/>
  <c r="P52" i="75"/>
  <c r="O52" i="75"/>
  <c r="L52" i="75" s="1"/>
  <c r="M52" i="75"/>
  <c r="K52" i="75"/>
  <c r="P51" i="75"/>
  <c r="O51" i="75"/>
  <c r="L51" i="75" s="1"/>
  <c r="M51" i="75"/>
  <c r="P50" i="75"/>
  <c r="O50" i="75"/>
  <c r="M50" i="75"/>
  <c r="K50" i="75"/>
  <c r="P49" i="75"/>
  <c r="O49" i="75"/>
  <c r="M49" i="75"/>
  <c r="L49" i="75"/>
  <c r="K49" i="75"/>
  <c r="P48" i="75"/>
  <c r="O48" i="75"/>
  <c r="K48" i="75" s="1"/>
  <c r="M48" i="75"/>
  <c r="L48" i="75"/>
  <c r="P47" i="75"/>
  <c r="O47" i="75"/>
  <c r="M47" i="75" s="1"/>
  <c r="L47" i="75"/>
  <c r="P46" i="75"/>
  <c r="O46" i="75"/>
  <c r="M46" i="75" s="1"/>
  <c r="K46" i="75"/>
  <c r="P45" i="75"/>
  <c r="O45" i="75"/>
  <c r="P44" i="75"/>
  <c r="O44" i="75"/>
  <c r="J44" i="75" s="1"/>
  <c r="M44" i="75"/>
  <c r="P43" i="75"/>
  <c r="O43" i="75"/>
  <c r="J43" i="75" s="1"/>
  <c r="N43" i="75"/>
  <c r="L43" i="75"/>
  <c r="I43" i="75"/>
  <c r="P42" i="75"/>
  <c r="O42" i="75"/>
  <c r="L42" i="75" s="1"/>
  <c r="N42" i="75"/>
  <c r="M42" i="75"/>
  <c r="K42" i="75"/>
  <c r="I42" i="75"/>
  <c r="P41" i="75"/>
  <c r="O41" i="75"/>
  <c r="L41" i="75" s="1"/>
  <c r="N41" i="75"/>
  <c r="M41" i="75"/>
  <c r="K41" i="75"/>
  <c r="J41" i="75"/>
  <c r="I41" i="75"/>
  <c r="P40" i="75"/>
  <c r="O40" i="75"/>
  <c r="L40" i="75" s="1"/>
  <c r="K40" i="75"/>
  <c r="J40" i="75"/>
  <c r="I40" i="75"/>
  <c r="P39" i="75"/>
  <c r="O39" i="75"/>
  <c r="L39" i="75" s="1"/>
  <c r="J39" i="75"/>
  <c r="P38" i="75"/>
  <c r="O38" i="75"/>
  <c r="L38" i="75" s="1"/>
  <c r="N38" i="75"/>
  <c r="M38" i="75"/>
  <c r="J38" i="75"/>
  <c r="I38" i="75"/>
  <c r="P37" i="75"/>
  <c r="O37" i="75"/>
  <c r="P36" i="75"/>
  <c r="O36" i="75"/>
  <c r="L36" i="75" s="1"/>
  <c r="N36" i="75"/>
  <c r="K36" i="75"/>
  <c r="P35" i="75"/>
  <c r="O35" i="75"/>
  <c r="L35" i="75" s="1"/>
  <c r="M35" i="75"/>
  <c r="P34" i="75"/>
  <c r="O34" i="75"/>
  <c r="L34" i="75" s="1"/>
  <c r="N34" i="75"/>
  <c r="M34" i="75"/>
  <c r="K34" i="75"/>
  <c r="I34" i="75"/>
  <c r="P33" i="75"/>
  <c r="O33" i="75"/>
  <c r="L33" i="75" s="1"/>
  <c r="N33" i="75"/>
  <c r="M33" i="75"/>
  <c r="K33" i="75"/>
  <c r="J33" i="75"/>
  <c r="I33" i="75"/>
  <c r="P32" i="75"/>
  <c r="O32" i="75"/>
  <c r="L32" i="75" s="1"/>
  <c r="K32" i="75"/>
  <c r="J32" i="75"/>
  <c r="I32" i="75"/>
  <c r="P31" i="75"/>
  <c r="O31" i="75"/>
  <c r="L31" i="75" s="1"/>
  <c r="J31" i="75"/>
  <c r="P30" i="75"/>
  <c r="O30" i="75"/>
  <c r="L30" i="75" s="1"/>
  <c r="N30" i="75"/>
  <c r="M30" i="75"/>
  <c r="J30" i="75"/>
  <c r="I30" i="75"/>
  <c r="P29" i="75"/>
  <c r="O29" i="75"/>
  <c r="P28" i="75"/>
  <c r="O28" i="75"/>
  <c r="L28" i="75" s="1"/>
  <c r="N28" i="75"/>
  <c r="K28" i="75"/>
  <c r="P27" i="75"/>
  <c r="O27" i="75"/>
  <c r="L27" i="75" s="1"/>
  <c r="M27" i="75"/>
  <c r="P26" i="75"/>
  <c r="O26" i="75"/>
  <c r="L26" i="75" s="1"/>
  <c r="N26" i="75"/>
  <c r="M26" i="75"/>
  <c r="K26" i="75"/>
  <c r="I26" i="75"/>
  <c r="P25" i="75"/>
  <c r="O25" i="75"/>
  <c r="L25" i="75" s="1"/>
  <c r="N25" i="75"/>
  <c r="M25" i="75"/>
  <c r="K25" i="75"/>
  <c r="J25" i="75"/>
  <c r="I25" i="75"/>
  <c r="P24" i="75"/>
  <c r="O24" i="75"/>
  <c r="L24" i="75" s="1"/>
  <c r="K24" i="75"/>
  <c r="J24" i="75"/>
  <c r="I24" i="75"/>
  <c r="P23" i="75"/>
  <c r="O23" i="75"/>
  <c r="L23" i="75" s="1"/>
  <c r="J23" i="75"/>
  <c r="P22" i="75"/>
  <c r="O22" i="75"/>
  <c r="L22" i="75" s="1"/>
  <c r="N22" i="75"/>
  <c r="M22" i="75"/>
  <c r="J22" i="75"/>
  <c r="I22" i="75"/>
  <c r="P21" i="75"/>
  <c r="O21" i="75"/>
  <c r="P20" i="75"/>
  <c r="O20" i="75"/>
  <c r="M20" i="75" s="1"/>
  <c r="N20" i="75"/>
  <c r="L20" i="75"/>
  <c r="P19" i="75"/>
  <c r="O19" i="75"/>
  <c r="M19" i="75" s="1"/>
  <c r="N19" i="75"/>
  <c r="L19" i="75"/>
  <c r="P18" i="75"/>
  <c r="O18" i="75"/>
  <c r="M18" i="75" s="1"/>
  <c r="N18" i="75"/>
  <c r="L18" i="75"/>
  <c r="P17" i="75"/>
  <c r="O17" i="75"/>
  <c r="M17" i="75" s="1"/>
  <c r="N17" i="75"/>
  <c r="L17" i="75"/>
  <c r="P16" i="75"/>
  <c r="O16" i="75"/>
  <c r="M16" i="75" s="1"/>
  <c r="N16" i="75"/>
  <c r="L16" i="75"/>
  <c r="P15" i="75"/>
  <c r="O15" i="75"/>
  <c r="M15" i="75" s="1"/>
  <c r="N15" i="75"/>
  <c r="L15" i="75"/>
  <c r="P14" i="75"/>
  <c r="O14" i="75"/>
  <c r="M14" i="75" s="1"/>
  <c r="N14" i="75"/>
  <c r="L14" i="75"/>
  <c r="P13" i="75"/>
  <c r="O13" i="75"/>
  <c r="M13" i="75" s="1"/>
  <c r="N13" i="75"/>
  <c r="L13" i="75"/>
  <c r="P12" i="75"/>
  <c r="O12" i="75"/>
  <c r="K12" i="75" s="1"/>
  <c r="P11" i="75"/>
  <c r="O11" i="75"/>
  <c r="N11" i="75" s="1"/>
  <c r="P259" i="76"/>
  <c r="O259" i="76"/>
  <c r="N259" i="76" s="1"/>
  <c r="P258" i="76"/>
  <c r="O258" i="76"/>
  <c r="N258" i="76" s="1"/>
  <c r="P257" i="76"/>
  <c r="O257" i="76"/>
  <c r="N257" i="76" s="1"/>
  <c r="P256" i="76"/>
  <c r="O256" i="76"/>
  <c r="N256" i="76" s="1"/>
  <c r="P255" i="76"/>
  <c r="O255" i="76"/>
  <c r="N255" i="76" s="1"/>
  <c r="I255" i="76"/>
  <c r="P254" i="76"/>
  <c r="O254" i="76"/>
  <c r="N254" i="76" s="1"/>
  <c r="I254" i="76"/>
  <c r="P253" i="76"/>
  <c r="O253" i="76"/>
  <c r="N253" i="76" s="1"/>
  <c r="P252" i="76"/>
  <c r="O252" i="76"/>
  <c r="N252" i="76" s="1"/>
  <c r="I252" i="76"/>
  <c r="P251" i="76"/>
  <c r="O251" i="76"/>
  <c r="N251" i="76" s="1"/>
  <c r="P250" i="76"/>
  <c r="O250" i="76"/>
  <c r="N250" i="76" s="1"/>
  <c r="P249" i="76"/>
  <c r="O249" i="76"/>
  <c r="N249" i="76" s="1"/>
  <c r="P248" i="76"/>
  <c r="O248" i="76"/>
  <c r="N248" i="76" s="1"/>
  <c r="I248" i="76"/>
  <c r="P247" i="76"/>
  <c r="O247" i="76"/>
  <c r="N247" i="76" s="1"/>
  <c r="P246" i="76"/>
  <c r="O246" i="76"/>
  <c r="P245" i="76"/>
  <c r="O245" i="76"/>
  <c r="N245" i="76" s="1"/>
  <c r="P244" i="76"/>
  <c r="O244" i="76"/>
  <c r="I244" i="76"/>
  <c r="P243" i="76"/>
  <c r="O243" i="76"/>
  <c r="I243" i="76" s="1"/>
  <c r="P242" i="76"/>
  <c r="O242" i="76"/>
  <c r="I242" i="76" s="1"/>
  <c r="P241" i="76"/>
  <c r="O241" i="76"/>
  <c r="P240" i="76"/>
  <c r="O240" i="76"/>
  <c r="I240" i="76" s="1"/>
  <c r="P239" i="76"/>
  <c r="O239" i="76"/>
  <c r="I239" i="76" s="1"/>
  <c r="P238" i="76"/>
  <c r="O238" i="76"/>
  <c r="I238" i="76"/>
  <c r="P237" i="76"/>
  <c r="O237" i="76"/>
  <c r="I237" i="76" s="1"/>
  <c r="P236" i="76"/>
  <c r="O236" i="76"/>
  <c r="I236" i="76" s="1"/>
  <c r="P235" i="76"/>
  <c r="O235" i="76"/>
  <c r="I235" i="76" s="1"/>
  <c r="P234" i="76"/>
  <c r="O234" i="76"/>
  <c r="I234" i="76"/>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s="1"/>
  <c r="P217" i="76"/>
  <c r="O217" i="76"/>
  <c r="P216" i="76"/>
  <c r="O216" i="76"/>
  <c r="I216" i="76"/>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s="1"/>
  <c r="P201" i="76"/>
  <c r="O201" i="76"/>
  <c r="P200" i="76"/>
  <c r="O200" i="76"/>
  <c r="I200" i="76"/>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M184" i="76"/>
  <c r="I184" i="76"/>
  <c r="P183" i="76"/>
  <c r="O183" i="76"/>
  <c r="P182" i="76"/>
  <c r="O182" i="76"/>
  <c r="M182" i="76" s="1"/>
  <c r="K182" i="76"/>
  <c r="P181" i="76"/>
  <c r="O181" i="76"/>
  <c r="M181" i="76" s="1"/>
  <c r="P180" i="76"/>
  <c r="O180" i="76"/>
  <c r="K180" i="76"/>
  <c r="P179" i="76"/>
  <c r="O179" i="76"/>
  <c r="M179" i="76" s="1"/>
  <c r="P178" i="76"/>
  <c r="O178" i="76"/>
  <c r="P177" i="76"/>
  <c r="O177" i="76"/>
  <c r="K177" i="76" s="1"/>
  <c r="I177" i="76"/>
  <c r="P176" i="76"/>
  <c r="O176" i="76"/>
  <c r="M176" i="76" s="1"/>
  <c r="P175" i="76"/>
  <c r="O175" i="76"/>
  <c r="K175" i="76" s="1"/>
  <c r="I175" i="76"/>
  <c r="P174" i="76"/>
  <c r="O174" i="76"/>
  <c r="K174" i="76" s="1"/>
  <c r="P173" i="76"/>
  <c r="O173" i="76"/>
  <c r="K173" i="76" s="1"/>
  <c r="L173" i="76"/>
  <c r="J173" i="76"/>
  <c r="P172" i="76"/>
  <c r="O172" i="76"/>
  <c r="K172" i="76" s="1"/>
  <c r="N172" i="76"/>
  <c r="L172" i="76"/>
  <c r="J172" i="76"/>
  <c r="P171" i="76"/>
  <c r="O171" i="76"/>
  <c r="K171" i="76" s="1"/>
  <c r="P170" i="76"/>
  <c r="O170" i="76"/>
  <c r="K170" i="76" s="1"/>
  <c r="L170" i="76"/>
  <c r="P169" i="76"/>
  <c r="O169" i="76"/>
  <c r="K169" i="76" s="1"/>
  <c r="J169" i="76"/>
  <c r="P168" i="76"/>
  <c r="O168" i="76"/>
  <c r="P167" i="76"/>
  <c r="O167" i="76"/>
  <c r="K167" i="76" s="1"/>
  <c r="P166" i="76"/>
  <c r="O166" i="76"/>
  <c r="K166" i="76" s="1"/>
  <c r="P165" i="76"/>
  <c r="O165" i="76"/>
  <c r="P164" i="76"/>
  <c r="O164" i="76"/>
  <c r="K164" i="76" s="1"/>
  <c r="N164" i="76"/>
  <c r="L164" i="76"/>
  <c r="J164" i="76"/>
  <c r="P163" i="76"/>
  <c r="O163" i="76"/>
  <c r="K163" i="76" s="1"/>
  <c r="P162" i="76"/>
  <c r="O162" i="76"/>
  <c r="K162" i="76" s="1"/>
  <c r="L162" i="76"/>
  <c r="P161" i="76"/>
  <c r="O161" i="76"/>
  <c r="P160" i="76"/>
  <c r="O160" i="76"/>
  <c r="P159" i="76"/>
  <c r="O159" i="76"/>
  <c r="K159" i="76" s="1"/>
  <c r="J159" i="76"/>
  <c r="P158" i="76"/>
  <c r="O158" i="76"/>
  <c r="K158" i="76" s="1"/>
  <c r="P157" i="76"/>
  <c r="O157" i="76"/>
  <c r="K157" i="76" s="1"/>
  <c r="L157" i="76"/>
  <c r="J157" i="76"/>
  <c r="P156" i="76"/>
  <c r="O156" i="76"/>
  <c r="K156" i="76" s="1"/>
  <c r="N156" i="76"/>
  <c r="L156" i="76"/>
  <c r="J156" i="76"/>
  <c r="P155" i="76"/>
  <c r="O155" i="76"/>
  <c r="K155" i="76" s="1"/>
  <c r="P154" i="76"/>
  <c r="O154" i="76"/>
  <c r="K154" i="76" s="1"/>
  <c r="L154" i="76"/>
  <c r="P153" i="76"/>
  <c r="O153" i="76"/>
  <c r="K153" i="76" s="1"/>
  <c r="J153" i="76"/>
  <c r="P152" i="76"/>
  <c r="O152" i="76"/>
  <c r="P151" i="76"/>
  <c r="O151" i="76"/>
  <c r="K151" i="76" s="1"/>
  <c r="P150" i="76"/>
  <c r="O150" i="76"/>
  <c r="K150" i="76" s="1"/>
  <c r="P149" i="76"/>
  <c r="O149" i="76"/>
  <c r="P148" i="76"/>
  <c r="O148" i="76"/>
  <c r="K148" i="76" s="1"/>
  <c r="N148" i="76"/>
  <c r="L148" i="76"/>
  <c r="J148" i="76"/>
  <c r="P147" i="76"/>
  <c r="O147" i="76"/>
  <c r="K147" i="76" s="1"/>
  <c r="P146" i="76"/>
  <c r="O146" i="76"/>
  <c r="K146" i="76" s="1"/>
  <c r="L146" i="76"/>
  <c r="P145" i="76"/>
  <c r="O145" i="76"/>
  <c r="P144" i="76"/>
  <c r="O144" i="76"/>
  <c r="P143" i="76"/>
  <c r="O143" i="76"/>
  <c r="N143" i="76" s="1"/>
  <c r="P142" i="76"/>
  <c r="O142" i="76"/>
  <c r="P141" i="76"/>
  <c r="O141" i="76"/>
  <c r="L141" i="76" s="1"/>
  <c r="P140" i="76"/>
  <c r="O140" i="76"/>
  <c r="L140" i="76" s="1"/>
  <c r="P139" i="76"/>
  <c r="O139" i="76"/>
  <c r="L139" i="76" s="1"/>
  <c r="N139" i="76"/>
  <c r="J139" i="76"/>
  <c r="P138" i="76"/>
  <c r="O138" i="76"/>
  <c r="P137" i="76"/>
  <c r="O137" i="76"/>
  <c r="L137" i="76" s="1"/>
  <c r="N137" i="76"/>
  <c r="J137" i="76"/>
  <c r="P136" i="76"/>
  <c r="O136" i="76"/>
  <c r="N136" i="76" s="1"/>
  <c r="P135" i="76"/>
  <c r="O135" i="76"/>
  <c r="N135" i="76"/>
  <c r="P134" i="76"/>
  <c r="O134" i="76"/>
  <c r="P133" i="76"/>
  <c r="O133" i="76"/>
  <c r="L133" i="76" s="1"/>
  <c r="P132" i="76"/>
  <c r="O132" i="76"/>
  <c r="L132" i="76" s="1"/>
  <c r="N132" i="76"/>
  <c r="P131" i="76"/>
  <c r="O131" i="76"/>
  <c r="L131" i="76" s="1"/>
  <c r="P130" i="76"/>
  <c r="O130" i="76"/>
  <c r="P129" i="76"/>
  <c r="O129" i="76"/>
  <c r="P128" i="76"/>
  <c r="O128" i="76"/>
  <c r="N128" i="76" s="1"/>
  <c r="L128" i="76"/>
  <c r="P127" i="76"/>
  <c r="O127" i="76"/>
  <c r="N127" i="76" s="1"/>
  <c r="P126" i="76"/>
  <c r="O126" i="76"/>
  <c r="P125" i="76"/>
  <c r="O125" i="76"/>
  <c r="L125" i="76" s="1"/>
  <c r="N125" i="76"/>
  <c r="P124" i="76"/>
  <c r="O124" i="76"/>
  <c r="P123" i="76"/>
  <c r="O123" i="76"/>
  <c r="L123" i="76" s="1"/>
  <c r="P122" i="76"/>
  <c r="O122" i="76"/>
  <c r="P121" i="76"/>
  <c r="O121" i="76"/>
  <c r="N121" i="76"/>
  <c r="L121" i="76"/>
  <c r="J121" i="76"/>
  <c r="P120" i="76"/>
  <c r="O120" i="76"/>
  <c r="N120" i="76" s="1"/>
  <c r="P119" i="76"/>
  <c r="O119" i="76"/>
  <c r="N119" i="76"/>
  <c r="P118" i="76"/>
  <c r="O118" i="76"/>
  <c r="P117" i="76"/>
  <c r="O117" i="76"/>
  <c r="L117" i="76" s="1"/>
  <c r="P116" i="76"/>
  <c r="O116" i="76"/>
  <c r="L116" i="76" s="1"/>
  <c r="N116" i="76"/>
  <c r="P115" i="76"/>
  <c r="O115" i="76"/>
  <c r="L115" i="76" s="1"/>
  <c r="J115" i="76"/>
  <c r="P114" i="76"/>
  <c r="O114" i="76"/>
  <c r="P113" i="76"/>
  <c r="O113" i="76"/>
  <c r="N113" i="76" s="1"/>
  <c r="P112" i="76"/>
  <c r="O112" i="76"/>
  <c r="N112" i="76" s="1"/>
  <c r="L112" i="76"/>
  <c r="P111" i="76"/>
  <c r="O111" i="76"/>
  <c r="N111" i="76" s="1"/>
  <c r="P110" i="76"/>
  <c r="O110" i="76"/>
  <c r="P109" i="76"/>
  <c r="O109" i="76"/>
  <c r="L109" i="76" s="1"/>
  <c r="N109" i="76"/>
  <c r="P108" i="76"/>
  <c r="O108" i="76"/>
  <c r="P107" i="76"/>
  <c r="O107" i="76"/>
  <c r="N107" i="76"/>
  <c r="L107" i="76"/>
  <c r="J107" i="76"/>
  <c r="P106" i="76"/>
  <c r="O106" i="76"/>
  <c r="P105" i="76"/>
  <c r="O105" i="76"/>
  <c r="N105" i="76" s="1"/>
  <c r="J105" i="76"/>
  <c r="P104" i="76"/>
  <c r="O104" i="76"/>
  <c r="P103" i="76"/>
  <c r="O103" i="76"/>
  <c r="I103" i="76" s="1"/>
  <c r="P102" i="76"/>
  <c r="O102" i="76"/>
  <c r="I102" i="76" s="1"/>
  <c r="P101" i="76"/>
  <c r="O101" i="76"/>
  <c r="I101" i="76" s="1"/>
  <c r="P100" i="76"/>
  <c r="O100" i="76"/>
  <c r="P99" i="76"/>
  <c r="O99" i="76"/>
  <c r="I99" i="76" s="1"/>
  <c r="P98" i="76"/>
  <c r="O98" i="76"/>
  <c r="P97" i="76"/>
  <c r="O97" i="76"/>
  <c r="P96" i="76"/>
  <c r="O96" i="76"/>
  <c r="P95" i="76"/>
  <c r="O95" i="76"/>
  <c r="J95" i="76" s="1"/>
  <c r="K95" i="76"/>
  <c r="P94" i="76"/>
  <c r="O94" i="76"/>
  <c r="P93" i="76"/>
  <c r="O93" i="76"/>
  <c r="J93" i="76" s="1"/>
  <c r="P92" i="76"/>
  <c r="O92" i="76"/>
  <c r="I92" i="76" s="1"/>
  <c r="P91" i="76"/>
  <c r="O91" i="76"/>
  <c r="P90" i="76"/>
  <c r="O90" i="76"/>
  <c r="K90" i="76" s="1"/>
  <c r="P89" i="76"/>
  <c r="O89" i="76"/>
  <c r="I89" i="76" s="1"/>
  <c r="J89" i="76"/>
  <c r="P88" i="76"/>
  <c r="O88" i="76"/>
  <c r="K88" i="76" s="1"/>
  <c r="P87" i="76"/>
  <c r="O87" i="76"/>
  <c r="J87" i="76" s="1"/>
  <c r="P86" i="76"/>
  <c r="O86" i="76"/>
  <c r="K86" i="76" s="1"/>
  <c r="P85" i="76"/>
  <c r="O85" i="76"/>
  <c r="K85" i="76" s="1"/>
  <c r="J85" i="76"/>
  <c r="P84" i="76"/>
  <c r="O84" i="76"/>
  <c r="I84" i="76" s="1"/>
  <c r="P83" i="76"/>
  <c r="O83" i="76"/>
  <c r="P82" i="76"/>
  <c r="O82" i="76"/>
  <c r="P81" i="76"/>
  <c r="O81" i="76"/>
  <c r="P80" i="76"/>
  <c r="O80" i="76"/>
  <c r="K80" i="76" s="1"/>
  <c r="P79" i="76"/>
  <c r="O79" i="76"/>
  <c r="J79" i="76" s="1"/>
  <c r="P78" i="76"/>
  <c r="O78" i="76"/>
  <c r="K78" i="76" s="1"/>
  <c r="J78" i="76"/>
  <c r="I78" i="76"/>
  <c r="P77" i="76"/>
  <c r="O77" i="76"/>
  <c r="K77" i="76" s="1"/>
  <c r="J77" i="76"/>
  <c r="P76" i="76"/>
  <c r="O76" i="76"/>
  <c r="P75" i="76"/>
  <c r="O75" i="76"/>
  <c r="P74" i="76"/>
  <c r="O74" i="76"/>
  <c r="P73" i="76"/>
  <c r="O73" i="76"/>
  <c r="P72" i="76"/>
  <c r="O72" i="76"/>
  <c r="K72" i="76" s="1"/>
  <c r="P71" i="76"/>
  <c r="O71" i="76"/>
  <c r="P70" i="76"/>
  <c r="O70" i="76"/>
  <c r="P69" i="76"/>
  <c r="O69" i="76"/>
  <c r="P68" i="76"/>
  <c r="O68" i="76"/>
  <c r="P67" i="76"/>
  <c r="O67" i="76"/>
  <c r="M67" i="76" s="1"/>
  <c r="P66" i="76"/>
  <c r="O66" i="76"/>
  <c r="M66" i="76" s="1"/>
  <c r="P65" i="76"/>
  <c r="O65" i="76"/>
  <c r="P64" i="76"/>
  <c r="O64" i="76"/>
  <c r="J64" i="76" s="1"/>
  <c r="I64" i="76"/>
  <c r="P63" i="76"/>
  <c r="O63" i="76"/>
  <c r="P62" i="76"/>
  <c r="O62" i="76"/>
  <c r="M62" i="76" s="1"/>
  <c r="P61" i="76"/>
  <c r="O61" i="76"/>
  <c r="M61" i="76" s="1"/>
  <c r="J61" i="76"/>
  <c r="P60" i="76"/>
  <c r="O60" i="76"/>
  <c r="P59" i="76"/>
  <c r="O59" i="76"/>
  <c r="M59" i="76" s="1"/>
  <c r="K59" i="76"/>
  <c r="P58" i="76"/>
  <c r="O58" i="76"/>
  <c r="M58" i="76" s="1"/>
  <c r="P57" i="76"/>
  <c r="O57" i="76"/>
  <c r="M57" i="76" s="1"/>
  <c r="P56" i="76"/>
  <c r="O56" i="76"/>
  <c r="J56" i="76" s="1"/>
  <c r="M56" i="76"/>
  <c r="K56" i="76"/>
  <c r="I56" i="76"/>
  <c r="P55" i="76"/>
  <c r="O55" i="76"/>
  <c r="P54" i="76"/>
  <c r="O54" i="76"/>
  <c r="M54" i="76" s="1"/>
  <c r="P53" i="76"/>
  <c r="O53" i="76"/>
  <c r="M53" i="76" s="1"/>
  <c r="J53" i="76"/>
  <c r="P52" i="76"/>
  <c r="O52" i="76"/>
  <c r="P51" i="76"/>
  <c r="O51" i="76"/>
  <c r="M51" i="76" s="1"/>
  <c r="K51" i="76"/>
  <c r="P50" i="76"/>
  <c r="O50" i="76"/>
  <c r="M50" i="76" s="1"/>
  <c r="P49" i="76"/>
  <c r="O49" i="76"/>
  <c r="M49" i="76" s="1"/>
  <c r="P48" i="76"/>
  <c r="O48" i="76"/>
  <c r="J48" i="76" s="1"/>
  <c r="M48" i="76"/>
  <c r="I48" i="76"/>
  <c r="P47" i="76"/>
  <c r="O47" i="76"/>
  <c r="M47" i="76" s="1"/>
  <c r="P46" i="76"/>
  <c r="O46" i="76"/>
  <c r="M46" i="76" s="1"/>
  <c r="P45" i="76"/>
  <c r="O45" i="76"/>
  <c r="M45" i="76" s="1"/>
  <c r="J45" i="76"/>
  <c r="P44" i="76"/>
  <c r="O44" i="76"/>
  <c r="J44" i="76" s="1"/>
  <c r="K44" i="76"/>
  <c r="I44" i="76"/>
  <c r="P43" i="76"/>
  <c r="O43" i="76"/>
  <c r="M43" i="76" s="1"/>
  <c r="K43" i="76"/>
  <c r="P42" i="76"/>
  <c r="O42" i="76"/>
  <c r="M42" i="76" s="1"/>
  <c r="P41" i="76"/>
  <c r="O41" i="76"/>
  <c r="P40" i="76"/>
  <c r="O40" i="76"/>
  <c r="J40" i="76" s="1"/>
  <c r="M40" i="76"/>
  <c r="K40" i="76"/>
  <c r="I40" i="76"/>
  <c r="P39" i="76"/>
  <c r="O39" i="76"/>
  <c r="P38" i="76"/>
  <c r="O38" i="76"/>
  <c r="M38" i="76" s="1"/>
  <c r="P37" i="76"/>
  <c r="O37" i="76"/>
  <c r="M37" i="76" s="1"/>
  <c r="P36" i="76"/>
  <c r="O36" i="76"/>
  <c r="K36" i="76"/>
  <c r="P35" i="76"/>
  <c r="O35" i="76"/>
  <c r="N35" i="76" s="1"/>
  <c r="I35" i="76"/>
  <c r="P34" i="76"/>
  <c r="O34" i="76"/>
  <c r="P33" i="76"/>
  <c r="O33" i="76"/>
  <c r="P32" i="76"/>
  <c r="O32" i="76"/>
  <c r="N32" i="76" s="1"/>
  <c r="L32" i="76"/>
  <c r="P31" i="76"/>
  <c r="O31" i="76"/>
  <c r="P30" i="76"/>
  <c r="O30" i="76"/>
  <c r="L30" i="76"/>
  <c r="J30" i="76"/>
  <c r="P29" i="76"/>
  <c r="O29" i="76"/>
  <c r="N29" i="76" s="1"/>
  <c r="M29" i="76"/>
  <c r="L29" i="76"/>
  <c r="K29" i="76"/>
  <c r="I29" i="76"/>
  <c r="P28" i="76"/>
  <c r="O28" i="76"/>
  <c r="N28" i="76" s="1"/>
  <c r="J28" i="76"/>
  <c r="P27" i="76"/>
  <c r="O27" i="76"/>
  <c r="J27" i="76"/>
  <c r="P26" i="76"/>
  <c r="O26" i="76"/>
  <c r="P25" i="76"/>
  <c r="O25" i="76"/>
  <c r="N25" i="76" s="1"/>
  <c r="M25" i="76"/>
  <c r="K25" i="76"/>
  <c r="P24" i="76"/>
  <c r="O24" i="76"/>
  <c r="N24" i="76" s="1"/>
  <c r="L24" i="76"/>
  <c r="P23" i="76"/>
  <c r="O23" i="76"/>
  <c r="K23" i="76"/>
  <c r="P22" i="76"/>
  <c r="O22" i="76"/>
  <c r="N22" i="76" s="1"/>
  <c r="L22" i="76"/>
  <c r="J22" i="76"/>
  <c r="I22" i="76"/>
  <c r="P21" i="76"/>
  <c r="O21" i="76"/>
  <c r="J21" i="76"/>
  <c r="P20" i="76"/>
  <c r="O20" i="76"/>
  <c r="N20" i="76" s="1"/>
  <c r="K20" i="76"/>
  <c r="J20" i="76"/>
  <c r="P19" i="76"/>
  <c r="O19" i="76"/>
  <c r="N19" i="76" s="1"/>
  <c r="M19" i="76"/>
  <c r="J19" i="76"/>
  <c r="I19" i="76"/>
  <c r="P18" i="76"/>
  <c r="O18" i="76"/>
  <c r="P17" i="76"/>
  <c r="O17" i="76"/>
  <c r="N17" i="76" s="1"/>
  <c r="L17" i="76"/>
  <c r="K17" i="76"/>
  <c r="I17" i="76"/>
  <c r="P16" i="76"/>
  <c r="O16" i="76"/>
  <c r="L16" i="76" s="1"/>
  <c r="P15" i="76"/>
  <c r="O15" i="76"/>
  <c r="N15" i="76" s="1"/>
  <c r="M15" i="76"/>
  <c r="K15" i="76"/>
  <c r="P14" i="76"/>
  <c r="O14" i="76"/>
  <c r="N14" i="76" s="1"/>
  <c r="M14" i="76"/>
  <c r="L14" i="76"/>
  <c r="J14" i="76"/>
  <c r="I14" i="76"/>
  <c r="P13" i="76"/>
  <c r="O13" i="76"/>
  <c r="N13" i="76" s="1"/>
  <c r="M13" i="76"/>
  <c r="K13" i="76"/>
  <c r="P12" i="76"/>
  <c r="M12" i="76" s="1"/>
  <c r="O12" i="76"/>
  <c r="L12" i="76" s="1"/>
  <c r="P11" i="76"/>
  <c r="O11" i="76"/>
  <c r="N11" i="76" s="1"/>
  <c r="P259" i="77"/>
  <c r="O259" i="77"/>
  <c r="N259" i="77" s="1"/>
  <c r="P258" i="77"/>
  <c r="O258" i="77"/>
  <c r="M258" i="77" s="1"/>
  <c r="P257" i="77"/>
  <c r="O257" i="77"/>
  <c r="N257" i="77" s="1"/>
  <c r="P256" i="77"/>
  <c r="O256" i="77"/>
  <c r="M256" i="77"/>
  <c r="P255" i="77"/>
  <c r="O255" i="77"/>
  <c r="N255" i="77" s="1"/>
  <c r="P254" i="77"/>
  <c r="O254" i="77"/>
  <c r="M254" i="77" s="1"/>
  <c r="P253" i="77"/>
  <c r="O253" i="77"/>
  <c r="N253" i="77" s="1"/>
  <c r="P252" i="77"/>
  <c r="O252" i="77"/>
  <c r="I252" i="77" s="1"/>
  <c r="M252" i="77"/>
  <c r="P251" i="77"/>
  <c r="O251" i="77"/>
  <c r="M251" i="77" s="1"/>
  <c r="P250" i="77"/>
  <c r="O250" i="77"/>
  <c r="P249" i="77"/>
  <c r="O249" i="77"/>
  <c r="M249" i="77" s="1"/>
  <c r="P248" i="77"/>
  <c r="O248" i="77"/>
  <c r="I248" i="77" s="1"/>
  <c r="P247" i="77"/>
  <c r="O247" i="77"/>
  <c r="P246" i="77"/>
  <c r="O246" i="77"/>
  <c r="M246" i="77" s="1"/>
  <c r="I246" i="77"/>
  <c r="P245" i="77"/>
  <c r="O245" i="77"/>
  <c r="M245" i="77" s="1"/>
  <c r="P244" i="77"/>
  <c r="O244" i="77"/>
  <c r="I244" i="77" s="1"/>
  <c r="M244" i="77"/>
  <c r="P243" i="77"/>
  <c r="O243" i="77"/>
  <c r="M243" i="77" s="1"/>
  <c r="P242" i="77"/>
  <c r="O242" i="77"/>
  <c r="M242" i="77" s="1"/>
  <c r="P241" i="77"/>
  <c r="O241" i="77"/>
  <c r="P240" i="77"/>
  <c r="O240" i="77"/>
  <c r="P239" i="77"/>
  <c r="O239" i="77"/>
  <c r="M239" i="77" s="1"/>
  <c r="P238" i="77"/>
  <c r="O238" i="77"/>
  <c r="I238" i="77" s="1"/>
  <c r="P237" i="77"/>
  <c r="O237" i="77"/>
  <c r="M237" i="77" s="1"/>
  <c r="I237" i="77"/>
  <c r="P236" i="77"/>
  <c r="O236" i="77"/>
  <c r="M236" i="77" s="1"/>
  <c r="I236" i="77"/>
  <c r="P235" i="77"/>
  <c r="O235" i="77"/>
  <c r="P234" i="77"/>
  <c r="O234" i="77"/>
  <c r="M234" i="77" s="1"/>
  <c r="P233" i="77"/>
  <c r="O233" i="77"/>
  <c r="M233" i="77" s="1"/>
  <c r="P232" i="77"/>
  <c r="O232" i="77"/>
  <c r="I232" i="77" s="1"/>
  <c r="M232" i="77"/>
  <c r="P231" i="77"/>
  <c r="O231" i="77"/>
  <c r="M231" i="77" s="1"/>
  <c r="P230" i="77"/>
  <c r="O230" i="77"/>
  <c r="M230" i="77" s="1"/>
  <c r="I230" i="77"/>
  <c r="P229" i="77"/>
  <c r="O229" i="77"/>
  <c r="P228" i="77"/>
  <c r="O228" i="77"/>
  <c r="M228" i="77" s="1"/>
  <c r="P227" i="77"/>
  <c r="O227" i="77"/>
  <c r="M227" i="77" s="1"/>
  <c r="I227" i="77"/>
  <c r="P226" i="77"/>
  <c r="O226" i="77"/>
  <c r="P225" i="77"/>
  <c r="O225" i="77"/>
  <c r="P224" i="77"/>
  <c r="O224" i="77"/>
  <c r="I224" i="77" s="1"/>
  <c r="P223" i="77"/>
  <c r="O223" i="77"/>
  <c r="M223" i="77" s="1"/>
  <c r="P222" i="77"/>
  <c r="O222" i="77"/>
  <c r="P221" i="77"/>
  <c r="O221" i="77"/>
  <c r="M221" i="77" s="1"/>
  <c r="I221" i="77"/>
  <c r="P220" i="77"/>
  <c r="O220" i="77"/>
  <c r="M220" i="77" s="1"/>
  <c r="I220" i="77"/>
  <c r="P219" i="77"/>
  <c r="O219" i="77"/>
  <c r="M219" i="77" s="1"/>
  <c r="P218" i="77"/>
  <c r="O218" i="77"/>
  <c r="M218" i="77" s="1"/>
  <c r="P217" i="77"/>
  <c r="O217" i="77"/>
  <c r="P216" i="77"/>
  <c r="O216" i="77"/>
  <c r="I216" i="77" s="1"/>
  <c r="P215" i="77"/>
  <c r="O215" i="77"/>
  <c r="M215" i="77" s="1"/>
  <c r="P214" i="77"/>
  <c r="O214" i="77"/>
  <c r="M214" i="77" s="1"/>
  <c r="P213" i="77"/>
  <c r="O213" i="77"/>
  <c r="M213" i="77" s="1"/>
  <c r="P212" i="77"/>
  <c r="O212" i="77"/>
  <c r="P211" i="77"/>
  <c r="O211" i="77"/>
  <c r="P210" i="77"/>
  <c r="O210" i="77"/>
  <c r="P209" i="77"/>
  <c r="O209" i="77"/>
  <c r="P208" i="77"/>
  <c r="O208" i="77"/>
  <c r="N208" i="77"/>
  <c r="P207" i="77"/>
  <c r="O207" i="77"/>
  <c r="N207" i="77" s="1"/>
  <c r="P206" i="77"/>
  <c r="O206" i="77"/>
  <c r="N206" i="77" s="1"/>
  <c r="M206" i="77"/>
  <c r="P205" i="77"/>
  <c r="O205" i="77"/>
  <c r="N205" i="77"/>
  <c r="M205" i="77"/>
  <c r="P204" i="77"/>
  <c r="O204" i="77"/>
  <c r="M204" i="77" s="1"/>
  <c r="N204" i="77"/>
  <c r="I204" i="77"/>
  <c r="P203" i="77"/>
  <c r="O203" i="77"/>
  <c r="P202" i="77"/>
  <c r="O202" i="77"/>
  <c r="M202" i="77" s="1"/>
  <c r="P201" i="77"/>
  <c r="O201" i="77"/>
  <c r="P200" i="77"/>
  <c r="O200" i="77"/>
  <c r="N200" i="77" s="1"/>
  <c r="P199" i="77"/>
  <c r="O199" i="77"/>
  <c r="N199" i="77" s="1"/>
  <c r="P198" i="77"/>
  <c r="O198" i="77"/>
  <c r="I198" i="77" s="1"/>
  <c r="P197" i="77"/>
  <c r="O197" i="77"/>
  <c r="M197" i="77" s="1"/>
  <c r="N197" i="77"/>
  <c r="P196" i="77"/>
  <c r="O196" i="77"/>
  <c r="N196" i="77" s="1"/>
  <c r="P195" i="77"/>
  <c r="O195" i="77"/>
  <c r="P194" i="77"/>
  <c r="O194" i="77"/>
  <c r="M194" i="77" s="1"/>
  <c r="P193" i="77"/>
  <c r="O193" i="77"/>
  <c r="P192" i="77"/>
  <c r="O192" i="77"/>
  <c r="N192" i="77" s="1"/>
  <c r="P191" i="77"/>
  <c r="O191" i="77"/>
  <c r="N191" i="77" s="1"/>
  <c r="P190" i="77"/>
  <c r="O190" i="77"/>
  <c r="N190" i="77" s="1"/>
  <c r="P189" i="77"/>
  <c r="O189" i="77"/>
  <c r="P188" i="77"/>
  <c r="O188" i="77"/>
  <c r="N188" i="77" s="1"/>
  <c r="P187" i="77"/>
  <c r="O187" i="77"/>
  <c r="I187" i="77" s="1"/>
  <c r="P186" i="77"/>
  <c r="O186" i="77"/>
  <c r="M186" i="77" s="1"/>
  <c r="I186" i="77"/>
  <c r="P185" i="77"/>
  <c r="O185" i="77"/>
  <c r="P184" i="77"/>
  <c r="O184" i="77"/>
  <c r="N184" i="77" s="1"/>
  <c r="P183" i="77"/>
  <c r="O183" i="77"/>
  <c r="N183" i="77" s="1"/>
  <c r="P182" i="77"/>
  <c r="O182" i="77"/>
  <c r="N182" i="77" s="1"/>
  <c r="I182" i="77"/>
  <c r="P181" i="77"/>
  <c r="O181" i="77"/>
  <c r="N181" i="77"/>
  <c r="M181" i="77"/>
  <c r="P180" i="77"/>
  <c r="O180" i="77"/>
  <c r="M180" i="77" s="1"/>
  <c r="N180" i="77"/>
  <c r="I180" i="77"/>
  <c r="P179" i="77"/>
  <c r="O179" i="77"/>
  <c r="P178" i="77"/>
  <c r="O178" i="77"/>
  <c r="P177" i="77"/>
  <c r="O177" i="77"/>
  <c r="P176" i="77"/>
  <c r="O176" i="77"/>
  <c r="N176" i="77" s="1"/>
  <c r="P175" i="77"/>
  <c r="O175" i="77"/>
  <c r="N175" i="77" s="1"/>
  <c r="P174" i="77"/>
  <c r="O174" i="77"/>
  <c r="N174" i="77" s="1"/>
  <c r="L174" i="77"/>
  <c r="I174" i="77"/>
  <c r="P173" i="77"/>
  <c r="O173" i="77"/>
  <c r="N173" i="77" s="1"/>
  <c r="M173" i="77"/>
  <c r="L173" i="77"/>
  <c r="K173" i="77"/>
  <c r="J173" i="77"/>
  <c r="I173" i="77"/>
  <c r="P172" i="77"/>
  <c r="O172" i="77"/>
  <c r="K172" i="77"/>
  <c r="J172" i="77"/>
  <c r="P171" i="77"/>
  <c r="O171" i="77"/>
  <c r="N171" i="77" s="1"/>
  <c r="J171" i="77"/>
  <c r="P170" i="77"/>
  <c r="O170" i="77"/>
  <c r="N170" i="77" s="1"/>
  <c r="M170" i="77"/>
  <c r="J170" i="77"/>
  <c r="I170" i="77"/>
  <c r="P169" i="77"/>
  <c r="O169" i="77"/>
  <c r="M169" i="77"/>
  <c r="L169" i="77"/>
  <c r="P168" i="77"/>
  <c r="O168" i="77"/>
  <c r="P167" i="77"/>
  <c r="O167" i="77"/>
  <c r="K167" i="77" s="1"/>
  <c r="P166" i="77"/>
  <c r="O166" i="77"/>
  <c r="K166" i="77" s="1"/>
  <c r="L166" i="77"/>
  <c r="P165" i="77"/>
  <c r="O165" i="77"/>
  <c r="K165" i="77" s="1"/>
  <c r="P164" i="77"/>
  <c r="O164" i="77"/>
  <c r="K164" i="77" s="1"/>
  <c r="P163" i="77"/>
  <c r="O163" i="77"/>
  <c r="K163" i="77" s="1"/>
  <c r="L163" i="77"/>
  <c r="P162" i="77"/>
  <c r="O162" i="77"/>
  <c r="K162" i="77" s="1"/>
  <c r="L162" i="77"/>
  <c r="P161" i="77"/>
  <c r="O161" i="77"/>
  <c r="P160" i="77"/>
  <c r="O160" i="77"/>
  <c r="P159" i="77"/>
  <c r="O159" i="77"/>
  <c r="L159" i="77" s="1"/>
  <c r="P158" i="77"/>
  <c r="O158" i="77"/>
  <c r="L158" i="77" s="1"/>
  <c r="P157" i="77"/>
  <c r="O157" i="77"/>
  <c r="L157" i="77" s="1"/>
  <c r="P156" i="77"/>
  <c r="O156" i="77"/>
  <c r="L156" i="77"/>
  <c r="P155" i="77"/>
  <c r="O155" i="77"/>
  <c r="L155" i="77" s="1"/>
  <c r="P154" i="77"/>
  <c r="O154" i="77"/>
  <c r="P153" i="77"/>
  <c r="O153" i="77"/>
  <c r="L153" i="77" s="1"/>
  <c r="P152" i="77"/>
  <c r="O152" i="77"/>
  <c r="L152" i="77" s="1"/>
  <c r="P151" i="77"/>
  <c r="O151" i="77"/>
  <c r="L151" i="77" s="1"/>
  <c r="P150" i="77"/>
  <c r="O150" i="77"/>
  <c r="L150" i="77" s="1"/>
  <c r="P149" i="77"/>
  <c r="O149" i="77"/>
  <c r="L149" i="77"/>
  <c r="P148" i="77"/>
  <c r="O148" i="77"/>
  <c r="L148" i="77"/>
  <c r="P147" i="77"/>
  <c r="O147" i="77"/>
  <c r="L147" i="77" s="1"/>
  <c r="P146" i="77"/>
  <c r="O146" i="77"/>
  <c r="P145" i="77"/>
  <c r="O145" i="77"/>
  <c r="L145" i="77" s="1"/>
  <c r="P144" i="77"/>
  <c r="O144" i="77"/>
  <c r="L144" i="77" s="1"/>
  <c r="P143" i="77"/>
  <c r="O143" i="77"/>
  <c r="L143" i="77" s="1"/>
  <c r="P142" i="77"/>
  <c r="O142" i="77"/>
  <c r="L142" i="77" s="1"/>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c r="P131" i="77"/>
  <c r="O131" i="77"/>
  <c r="L131" i="77" s="1"/>
  <c r="P130" i="77"/>
  <c r="O130" i="77"/>
  <c r="P129" i="77"/>
  <c r="O129" i="77"/>
  <c r="L129" i="77" s="1"/>
  <c r="P128" i="77"/>
  <c r="O128" i="77"/>
  <c r="L128" i="77"/>
  <c r="P127" i="77"/>
  <c r="O127" i="77"/>
  <c r="L127" i="77" s="1"/>
  <c r="P126" i="77"/>
  <c r="O126" i="77"/>
  <c r="L126" i="77" s="1"/>
  <c r="P125" i="77"/>
  <c r="O125" i="77"/>
  <c r="L125" i="77"/>
  <c r="P124" i="77"/>
  <c r="O124" i="77"/>
  <c r="L124" i="77"/>
  <c r="P123" i="77"/>
  <c r="O123" i="77"/>
  <c r="L123" i="77" s="1"/>
  <c r="P122" i="77"/>
  <c r="O122" i="77"/>
  <c r="P121" i="77"/>
  <c r="O121" i="77"/>
  <c r="L121" i="77" s="1"/>
  <c r="P120" i="77"/>
  <c r="O120" i="77"/>
  <c r="L120" i="77"/>
  <c r="P119" i="77"/>
  <c r="O119" i="77"/>
  <c r="L119" i="77" s="1"/>
  <c r="P118" i="77"/>
  <c r="O118" i="77"/>
  <c r="L118" i="77" s="1"/>
  <c r="P117" i="77"/>
  <c r="O117" i="77"/>
  <c r="L117" i="77"/>
  <c r="P116" i="77"/>
  <c r="O116" i="77"/>
  <c r="L116" i="77" s="1"/>
  <c r="P115" i="77"/>
  <c r="O115" i="77"/>
  <c r="L115" i="77" s="1"/>
  <c r="P114" i="77"/>
  <c r="O114" i="77"/>
  <c r="P113" i="77"/>
  <c r="O113" i="77"/>
  <c r="L113" i="77" s="1"/>
  <c r="P112" i="77"/>
  <c r="O112" i="77"/>
  <c r="L112" i="77"/>
  <c r="P111" i="77"/>
  <c r="O111" i="77"/>
  <c r="L111" i="77" s="1"/>
  <c r="P110" i="77"/>
  <c r="O110" i="77"/>
  <c r="L110" i="77" s="1"/>
  <c r="P109" i="77"/>
  <c r="O109" i="77"/>
  <c r="L109" i="77" s="1"/>
  <c r="P108" i="77"/>
  <c r="O108" i="77"/>
  <c r="L108" i="77"/>
  <c r="P107" i="77"/>
  <c r="O107" i="77"/>
  <c r="L107" i="77" s="1"/>
  <c r="P106" i="77"/>
  <c r="O106" i="77"/>
  <c r="P105" i="77"/>
  <c r="O105" i="77"/>
  <c r="L105" i="77" s="1"/>
  <c r="P104" i="77"/>
  <c r="O104" i="77"/>
  <c r="L104" i="77" s="1"/>
  <c r="P103" i="77"/>
  <c r="O103" i="77"/>
  <c r="L103" i="77" s="1"/>
  <c r="P102" i="77"/>
  <c r="O102" i="77"/>
  <c r="L102" i="77" s="1"/>
  <c r="P101" i="77"/>
  <c r="O101" i="77"/>
  <c r="L101" i="77"/>
  <c r="P100" i="77"/>
  <c r="O100" i="77"/>
  <c r="L100" i="77"/>
  <c r="P99" i="77"/>
  <c r="O99" i="77"/>
  <c r="L99" i="77" s="1"/>
  <c r="P98" i="77"/>
  <c r="O98" i="77"/>
  <c r="P97" i="77"/>
  <c r="O97" i="77"/>
  <c r="L97" i="77" s="1"/>
  <c r="P96" i="77"/>
  <c r="O96" i="77"/>
  <c r="L96" i="77" s="1"/>
  <c r="P95" i="77"/>
  <c r="O95" i="77"/>
  <c r="L95" i="77" s="1"/>
  <c r="P94" i="77"/>
  <c r="O94" i="77"/>
  <c r="L94" i="77" s="1"/>
  <c r="P93" i="77"/>
  <c r="O93" i="77"/>
  <c r="L93" i="77"/>
  <c r="P92" i="77"/>
  <c r="O92" i="77"/>
  <c r="L92" i="77"/>
  <c r="P91" i="77"/>
  <c r="O91" i="77"/>
  <c r="N91" i="77" s="1"/>
  <c r="P90" i="77"/>
  <c r="O90" i="77"/>
  <c r="N90" i="77" s="1"/>
  <c r="L90" i="77"/>
  <c r="P89" i="77"/>
  <c r="O89" i="77"/>
  <c r="N89" i="77" s="1"/>
  <c r="P88" i="77"/>
  <c r="O88" i="77"/>
  <c r="L88" i="77"/>
  <c r="P87" i="77"/>
  <c r="O87" i="77"/>
  <c r="N87" i="77" s="1"/>
  <c r="M87" i="77"/>
  <c r="L87" i="77"/>
  <c r="P86" i="77"/>
  <c r="O86" i="77"/>
  <c r="N86" i="77" s="1"/>
  <c r="P85" i="77"/>
  <c r="O85" i="77"/>
  <c r="P84" i="77"/>
  <c r="O84" i="77"/>
  <c r="N84" i="77" s="1"/>
  <c r="L84" i="77"/>
  <c r="P83" i="77"/>
  <c r="O83" i="77"/>
  <c r="N83" i="77" s="1"/>
  <c r="M83" i="77"/>
  <c r="L83" i="77"/>
  <c r="P82" i="77"/>
  <c r="O82" i="77"/>
  <c r="M82" i="77" s="1"/>
  <c r="N82" i="77"/>
  <c r="I82" i="77"/>
  <c r="P81" i="77"/>
  <c r="O81" i="77"/>
  <c r="N81" i="77" s="1"/>
  <c r="L81" i="77"/>
  <c r="P80" i="77"/>
  <c r="O80" i="77"/>
  <c r="N80" i="77" s="1"/>
  <c r="P79" i="77"/>
  <c r="O79" i="77"/>
  <c r="M79" i="77"/>
  <c r="L79" i="77"/>
  <c r="P78" i="77"/>
  <c r="O78" i="77"/>
  <c r="N78" i="77"/>
  <c r="P77" i="77"/>
  <c r="O77" i="77"/>
  <c r="N77" i="77" s="1"/>
  <c r="L77" i="77"/>
  <c r="P76" i="77"/>
  <c r="O76" i="77"/>
  <c r="N76" i="77" s="1"/>
  <c r="P75" i="77"/>
  <c r="O75" i="77"/>
  <c r="L75" i="77"/>
  <c r="K75" i="77"/>
  <c r="P74" i="77"/>
  <c r="O74" i="77"/>
  <c r="M74" i="77" s="1"/>
  <c r="P73" i="77"/>
  <c r="O73" i="77"/>
  <c r="P72" i="77"/>
  <c r="O72" i="77"/>
  <c r="M72" i="77"/>
  <c r="L72" i="77"/>
  <c r="I72" i="77"/>
  <c r="P71" i="77"/>
  <c r="O71" i="77"/>
  <c r="I71" i="77" s="1"/>
  <c r="L71" i="77"/>
  <c r="K71" i="77"/>
  <c r="P70" i="77"/>
  <c r="O70" i="77"/>
  <c r="M70" i="77"/>
  <c r="P69" i="77"/>
  <c r="O69" i="77"/>
  <c r="L69" i="77" s="1"/>
  <c r="I69" i="77"/>
  <c r="P68" i="77"/>
  <c r="O68" i="77"/>
  <c r="M68" i="77"/>
  <c r="L68" i="77"/>
  <c r="I68" i="77"/>
  <c r="P67" i="77"/>
  <c r="O67" i="77"/>
  <c r="L67" i="77"/>
  <c r="K67" i="77"/>
  <c r="P66" i="77"/>
  <c r="O66" i="77"/>
  <c r="M66" i="77" s="1"/>
  <c r="P65" i="77"/>
  <c r="O65" i="77"/>
  <c r="P64" i="77"/>
  <c r="O64" i="77"/>
  <c r="M64" i="77"/>
  <c r="L64" i="77"/>
  <c r="I64" i="77"/>
  <c r="P63" i="77"/>
  <c r="O63" i="77"/>
  <c r="I63" i="77" s="1"/>
  <c r="L63" i="77"/>
  <c r="K63" i="77"/>
  <c r="P62" i="77"/>
  <c r="O62" i="77"/>
  <c r="M62" i="77"/>
  <c r="P61" i="77"/>
  <c r="O61" i="77"/>
  <c r="L61" i="77" s="1"/>
  <c r="I61" i="77"/>
  <c r="P60" i="77"/>
  <c r="O60" i="77"/>
  <c r="M60" i="77"/>
  <c r="L60" i="77"/>
  <c r="I60" i="77"/>
  <c r="P59" i="77"/>
  <c r="O59" i="77"/>
  <c r="L59" i="77"/>
  <c r="K59" i="77"/>
  <c r="P58" i="77"/>
  <c r="O58" i="77"/>
  <c r="M58" i="77" s="1"/>
  <c r="P57" i="77"/>
  <c r="O57" i="77"/>
  <c r="P56" i="77"/>
  <c r="O56" i="77"/>
  <c r="M56" i="77"/>
  <c r="L56" i="77"/>
  <c r="I56" i="77"/>
  <c r="P55" i="77"/>
  <c r="O55" i="77"/>
  <c r="I55" i="77" s="1"/>
  <c r="L55" i="77"/>
  <c r="K55" i="77"/>
  <c r="P54" i="77"/>
  <c r="O54" i="77"/>
  <c r="M54" i="77"/>
  <c r="P53" i="77"/>
  <c r="O53" i="77"/>
  <c r="L53" i="77" s="1"/>
  <c r="I53" i="77"/>
  <c r="P52" i="77"/>
  <c r="O52" i="77"/>
  <c r="M52" i="77"/>
  <c r="L52" i="77"/>
  <c r="I52" i="77"/>
  <c r="P51" i="77"/>
  <c r="O51" i="77"/>
  <c r="L51" i="77"/>
  <c r="K51" i="77"/>
  <c r="P50" i="77"/>
  <c r="O50" i="77"/>
  <c r="M50" i="77" s="1"/>
  <c r="P49" i="77"/>
  <c r="O49" i="77"/>
  <c r="P48" i="77"/>
  <c r="O48" i="77"/>
  <c r="M48" i="77"/>
  <c r="L48" i="77"/>
  <c r="I48" i="77"/>
  <c r="P47" i="77"/>
  <c r="O47" i="77"/>
  <c r="I47" i="77" s="1"/>
  <c r="L47" i="77"/>
  <c r="K47" i="77"/>
  <c r="P46" i="77"/>
  <c r="O46" i="77"/>
  <c r="J46" i="77" s="1"/>
  <c r="M46" i="77"/>
  <c r="I46" i="77"/>
  <c r="P45" i="77"/>
  <c r="O45" i="77"/>
  <c r="L45" i="77"/>
  <c r="K45" i="77"/>
  <c r="I45" i="77"/>
  <c r="P44" i="77"/>
  <c r="O44" i="77"/>
  <c r="J44" i="77" s="1"/>
  <c r="M44" i="77"/>
  <c r="L44" i="77"/>
  <c r="P43" i="77"/>
  <c r="O43" i="77"/>
  <c r="P42" i="77"/>
  <c r="O42" i="77"/>
  <c r="J42" i="77" s="1"/>
  <c r="M42" i="77"/>
  <c r="L42" i="77"/>
  <c r="I42" i="77"/>
  <c r="P41" i="77"/>
  <c r="O41" i="77"/>
  <c r="J41" i="77" s="1"/>
  <c r="K41" i="77"/>
  <c r="I41" i="77"/>
  <c r="P40" i="77"/>
  <c r="O40" i="77"/>
  <c r="J40" i="77" s="1"/>
  <c r="M40" i="77"/>
  <c r="L40" i="77"/>
  <c r="P39" i="77"/>
  <c r="O39" i="77"/>
  <c r="P38" i="77"/>
  <c r="O38" i="77"/>
  <c r="J38" i="77" s="1"/>
  <c r="M38" i="77"/>
  <c r="L38" i="77"/>
  <c r="I38" i="77"/>
  <c r="P37" i="77"/>
  <c r="O37" i="77"/>
  <c r="J37" i="77" s="1"/>
  <c r="K37" i="77"/>
  <c r="I37" i="77"/>
  <c r="P36" i="77"/>
  <c r="O36" i="77"/>
  <c r="J36" i="77" s="1"/>
  <c r="M36" i="77"/>
  <c r="L36" i="77"/>
  <c r="P35" i="77"/>
  <c r="O35" i="77"/>
  <c r="P34" i="77"/>
  <c r="O34" i="77"/>
  <c r="J34" i="77" s="1"/>
  <c r="M34" i="77"/>
  <c r="L34" i="77"/>
  <c r="I34" i="77"/>
  <c r="P33" i="77"/>
  <c r="O33" i="77"/>
  <c r="J33" i="77" s="1"/>
  <c r="K33" i="77"/>
  <c r="I33" i="77"/>
  <c r="P32" i="77"/>
  <c r="O32" i="77"/>
  <c r="J32" i="77" s="1"/>
  <c r="M32" i="77"/>
  <c r="L32" i="77"/>
  <c r="P31" i="77"/>
  <c r="O31" i="77"/>
  <c r="P30" i="77"/>
  <c r="O30" i="77"/>
  <c r="J30" i="77" s="1"/>
  <c r="M30" i="77"/>
  <c r="L30" i="77"/>
  <c r="I30" i="77"/>
  <c r="P29" i="77"/>
  <c r="O29" i="77"/>
  <c r="J29" i="77" s="1"/>
  <c r="K29" i="77"/>
  <c r="I29" i="77"/>
  <c r="P28" i="77"/>
  <c r="O28" i="77"/>
  <c r="J28" i="77" s="1"/>
  <c r="M28" i="77"/>
  <c r="L28" i="77"/>
  <c r="P27" i="77"/>
  <c r="O27" i="77"/>
  <c r="P26" i="77"/>
  <c r="O26" i="77"/>
  <c r="J26" i="77" s="1"/>
  <c r="M26" i="77"/>
  <c r="L26" i="77"/>
  <c r="I26" i="77"/>
  <c r="P25" i="77"/>
  <c r="O25" i="77"/>
  <c r="J25" i="77" s="1"/>
  <c r="K25" i="77"/>
  <c r="I25" i="77"/>
  <c r="P24" i="77"/>
  <c r="O24" i="77"/>
  <c r="J24" i="77" s="1"/>
  <c r="M24" i="77"/>
  <c r="L24" i="77"/>
  <c r="P23" i="77"/>
  <c r="O23" i="77"/>
  <c r="P22" i="77"/>
  <c r="O22" i="77"/>
  <c r="J22" i="77" s="1"/>
  <c r="M22" i="77"/>
  <c r="L22" i="77"/>
  <c r="I22" i="77"/>
  <c r="P21" i="77"/>
  <c r="O21" i="77"/>
  <c r="J21" i="77" s="1"/>
  <c r="K21" i="77"/>
  <c r="I21" i="77"/>
  <c r="P20" i="77"/>
  <c r="O20" i="77"/>
  <c r="J20" i="77" s="1"/>
  <c r="M20" i="77"/>
  <c r="P19" i="77"/>
  <c r="O19" i="77"/>
  <c r="P18" i="77"/>
  <c r="O18" i="77"/>
  <c r="J18" i="77" s="1"/>
  <c r="M18" i="77"/>
  <c r="L18" i="77"/>
  <c r="I18" i="77"/>
  <c r="P17" i="77"/>
  <c r="O17" i="77"/>
  <c r="J17" i="77" s="1"/>
  <c r="K17" i="77"/>
  <c r="I17" i="77"/>
  <c r="P16" i="77"/>
  <c r="O16" i="77"/>
  <c r="J16" i="77" s="1"/>
  <c r="M16" i="77"/>
  <c r="L16" i="77"/>
  <c r="P15" i="77"/>
  <c r="O15" i="77"/>
  <c r="P14" i="77"/>
  <c r="O14" i="77"/>
  <c r="J14" i="77" s="1"/>
  <c r="M14" i="77"/>
  <c r="L14" i="77"/>
  <c r="I14" i="77"/>
  <c r="P13" i="77"/>
  <c r="O13" i="77"/>
  <c r="J13" i="77" s="1"/>
  <c r="K13" i="77"/>
  <c r="I13" i="77"/>
  <c r="P12" i="77"/>
  <c r="O12" i="77"/>
  <c r="L12" i="77" s="1"/>
  <c r="P11" i="77"/>
  <c r="O11" i="77"/>
  <c r="I11" i="77" s="1"/>
  <c r="P259" i="78"/>
  <c r="O259" i="78"/>
  <c r="I259" i="78" s="1"/>
  <c r="P258" i="78"/>
  <c r="O258" i="78"/>
  <c r="P257" i="78"/>
  <c r="O257" i="78"/>
  <c r="I257" i="78" s="1"/>
  <c r="P256" i="78"/>
  <c r="O256" i="78"/>
  <c r="I256" i="78" s="1"/>
  <c r="N256" i="78"/>
  <c r="P255" i="78"/>
  <c r="O255" i="78"/>
  <c r="I255" i="78" s="1"/>
  <c r="P254" i="78"/>
  <c r="O254" i="78"/>
  <c r="N254" i="78" s="1"/>
  <c r="P253" i="78"/>
  <c r="O253" i="78"/>
  <c r="P252" i="78"/>
  <c r="O252" i="78"/>
  <c r="N252" i="78" s="1"/>
  <c r="P251" i="78"/>
  <c r="O251" i="78"/>
  <c r="I251" i="78" s="1"/>
  <c r="P250" i="78"/>
  <c r="O250" i="78"/>
  <c r="I250" i="78" s="1"/>
  <c r="N250" i="78"/>
  <c r="P249" i="78"/>
  <c r="O249" i="78"/>
  <c r="P248" i="78"/>
  <c r="O248" i="78"/>
  <c r="N248" i="78" s="1"/>
  <c r="P247" i="78"/>
  <c r="O247" i="78"/>
  <c r="I247" i="78" s="1"/>
  <c r="N247" i="78"/>
  <c r="P246" i="78"/>
  <c r="O246" i="78"/>
  <c r="N246" i="78" s="1"/>
  <c r="I246" i="78"/>
  <c r="P245" i="78"/>
  <c r="O245" i="78"/>
  <c r="I245" i="78" s="1"/>
  <c r="N245" i="78"/>
  <c r="P244" i="78"/>
  <c r="O244" i="78"/>
  <c r="N244" i="78" s="1"/>
  <c r="I244" i="78"/>
  <c r="P243" i="78"/>
  <c r="O243" i="78"/>
  <c r="I243" i="78" s="1"/>
  <c r="P242" i="78"/>
  <c r="O242" i="78"/>
  <c r="P241" i="78"/>
  <c r="O241" i="78"/>
  <c r="P240" i="78"/>
  <c r="O240" i="78"/>
  <c r="I240" i="78" s="1"/>
  <c r="N240" i="78"/>
  <c r="P239" i="78"/>
  <c r="O239" i="78"/>
  <c r="I239" i="78" s="1"/>
  <c r="P238" i="78"/>
  <c r="O238" i="78"/>
  <c r="P237" i="78"/>
  <c r="O237" i="78"/>
  <c r="I237" i="78" s="1"/>
  <c r="P236" i="78"/>
  <c r="O236" i="78"/>
  <c r="N236" i="78" s="1"/>
  <c r="P235" i="78"/>
  <c r="O235" i="78"/>
  <c r="I235" i="78" s="1"/>
  <c r="P234" i="78"/>
  <c r="O234" i="78"/>
  <c r="I234" i="78" s="1"/>
  <c r="N234" i="78"/>
  <c r="P233" i="78"/>
  <c r="O233" i="78"/>
  <c r="P232" i="78"/>
  <c r="O232" i="78"/>
  <c r="P231" i="78"/>
  <c r="O231" i="78"/>
  <c r="I231" i="78" s="1"/>
  <c r="N231" i="78"/>
  <c r="P230" i="78"/>
  <c r="O230" i="78"/>
  <c r="N230" i="78"/>
  <c r="I230" i="78"/>
  <c r="P229" i="78"/>
  <c r="O229" i="78"/>
  <c r="I229" i="78" s="1"/>
  <c r="N229" i="78"/>
  <c r="P228" i="78"/>
  <c r="O228" i="78"/>
  <c r="N228" i="78" s="1"/>
  <c r="I228" i="78"/>
  <c r="P227" i="78"/>
  <c r="O227" i="78"/>
  <c r="P226" i="78"/>
  <c r="O226" i="78"/>
  <c r="P225" i="78"/>
  <c r="O225" i="78"/>
  <c r="I225" i="78" s="1"/>
  <c r="P224" i="78"/>
  <c r="O224" i="78"/>
  <c r="I224" i="78" s="1"/>
  <c r="N224" i="78"/>
  <c r="P223" i="78"/>
  <c r="O223" i="78"/>
  <c r="P222" i="78"/>
  <c r="O222" i="78"/>
  <c r="N222" i="78" s="1"/>
  <c r="P221" i="78"/>
  <c r="O221" i="78"/>
  <c r="P220" i="78"/>
  <c r="O220" i="78"/>
  <c r="P219" i="78"/>
  <c r="O219" i="78"/>
  <c r="I219" i="78" s="1"/>
  <c r="P218" i="78"/>
  <c r="O218" i="78"/>
  <c r="I218" i="78" s="1"/>
  <c r="N218" i="78"/>
  <c r="P217" i="78"/>
  <c r="O217" i="78"/>
  <c r="P216" i="78"/>
  <c r="O216" i="78"/>
  <c r="N216" i="78" s="1"/>
  <c r="P215" i="78"/>
  <c r="O215" i="78"/>
  <c r="I215" i="78" s="1"/>
  <c r="N215" i="78"/>
  <c r="P214" i="78"/>
  <c r="O214" i="78"/>
  <c r="N214" i="78"/>
  <c r="I214" i="78"/>
  <c r="P213" i="78"/>
  <c r="O213" i="78"/>
  <c r="I213" i="78" s="1"/>
  <c r="N213" i="78"/>
  <c r="P212" i="78"/>
  <c r="O212" i="78"/>
  <c r="P211" i="78"/>
  <c r="O211" i="78"/>
  <c r="P210" i="78"/>
  <c r="O210" i="78"/>
  <c r="P209" i="78"/>
  <c r="O209" i="78"/>
  <c r="I209" i="78" s="1"/>
  <c r="N209" i="78"/>
  <c r="P208" i="78"/>
  <c r="O208" i="78"/>
  <c r="I208" i="78" s="1"/>
  <c r="N208" i="78"/>
  <c r="P207" i="78"/>
  <c r="O207" i="78"/>
  <c r="P206" i="78"/>
  <c r="O206" i="78"/>
  <c r="I206" i="78" s="1"/>
  <c r="N206" i="78"/>
  <c r="P205" i="78"/>
  <c r="O205" i="78"/>
  <c r="I205" i="78" s="1"/>
  <c r="N205" i="78"/>
  <c r="P204" i="78"/>
  <c r="O204" i="78"/>
  <c r="P203" i="78"/>
  <c r="O203" i="78"/>
  <c r="I203" i="78" s="1"/>
  <c r="P202" i="78"/>
  <c r="O202" i="78"/>
  <c r="I202" i="78" s="1"/>
  <c r="N202" i="78"/>
  <c r="P201" i="78"/>
  <c r="O201" i="78"/>
  <c r="P200" i="78"/>
  <c r="O200" i="78"/>
  <c r="N200" i="78" s="1"/>
  <c r="I200" i="78"/>
  <c r="P199" i="78"/>
  <c r="O199" i="78"/>
  <c r="I199" i="78" s="1"/>
  <c r="N199" i="78"/>
  <c r="P198" i="78"/>
  <c r="O198" i="78"/>
  <c r="N198" i="78"/>
  <c r="I198" i="78"/>
  <c r="P197" i="78"/>
  <c r="O197" i="78"/>
  <c r="I197" i="78" s="1"/>
  <c r="N197" i="78"/>
  <c r="P196" i="78"/>
  <c r="O196" i="78"/>
  <c r="N196" i="78" s="1"/>
  <c r="P195" i="78"/>
  <c r="O195" i="78"/>
  <c r="P194" i="78"/>
  <c r="O194" i="78"/>
  <c r="P193" i="78"/>
  <c r="O193" i="78"/>
  <c r="I193" i="78" s="1"/>
  <c r="P192" i="78"/>
  <c r="O192" i="78"/>
  <c r="I192" i="78" s="1"/>
  <c r="N192" i="78"/>
  <c r="P191" i="78"/>
  <c r="O191" i="78"/>
  <c r="P190" i="78"/>
  <c r="O190" i="78"/>
  <c r="N190" i="78" s="1"/>
  <c r="P189" i="78"/>
  <c r="O189" i="78"/>
  <c r="I189" i="78" s="1"/>
  <c r="N189" i="78"/>
  <c r="P188" i="78"/>
  <c r="O188" i="78"/>
  <c r="P187" i="78"/>
  <c r="O187" i="78"/>
  <c r="I187" i="78" s="1"/>
  <c r="P186" i="78"/>
  <c r="O186" i="78"/>
  <c r="I186" i="78" s="1"/>
  <c r="N186" i="78"/>
  <c r="P185" i="78"/>
  <c r="O185" i="78"/>
  <c r="P184" i="78"/>
  <c r="O184" i="78"/>
  <c r="N184" i="78" s="1"/>
  <c r="P183" i="78"/>
  <c r="O183" i="78"/>
  <c r="I183" i="78" s="1"/>
  <c r="N183" i="78"/>
  <c r="P182" i="78"/>
  <c r="O182" i="78"/>
  <c r="P181" i="78"/>
  <c r="O181" i="78"/>
  <c r="I181" i="78" s="1"/>
  <c r="P180" i="78"/>
  <c r="O180" i="78"/>
  <c r="N180" i="78" s="1"/>
  <c r="I180" i="78"/>
  <c r="P179" i="78"/>
  <c r="O179" i="78"/>
  <c r="P178" i="78"/>
  <c r="O178" i="78"/>
  <c r="P177" i="78"/>
  <c r="O177" i="78"/>
  <c r="I177" i="78" s="1"/>
  <c r="N177" i="78"/>
  <c r="P176" i="78"/>
  <c r="O176" i="78"/>
  <c r="I176" i="78" s="1"/>
  <c r="N176" i="78"/>
  <c r="P175" i="78"/>
  <c r="O175" i="78"/>
  <c r="P174" i="78"/>
  <c r="O174" i="78"/>
  <c r="L174" i="78" s="1"/>
  <c r="N174" i="78"/>
  <c r="M174" i="78"/>
  <c r="P173" i="78"/>
  <c r="O173" i="78"/>
  <c r="M173" i="78" s="1"/>
  <c r="P172" i="78"/>
  <c r="O172" i="78"/>
  <c r="J172" i="78"/>
  <c r="P171" i="78"/>
  <c r="O171" i="78"/>
  <c r="J171" i="78"/>
  <c r="P170" i="78"/>
  <c r="O170" i="78"/>
  <c r="L170" i="78" s="1"/>
  <c r="J170" i="78"/>
  <c r="P169" i="78"/>
  <c r="O169" i="78"/>
  <c r="L169" i="78" s="1"/>
  <c r="N169" i="78"/>
  <c r="P168" i="78"/>
  <c r="O168" i="78"/>
  <c r="L168" i="78" s="1"/>
  <c r="P167" i="78"/>
  <c r="O167" i="78"/>
  <c r="P166" i="78"/>
  <c r="O166" i="78"/>
  <c r="L166" i="78" s="1"/>
  <c r="J166" i="78"/>
  <c r="P165" i="78"/>
  <c r="O165" i="78"/>
  <c r="M165" i="78"/>
  <c r="P164" i="78"/>
  <c r="O164" i="78"/>
  <c r="J164" i="78" s="1"/>
  <c r="P163" i="78"/>
  <c r="O163" i="78"/>
  <c r="J163" i="78" s="1"/>
  <c r="P162" i="78"/>
  <c r="O162" i="78"/>
  <c r="P161" i="78"/>
  <c r="O161" i="78"/>
  <c r="L161" i="78" s="1"/>
  <c r="N161" i="78"/>
  <c r="P160" i="78"/>
  <c r="O160" i="78"/>
  <c r="P159" i="78"/>
  <c r="O159" i="78"/>
  <c r="L159" i="78" s="1"/>
  <c r="P158" i="78"/>
  <c r="O158" i="78"/>
  <c r="P157" i="78"/>
  <c r="O157" i="78"/>
  <c r="P156" i="78"/>
  <c r="O156" i="78"/>
  <c r="J156" i="78"/>
  <c r="P155" i="78"/>
  <c r="O155" i="78"/>
  <c r="N155" i="78" s="1"/>
  <c r="M155" i="78"/>
  <c r="P154" i="78"/>
  <c r="O154" i="78"/>
  <c r="N154" i="78"/>
  <c r="P153" i="78"/>
  <c r="O153" i="78"/>
  <c r="N153" i="78" s="1"/>
  <c r="P152" i="78"/>
  <c r="O152" i="78"/>
  <c r="N152" i="78" s="1"/>
  <c r="P151" i="78"/>
  <c r="O151" i="78"/>
  <c r="P150" i="78"/>
  <c r="O150" i="78"/>
  <c r="J150" i="78"/>
  <c r="P149" i="78"/>
  <c r="O149" i="78"/>
  <c r="P148" i="78"/>
  <c r="O148" i="78"/>
  <c r="N148" i="78" s="1"/>
  <c r="M148" i="78"/>
  <c r="J148" i="78"/>
  <c r="P147" i="78"/>
  <c r="O147" i="78"/>
  <c r="N147" i="78" s="1"/>
  <c r="M147" i="78"/>
  <c r="P146" i="78"/>
  <c r="O146" i="78"/>
  <c r="N146" i="78" s="1"/>
  <c r="P145" i="78"/>
  <c r="O145" i="78"/>
  <c r="N145" i="78" s="1"/>
  <c r="P144" i="78"/>
  <c r="O144" i="78"/>
  <c r="P143" i="78"/>
  <c r="O143" i="78"/>
  <c r="N143" i="78" s="1"/>
  <c r="M143" i="78"/>
  <c r="P142" i="78"/>
  <c r="O142" i="78"/>
  <c r="P141" i="78"/>
  <c r="O141" i="78"/>
  <c r="P140" i="78"/>
  <c r="O140" i="78"/>
  <c r="J140" i="78" s="1"/>
  <c r="P139" i="78"/>
  <c r="O139" i="78"/>
  <c r="M139" i="78" s="1"/>
  <c r="N139" i="78"/>
  <c r="P138" i="78"/>
  <c r="O138" i="78"/>
  <c r="N138" i="78" s="1"/>
  <c r="P137" i="78"/>
  <c r="O137" i="78"/>
  <c r="N137" i="78" s="1"/>
  <c r="P136" i="78"/>
  <c r="O136" i="78"/>
  <c r="N136" i="78" s="1"/>
  <c r="M136" i="78"/>
  <c r="P135" i="78"/>
  <c r="O135" i="78"/>
  <c r="P134" i="78"/>
  <c r="O134" i="78"/>
  <c r="J134" i="78"/>
  <c r="P133" i="78"/>
  <c r="O133" i="78"/>
  <c r="P132" i="78"/>
  <c r="O132" i="78"/>
  <c r="N132" i="78" s="1"/>
  <c r="M132" i="78"/>
  <c r="P131" i="78"/>
  <c r="O131" i="78"/>
  <c r="M131" i="78" s="1"/>
  <c r="N131" i="78"/>
  <c r="P130" i="78"/>
  <c r="O130" i="78"/>
  <c r="N130" i="78" s="1"/>
  <c r="P129" i="78"/>
  <c r="O129" i="78"/>
  <c r="N129" i="78" s="1"/>
  <c r="P128" i="78"/>
  <c r="O128" i="78"/>
  <c r="P127" i="78"/>
  <c r="O127" i="78"/>
  <c r="N127" i="78" s="1"/>
  <c r="P126" i="78"/>
  <c r="O126" i="78"/>
  <c r="M126" i="78" s="1"/>
  <c r="N126" i="78"/>
  <c r="P125" i="78"/>
  <c r="O125" i="78"/>
  <c r="P124" i="78"/>
  <c r="O124" i="78"/>
  <c r="J124" i="78" s="1"/>
  <c r="P123" i="78"/>
  <c r="O123" i="78"/>
  <c r="N123" i="78" s="1"/>
  <c r="J123" i="78"/>
  <c r="P122" i="78"/>
  <c r="O122" i="78"/>
  <c r="N122" i="78"/>
  <c r="P121" i="78"/>
  <c r="O121" i="78"/>
  <c r="N121" i="78" s="1"/>
  <c r="P120" i="78"/>
  <c r="O120" i="78"/>
  <c r="N120" i="78" s="1"/>
  <c r="M120" i="78"/>
  <c r="P119" i="78"/>
  <c r="O119" i="78"/>
  <c r="P118" i="78"/>
  <c r="O118" i="78"/>
  <c r="J118" i="78" s="1"/>
  <c r="P117" i="78"/>
  <c r="O117" i="78"/>
  <c r="P116" i="78"/>
  <c r="O116" i="78"/>
  <c r="N116" i="78" s="1"/>
  <c r="M116" i="78"/>
  <c r="P115" i="78"/>
  <c r="O115" i="78"/>
  <c r="M115" i="78" s="1"/>
  <c r="N115" i="78"/>
  <c r="P114" i="78"/>
  <c r="O114" i="78"/>
  <c r="N114" i="78" s="1"/>
  <c r="P113" i="78"/>
  <c r="O113" i="78"/>
  <c r="N113" i="78" s="1"/>
  <c r="P112" i="78"/>
  <c r="O112" i="78"/>
  <c r="P111" i="78"/>
  <c r="O111" i="78"/>
  <c r="N111" i="78" s="1"/>
  <c r="M111" i="78"/>
  <c r="P110" i="78"/>
  <c r="O110" i="78"/>
  <c r="N110" i="78"/>
  <c r="P109" i="78"/>
  <c r="O109" i="78"/>
  <c r="P108" i="78"/>
  <c r="O108" i="78"/>
  <c r="N108" i="78" s="1"/>
  <c r="M108" i="78"/>
  <c r="J108" i="78"/>
  <c r="P107" i="78"/>
  <c r="O107" i="78"/>
  <c r="N107" i="78" s="1"/>
  <c r="M107" i="78"/>
  <c r="P106" i="78"/>
  <c r="O106" i="78"/>
  <c r="N106" i="78" s="1"/>
  <c r="P105" i="78"/>
  <c r="O105" i="78"/>
  <c r="N105" i="78" s="1"/>
  <c r="P104" i="78"/>
  <c r="O104" i="78"/>
  <c r="M104" i="78" s="1"/>
  <c r="N104" i="78"/>
  <c r="P103" i="78"/>
  <c r="O103" i="78"/>
  <c r="P102" i="78"/>
  <c r="O102" i="78"/>
  <c r="I102" i="78" s="1"/>
  <c r="M102" i="78"/>
  <c r="P101" i="78"/>
  <c r="O101" i="78"/>
  <c r="P100" i="78"/>
  <c r="O100" i="78"/>
  <c r="M100" i="78"/>
  <c r="P99" i="78"/>
  <c r="O99" i="78"/>
  <c r="P98" i="78"/>
  <c r="O98" i="78"/>
  <c r="L98" i="78" s="1"/>
  <c r="P97" i="78"/>
  <c r="O97" i="78"/>
  <c r="N97" i="78" s="1"/>
  <c r="P96" i="78"/>
  <c r="O96" i="78"/>
  <c r="P95" i="78"/>
  <c r="O95" i="78"/>
  <c r="J95" i="78" s="1"/>
  <c r="P94" i="78"/>
  <c r="O94" i="78"/>
  <c r="P93" i="78"/>
  <c r="O93" i="78"/>
  <c r="L93" i="78"/>
  <c r="P92" i="78"/>
  <c r="O92" i="78"/>
  <c r="K92" i="78" s="1"/>
  <c r="P91" i="78"/>
  <c r="O91" i="78"/>
  <c r="I91" i="78" s="1"/>
  <c r="L91" i="78"/>
  <c r="J91" i="78"/>
  <c r="P90" i="78"/>
  <c r="O90" i="78"/>
  <c r="I90" i="78" s="1"/>
  <c r="N90" i="78"/>
  <c r="M90" i="78"/>
  <c r="L90" i="78"/>
  <c r="K90" i="78"/>
  <c r="J90" i="78"/>
  <c r="P89" i="78"/>
  <c r="O89" i="78"/>
  <c r="M89" i="78" s="1"/>
  <c r="P88" i="78"/>
  <c r="O88" i="78"/>
  <c r="P87" i="78"/>
  <c r="O87" i="78"/>
  <c r="I87" i="78" s="1"/>
  <c r="J87" i="78"/>
  <c r="P86" i="78"/>
  <c r="O86" i="78"/>
  <c r="I86" i="78" s="1"/>
  <c r="P85" i="78"/>
  <c r="O85" i="78"/>
  <c r="I85" i="78" s="1"/>
  <c r="N85" i="78"/>
  <c r="P84" i="78"/>
  <c r="O84" i="78"/>
  <c r="I84" i="78" s="1"/>
  <c r="P83" i="78"/>
  <c r="O83" i="78"/>
  <c r="N83" i="78" s="1"/>
  <c r="P82" i="78"/>
  <c r="O82" i="78"/>
  <c r="N82" i="78"/>
  <c r="L82" i="78"/>
  <c r="K82" i="78"/>
  <c r="P81" i="78"/>
  <c r="O81" i="78"/>
  <c r="M81" i="78" s="1"/>
  <c r="J81" i="78"/>
  <c r="P80" i="78"/>
  <c r="O80" i="78"/>
  <c r="P79" i="78"/>
  <c r="O79" i="78"/>
  <c r="P78" i="78"/>
  <c r="O78" i="78"/>
  <c r="M78" i="78" s="1"/>
  <c r="P77" i="78"/>
  <c r="O77" i="78"/>
  <c r="N77" i="78"/>
  <c r="P76" i="78"/>
  <c r="O76" i="78"/>
  <c r="P75" i="78"/>
  <c r="O75" i="78"/>
  <c r="L75" i="78" s="1"/>
  <c r="J75" i="78"/>
  <c r="P74" i="78"/>
  <c r="O74" i="78"/>
  <c r="I74" i="78" s="1"/>
  <c r="N74" i="78"/>
  <c r="M74" i="78"/>
  <c r="J74" i="78"/>
  <c r="P73" i="78"/>
  <c r="O73" i="78"/>
  <c r="I73" i="78" s="1"/>
  <c r="K73" i="78"/>
  <c r="P72" i="78"/>
  <c r="O72" i="78"/>
  <c r="L72" i="78" s="1"/>
  <c r="P71" i="78"/>
  <c r="O71" i="78"/>
  <c r="I71" i="78" s="1"/>
  <c r="N71" i="78"/>
  <c r="P70" i="78"/>
  <c r="O70" i="78"/>
  <c r="P69" i="78"/>
  <c r="O69" i="78"/>
  <c r="N69" i="78"/>
  <c r="P68" i="78"/>
  <c r="O68" i="78"/>
  <c r="P67" i="78"/>
  <c r="O67" i="78"/>
  <c r="N67" i="78" s="1"/>
  <c r="P66" i="78"/>
  <c r="O66" i="78"/>
  <c r="I66" i="78" s="1"/>
  <c r="M66" i="78"/>
  <c r="J66" i="78"/>
  <c r="P65" i="78"/>
  <c r="O65" i="78"/>
  <c r="M65" i="78" s="1"/>
  <c r="L65" i="78"/>
  <c r="P64" i="78"/>
  <c r="O64" i="78"/>
  <c r="K64" i="78" s="1"/>
  <c r="P63" i="78"/>
  <c r="O63" i="78"/>
  <c r="J63" i="78" s="1"/>
  <c r="P62" i="78"/>
  <c r="O62" i="78"/>
  <c r="N62" i="78" s="1"/>
  <c r="P61" i="78"/>
  <c r="O61" i="78"/>
  <c r="I61" i="78" s="1"/>
  <c r="L61" i="78"/>
  <c r="P60" i="78"/>
  <c r="O60" i="78"/>
  <c r="M60" i="78" s="1"/>
  <c r="P59" i="78"/>
  <c r="O59" i="78"/>
  <c r="K59" i="78" s="1"/>
  <c r="P58" i="78"/>
  <c r="O58" i="78"/>
  <c r="L58" i="78" s="1"/>
  <c r="M58" i="78"/>
  <c r="P57" i="78"/>
  <c r="O57" i="78"/>
  <c r="N57" i="78" s="1"/>
  <c r="P56" i="78"/>
  <c r="O56" i="78"/>
  <c r="J56" i="78" s="1"/>
  <c r="P55" i="78"/>
  <c r="O55" i="78"/>
  <c r="P54" i="78"/>
  <c r="O54" i="78"/>
  <c r="N54" i="78"/>
  <c r="P53" i="78"/>
  <c r="O53" i="78"/>
  <c r="N53" i="78" s="1"/>
  <c r="P52" i="78"/>
  <c r="O52" i="78"/>
  <c r="N52" i="78" s="1"/>
  <c r="M52" i="78"/>
  <c r="P51" i="78"/>
  <c r="O51" i="78"/>
  <c r="N51" i="78" s="1"/>
  <c r="P50" i="78"/>
  <c r="O50" i="78"/>
  <c r="L50" i="78" s="1"/>
  <c r="M50" i="78"/>
  <c r="P49" i="78"/>
  <c r="O49" i="78"/>
  <c r="N49" i="78" s="1"/>
  <c r="P48" i="78"/>
  <c r="O48" i="78"/>
  <c r="L48" i="78" s="1"/>
  <c r="P47" i="78"/>
  <c r="O47" i="78"/>
  <c r="P46" i="78"/>
  <c r="O46" i="78"/>
  <c r="K46" i="78" s="1"/>
  <c r="I46" i="78"/>
  <c r="P45" i="78"/>
  <c r="O45" i="78"/>
  <c r="N45" i="78" s="1"/>
  <c r="P44" i="78"/>
  <c r="O44" i="78"/>
  <c r="J44" i="78" s="1"/>
  <c r="P43" i="78"/>
  <c r="O43" i="78"/>
  <c r="N43" i="78"/>
  <c r="P42" i="78"/>
  <c r="O42" i="78"/>
  <c r="P41" i="78"/>
  <c r="O41" i="78"/>
  <c r="N41" i="78" s="1"/>
  <c r="K41" i="78"/>
  <c r="P40" i="78"/>
  <c r="O40" i="78"/>
  <c r="K40" i="78" s="1"/>
  <c r="P39" i="78"/>
  <c r="O39" i="78"/>
  <c r="N39" i="78" s="1"/>
  <c r="J39" i="78"/>
  <c r="P38" i="78"/>
  <c r="O38" i="78"/>
  <c r="K38" i="78" s="1"/>
  <c r="N38" i="78"/>
  <c r="J38" i="78"/>
  <c r="P37" i="78"/>
  <c r="O37" i="78"/>
  <c r="J37" i="78" s="1"/>
  <c r="I37" i="78"/>
  <c r="P36" i="78"/>
  <c r="O36" i="78"/>
  <c r="P35" i="78"/>
  <c r="O35" i="78"/>
  <c r="P34" i="78"/>
  <c r="O34" i="78"/>
  <c r="J34" i="78" s="1"/>
  <c r="P33" i="78"/>
  <c r="O33" i="78"/>
  <c r="M33" i="78" s="1"/>
  <c r="I33" i="78"/>
  <c r="P32" i="78"/>
  <c r="O32" i="78"/>
  <c r="P31" i="78"/>
  <c r="O31" i="78"/>
  <c r="M31" i="78" s="1"/>
  <c r="P30" i="78"/>
  <c r="O30" i="78"/>
  <c r="M30" i="78" s="1"/>
  <c r="P29" i="78"/>
  <c r="O29" i="78"/>
  <c r="N29" i="78" s="1"/>
  <c r="P28" i="78"/>
  <c r="O28" i="78"/>
  <c r="M28" i="78" s="1"/>
  <c r="L28" i="78"/>
  <c r="P27" i="78"/>
  <c r="O27" i="78"/>
  <c r="K27" i="78" s="1"/>
  <c r="P26" i="78"/>
  <c r="O26" i="78"/>
  <c r="K26" i="78" s="1"/>
  <c r="N26" i="78"/>
  <c r="P25" i="78"/>
  <c r="O25" i="78"/>
  <c r="M25" i="78" s="1"/>
  <c r="P24" i="78"/>
  <c r="O24" i="78"/>
  <c r="N24" i="78" s="1"/>
  <c r="K24" i="78"/>
  <c r="P23" i="78"/>
  <c r="O23" i="78"/>
  <c r="M23" i="78" s="1"/>
  <c r="P22" i="78"/>
  <c r="O22" i="78"/>
  <c r="M22" i="78" s="1"/>
  <c r="P21" i="78"/>
  <c r="O21" i="78"/>
  <c r="N21" i="78"/>
  <c r="P20" i="78"/>
  <c r="O20" i="78"/>
  <c r="I20" i="78" s="1"/>
  <c r="N20" i="78"/>
  <c r="K20" i="78"/>
  <c r="P19" i="78"/>
  <c r="O19" i="78"/>
  <c r="J19" i="78" s="1"/>
  <c r="L19" i="78"/>
  <c r="K19" i="78"/>
  <c r="I19" i="78"/>
  <c r="P18" i="78"/>
  <c r="O18" i="78"/>
  <c r="L18" i="78" s="1"/>
  <c r="P17" i="78"/>
  <c r="O17" i="78"/>
  <c r="I17" i="78" s="1"/>
  <c r="P16" i="78"/>
  <c r="O16" i="78"/>
  <c r="J16" i="78" s="1"/>
  <c r="K16" i="78"/>
  <c r="P15" i="78"/>
  <c r="O15" i="78"/>
  <c r="J15" i="78" s="1"/>
  <c r="L15" i="78"/>
  <c r="P14" i="78"/>
  <c r="O14" i="78"/>
  <c r="P13" i="78"/>
  <c r="O13" i="78"/>
  <c r="I13" i="78" s="1"/>
  <c r="P12" i="78"/>
  <c r="O12" i="78"/>
  <c r="K12" i="78" s="1"/>
  <c r="P214" i="79"/>
  <c r="O214" i="79"/>
  <c r="N214" i="79" s="1"/>
  <c r="I214" i="79"/>
  <c r="P213" i="79"/>
  <c r="O213" i="79"/>
  <c r="P212" i="79"/>
  <c r="O212" i="79"/>
  <c r="P211" i="79"/>
  <c r="O211" i="79"/>
  <c r="N211" i="79" s="1"/>
  <c r="P210" i="79"/>
  <c r="O210" i="79"/>
  <c r="P209" i="79"/>
  <c r="O209" i="79"/>
  <c r="N209" i="79" s="1"/>
  <c r="P208" i="79"/>
  <c r="O208" i="79"/>
  <c r="N208" i="79" s="1"/>
  <c r="P207" i="79"/>
  <c r="O207" i="79"/>
  <c r="N207" i="79" s="1"/>
  <c r="I207" i="79"/>
  <c r="P206" i="79"/>
  <c r="O206" i="79"/>
  <c r="N206" i="79" s="1"/>
  <c r="I206" i="79"/>
  <c r="P205" i="79"/>
  <c r="O205" i="79"/>
  <c r="P204" i="79"/>
  <c r="O204" i="79"/>
  <c r="P203" i="79"/>
  <c r="O203" i="79"/>
  <c r="N203" i="79" s="1"/>
  <c r="P202" i="79"/>
  <c r="O202" i="79"/>
  <c r="N202" i="79" s="1"/>
  <c r="P201" i="79"/>
  <c r="O201" i="79"/>
  <c r="N201" i="79" s="1"/>
  <c r="P200" i="79"/>
  <c r="O200" i="79"/>
  <c r="N200" i="79" s="1"/>
  <c r="P199" i="79"/>
  <c r="O199" i="79"/>
  <c r="N199" i="79" s="1"/>
  <c r="P198" i="79"/>
  <c r="O198" i="79"/>
  <c r="N198" i="79" s="1"/>
  <c r="P197" i="79"/>
  <c r="O197" i="79"/>
  <c r="P196" i="79"/>
  <c r="O196" i="79"/>
  <c r="P195" i="79"/>
  <c r="O195" i="79"/>
  <c r="N195" i="79" s="1"/>
  <c r="P194" i="79"/>
  <c r="O194" i="79"/>
  <c r="N194" i="79" s="1"/>
  <c r="I194" i="79"/>
  <c r="P193" i="79"/>
  <c r="O193" i="79"/>
  <c r="N193" i="79" s="1"/>
  <c r="P192" i="79"/>
  <c r="O192" i="79"/>
  <c r="I192" i="79" s="1"/>
  <c r="P191" i="79"/>
  <c r="O191" i="79"/>
  <c r="I191" i="79" s="1"/>
  <c r="P190" i="79"/>
  <c r="O190" i="79"/>
  <c r="I190" i="79" s="1"/>
  <c r="P189" i="79"/>
  <c r="O189" i="79"/>
  <c r="I189" i="79"/>
  <c r="P188" i="79"/>
  <c r="O188" i="79"/>
  <c r="P187" i="79"/>
  <c r="O187" i="79"/>
  <c r="I187" i="79" s="1"/>
  <c r="P186" i="79"/>
  <c r="O186" i="79"/>
  <c r="I186" i="79" s="1"/>
  <c r="P185" i="79"/>
  <c r="O185" i="79"/>
  <c r="I185" i="79"/>
  <c r="P184" i="79"/>
  <c r="O184" i="79"/>
  <c r="I184" i="79" s="1"/>
  <c r="P183" i="79"/>
  <c r="O183" i="79"/>
  <c r="I183" i="79" s="1"/>
  <c r="P182" i="79"/>
  <c r="O182" i="79"/>
  <c r="I182" i="79"/>
  <c r="P181" i="79"/>
  <c r="O181" i="79"/>
  <c r="I181" i="79" s="1"/>
  <c r="P180" i="79"/>
  <c r="O180" i="79"/>
  <c r="P179" i="79"/>
  <c r="O179" i="79"/>
  <c r="I179" i="79"/>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c r="P169" i="79"/>
  <c r="O169" i="79"/>
  <c r="I169" i="79"/>
  <c r="P168" i="79"/>
  <c r="O168" i="79"/>
  <c r="I168" i="79" s="1"/>
  <c r="P167" i="79"/>
  <c r="O167" i="79"/>
  <c r="I167" i="79"/>
  <c r="P166" i="79"/>
  <c r="O166" i="79"/>
  <c r="I166" i="79"/>
  <c r="P165" i="79"/>
  <c r="O165" i="79"/>
  <c r="I165" i="79" s="1"/>
  <c r="P164" i="79"/>
  <c r="O164" i="79"/>
  <c r="P163" i="79"/>
  <c r="O163" i="79"/>
  <c r="I163" i="79"/>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s="1"/>
  <c r="P145" i="79"/>
  <c r="O145" i="79"/>
  <c r="I145" i="79" s="1"/>
  <c r="P144" i="79"/>
  <c r="O144" i="79"/>
  <c r="I144" i="79" s="1"/>
  <c r="P143" i="79"/>
  <c r="O143" i="79"/>
  <c r="I143" i="79"/>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c r="P129" i="79"/>
  <c r="O129" i="79"/>
  <c r="K129" i="79" s="1"/>
  <c r="M129" i="79"/>
  <c r="L129" i="79"/>
  <c r="I129" i="79"/>
  <c r="P128" i="79"/>
  <c r="O128" i="79"/>
  <c r="M128" i="79" s="1"/>
  <c r="K128" i="79"/>
  <c r="P127" i="79"/>
  <c r="O127" i="79"/>
  <c r="M127" i="79" s="1"/>
  <c r="L127" i="79"/>
  <c r="P126" i="79"/>
  <c r="O126" i="79"/>
  <c r="M126" i="79" s="1"/>
  <c r="P125" i="79"/>
  <c r="O125" i="79"/>
  <c r="P124" i="79"/>
  <c r="O124" i="79"/>
  <c r="M124" i="79" s="1"/>
  <c r="K124" i="79"/>
  <c r="P123" i="79"/>
  <c r="O123" i="79"/>
  <c r="P122" i="79"/>
  <c r="O122" i="79"/>
  <c r="M122" i="79" s="1"/>
  <c r="P121" i="79"/>
  <c r="O121" i="79"/>
  <c r="M121" i="79"/>
  <c r="P120" i="79"/>
  <c r="O120" i="79"/>
  <c r="M120" i="79" s="1"/>
  <c r="P119" i="79"/>
  <c r="O119" i="79"/>
  <c r="M119" i="79" s="1"/>
  <c r="P118" i="79"/>
  <c r="O118" i="79"/>
  <c r="M118" i="79" s="1"/>
  <c r="P117" i="79"/>
  <c r="O117" i="79"/>
  <c r="K117" i="79" s="1"/>
  <c r="M117" i="79"/>
  <c r="L117" i="79"/>
  <c r="P116" i="79"/>
  <c r="O116" i="79"/>
  <c r="N116" i="79" s="1"/>
  <c r="P115" i="79"/>
  <c r="O115" i="79"/>
  <c r="N115" i="79" s="1"/>
  <c r="M115" i="79"/>
  <c r="K115" i="79"/>
  <c r="I115" i="79"/>
  <c r="P114" i="79"/>
  <c r="O114" i="79"/>
  <c r="N114" i="79" s="1"/>
  <c r="I114" i="79"/>
  <c r="P113" i="79"/>
  <c r="O113" i="79"/>
  <c r="P112" i="79"/>
  <c r="O112" i="79"/>
  <c r="L112" i="79"/>
  <c r="P111" i="79"/>
  <c r="O111" i="79"/>
  <c r="N111" i="79" s="1"/>
  <c r="P110" i="79"/>
  <c r="O110" i="79"/>
  <c r="N110" i="79" s="1"/>
  <c r="M110" i="79"/>
  <c r="L110" i="79"/>
  <c r="J110" i="79"/>
  <c r="P109" i="79"/>
  <c r="O109" i="79"/>
  <c r="K109" i="79" s="1"/>
  <c r="I109" i="79"/>
  <c r="P108" i="79"/>
  <c r="O108" i="79"/>
  <c r="K108" i="79" s="1"/>
  <c r="N108" i="79"/>
  <c r="M108" i="79"/>
  <c r="L108" i="79"/>
  <c r="J108" i="79"/>
  <c r="I108" i="79"/>
  <c r="P107" i="79"/>
  <c r="O107" i="79"/>
  <c r="M107" i="79" s="1"/>
  <c r="P106" i="79"/>
  <c r="O106" i="79"/>
  <c r="N106" i="79"/>
  <c r="L106" i="79"/>
  <c r="P105" i="79"/>
  <c r="O105" i="79"/>
  <c r="K105" i="79" s="1"/>
  <c r="N105" i="79"/>
  <c r="M105" i="79"/>
  <c r="J105" i="79"/>
  <c r="P104" i="79"/>
  <c r="O104" i="79"/>
  <c r="K104" i="79" s="1"/>
  <c r="N104" i="79"/>
  <c r="M104" i="79"/>
  <c r="L104" i="79"/>
  <c r="I104" i="79"/>
  <c r="P103" i="79"/>
  <c r="O103" i="79"/>
  <c r="K103" i="79" s="1"/>
  <c r="M103" i="79"/>
  <c r="L103" i="79"/>
  <c r="J103" i="79"/>
  <c r="P102" i="79"/>
  <c r="O102" i="79"/>
  <c r="K102" i="79" s="1"/>
  <c r="L102" i="79"/>
  <c r="J102" i="79"/>
  <c r="I102" i="79"/>
  <c r="P101" i="79"/>
  <c r="O101" i="79"/>
  <c r="I101" i="79"/>
  <c r="P100" i="79"/>
  <c r="O100" i="79"/>
  <c r="K100" i="79" s="1"/>
  <c r="N100" i="79"/>
  <c r="M100" i="79"/>
  <c r="L100" i="79"/>
  <c r="J100" i="79"/>
  <c r="I100" i="79"/>
  <c r="P99" i="79"/>
  <c r="O99" i="79"/>
  <c r="M99" i="79"/>
  <c r="P98" i="79"/>
  <c r="O98" i="79"/>
  <c r="N98" i="79" s="1"/>
  <c r="L98" i="79"/>
  <c r="P97" i="79"/>
  <c r="O97" i="79"/>
  <c r="P96" i="79"/>
  <c r="O96" i="79"/>
  <c r="K96" i="79" s="1"/>
  <c r="N96" i="79"/>
  <c r="M96" i="79"/>
  <c r="L96" i="79"/>
  <c r="I96" i="79"/>
  <c r="P95" i="79"/>
  <c r="O95" i="79"/>
  <c r="K95" i="79" s="1"/>
  <c r="M95" i="79"/>
  <c r="L95" i="79"/>
  <c r="J95" i="79"/>
  <c r="P94" i="79"/>
  <c r="O94" i="79"/>
  <c r="K94" i="79" s="1"/>
  <c r="L94" i="79"/>
  <c r="J94" i="79"/>
  <c r="I94" i="79"/>
  <c r="P93" i="79"/>
  <c r="O93" i="79"/>
  <c r="N93" i="79"/>
  <c r="J93" i="79"/>
  <c r="I93" i="79"/>
  <c r="P92" i="79"/>
  <c r="O92" i="79"/>
  <c r="K92" i="79" s="1"/>
  <c r="N92" i="79"/>
  <c r="M92" i="79"/>
  <c r="L92" i="79"/>
  <c r="J92" i="79"/>
  <c r="I92" i="79"/>
  <c r="P91" i="79"/>
  <c r="O91" i="79"/>
  <c r="M91" i="79"/>
  <c r="L91" i="79"/>
  <c r="P90" i="79"/>
  <c r="O90" i="79"/>
  <c r="N90" i="79"/>
  <c r="L90" i="79"/>
  <c r="J90" i="79"/>
  <c r="P89" i="79"/>
  <c r="O89" i="79"/>
  <c r="N89" i="79" s="1"/>
  <c r="P88" i="79"/>
  <c r="O88" i="79"/>
  <c r="K88" i="79" s="1"/>
  <c r="N88" i="79"/>
  <c r="M88" i="79"/>
  <c r="L88" i="79"/>
  <c r="I88" i="79"/>
  <c r="P87" i="79"/>
  <c r="O87" i="79"/>
  <c r="K87" i="79" s="1"/>
  <c r="M87" i="79"/>
  <c r="L87" i="79"/>
  <c r="J87" i="79"/>
  <c r="P86" i="79"/>
  <c r="O86" i="79"/>
  <c r="L86" i="79" s="1"/>
  <c r="P85" i="79"/>
  <c r="O85" i="79"/>
  <c r="P84" i="79"/>
  <c r="O84" i="79"/>
  <c r="K84" i="79" s="1"/>
  <c r="N84" i="79"/>
  <c r="M84" i="79"/>
  <c r="L84" i="79"/>
  <c r="J84" i="79"/>
  <c r="I84" i="79"/>
  <c r="P83" i="79"/>
  <c r="O83" i="79"/>
  <c r="M83" i="79" s="1"/>
  <c r="L83" i="79"/>
  <c r="P82" i="79"/>
  <c r="O82" i="79"/>
  <c r="P81" i="79"/>
  <c r="O81" i="79"/>
  <c r="N81" i="79"/>
  <c r="M81" i="79"/>
  <c r="J81" i="79"/>
  <c r="I81" i="79"/>
  <c r="P80" i="79"/>
  <c r="O80" i="79"/>
  <c r="K80" i="79" s="1"/>
  <c r="N80" i="79"/>
  <c r="M80" i="79"/>
  <c r="L80" i="79"/>
  <c r="I80" i="79"/>
  <c r="P79" i="79"/>
  <c r="O79" i="79"/>
  <c r="K79" i="79" s="1"/>
  <c r="M79" i="79"/>
  <c r="L79" i="79"/>
  <c r="J79" i="79"/>
  <c r="P78" i="79"/>
  <c r="O78" i="79"/>
  <c r="L78" i="79"/>
  <c r="J78" i="79"/>
  <c r="P77" i="79"/>
  <c r="O77" i="79"/>
  <c r="N77" i="79" s="1"/>
  <c r="P76" i="79"/>
  <c r="O76" i="79"/>
  <c r="K76" i="79" s="1"/>
  <c r="N76" i="79"/>
  <c r="M76" i="79"/>
  <c r="L76" i="79"/>
  <c r="J76" i="79"/>
  <c r="I76" i="79"/>
  <c r="P75" i="79"/>
  <c r="O75" i="79"/>
  <c r="M75" i="79"/>
  <c r="P74" i="79"/>
  <c r="O74" i="79"/>
  <c r="N74" i="79" s="1"/>
  <c r="P73" i="79"/>
  <c r="O73" i="79"/>
  <c r="P72" i="79"/>
  <c r="O72" i="79"/>
  <c r="K72" i="79" s="1"/>
  <c r="N72" i="79"/>
  <c r="M72" i="79"/>
  <c r="L72" i="79"/>
  <c r="I72" i="79"/>
  <c r="P71" i="79"/>
  <c r="O71" i="79"/>
  <c r="K71" i="79" s="1"/>
  <c r="M71" i="79"/>
  <c r="L71" i="79"/>
  <c r="J71" i="79"/>
  <c r="P70" i="79"/>
  <c r="O70" i="79"/>
  <c r="J70" i="79" s="1"/>
  <c r="N70" i="79"/>
  <c r="L70" i="79"/>
  <c r="P69" i="79"/>
  <c r="O69" i="79"/>
  <c r="N69" i="79"/>
  <c r="J69" i="79"/>
  <c r="I69" i="79"/>
  <c r="P68" i="79"/>
  <c r="O68" i="79"/>
  <c r="K68" i="79" s="1"/>
  <c r="N68" i="79"/>
  <c r="M68" i="79"/>
  <c r="L68" i="79"/>
  <c r="J68" i="79"/>
  <c r="I68" i="79"/>
  <c r="P67" i="79"/>
  <c r="O67" i="79"/>
  <c r="M67" i="79"/>
  <c r="L67" i="79"/>
  <c r="J67" i="79"/>
  <c r="P66" i="79"/>
  <c r="O66" i="79"/>
  <c r="J66" i="79" s="1"/>
  <c r="N66" i="79"/>
  <c r="L66" i="79"/>
  <c r="P65" i="79"/>
  <c r="O65" i="79"/>
  <c r="N65" i="79"/>
  <c r="J65" i="79"/>
  <c r="I65" i="79"/>
  <c r="P64" i="79"/>
  <c r="O64" i="79"/>
  <c r="K64" i="79" s="1"/>
  <c r="N64" i="79"/>
  <c r="M64" i="79"/>
  <c r="L64" i="79"/>
  <c r="I64" i="79"/>
  <c r="P63" i="79"/>
  <c r="O63" i="79"/>
  <c r="M63" i="79" s="1"/>
  <c r="P62" i="79"/>
  <c r="O62" i="79"/>
  <c r="P61" i="79"/>
  <c r="O61" i="79"/>
  <c r="N61" i="79"/>
  <c r="M61" i="79"/>
  <c r="I61" i="79"/>
  <c r="P60" i="79"/>
  <c r="O60" i="79"/>
  <c r="K60" i="79" s="1"/>
  <c r="N60" i="79"/>
  <c r="M60" i="79"/>
  <c r="L60" i="79"/>
  <c r="J60" i="79"/>
  <c r="I60" i="79"/>
  <c r="P59" i="79"/>
  <c r="O59" i="79"/>
  <c r="M59" i="79" s="1"/>
  <c r="P58" i="79"/>
  <c r="O58" i="79"/>
  <c r="P57" i="79"/>
  <c r="O57" i="79"/>
  <c r="N57" i="79"/>
  <c r="M57" i="79"/>
  <c r="I57" i="79"/>
  <c r="P56" i="79"/>
  <c r="O56" i="79"/>
  <c r="K56" i="79" s="1"/>
  <c r="N56" i="79"/>
  <c r="M56" i="79"/>
  <c r="L56" i="79"/>
  <c r="I56" i="79"/>
  <c r="P55" i="79"/>
  <c r="O55" i="79"/>
  <c r="M55" i="79" s="1"/>
  <c r="P54" i="79"/>
  <c r="O54" i="79"/>
  <c r="N54" i="79"/>
  <c r="J54" i="79"/>
  <c r="P53" i="79"/>
  <c r="O53" i="79"/>
  <c r="N53" i="79"/>
  <c r="M53" i="79"/>
  <c r="J53" i="79"/>
  <c r="I53" i="79"/>
  <c r="P52" i="79"/>
  <c r="O52" i="79"/>
  <c r="K52" i="79" s="1"/>
  <c r="N52" i="79"/>
  <c r="M52" i="79"/>
  <c r="L52" i="79"/>
  <c r="J52" i="79"/>
  <c r="I52" i="79"/>
  <c r="P51" i="79"/>
  <c r="O51" i="79"/>
  <c r="M51" i="79" s="1"/>
  <c r="P50" i="79"/>
  <c r="O50" i="79"/>
  <c r="N50" i="79"/>
  <c r="J50" i="79"/>
  <c r="P49" i="79"/>
  <c r="O49" i="79"/>
  <c r="N49" i="79"/>
  <c r="M49" i="79"/>
  <c r="J49" i="79"/>
  <c r="I49" i="79"/>
  <c r="P48" i="79"/>
  <c r="O48" i="79"/>
  <c r="K48" i="79" s="1"/>
  <c r="N48" i="79"/>
  <c r="M48" i="79"/>
  <c r="L48" i="79"/>
  <c r="I48" i="79"/>
  <c r="P47" i="79"/>
  <c r="O47" i="79"/>
  <c r="J47" i="79" s="1"/>
  <c r="M47" i="79"/>
  <c r="L47" i="79"/>
  <c r="P46" i="79"/>
  <c r="O46" i="79"/>
  <c r="N46" i="79"/>
  <c r="L46" i="79"/>
  <c r="I46" i="79"/>
  <c r="P45" i="79"/>
  <c r="O45" i="79"/>
  <c r="N45" i="79" s="1"/>
  <c r="M45" i="79"/>
  <c r="J45" i="79"/>
  <c r="I45" i="79"/>
  <c r="P44" i="79"/>
  <c r="O44" i="79"/>
  <c r="K44" i="79" s="1"/>
  <c r="N44" i="79"/>
  <c r="M44" i="79"/>
  <c r="L44" i="79"/>
  <c r="J44" i="79"/>
  <c r="I44" i="79"/>
  <c r="P43" i="79"/>
  <c r="O43" i="79"/>
  <c r="M43" i="79"/>
  <c r="L43" i="79"/>
  <c r="J43" i="79"/>
  <c r="P42" i="79"/>
  <c r="O42" i="79"/>
  <c r="N42" i="79"/>
  <c r="L42" i="79"/>
  <c r="I42" i="79"/>
  <c r="P41" i="79"/>
  <c r="O41" i="79"/>
  <c r="N41" i="79" s="1"/>
  <c r="M41" i="79"/>
  <c r="J41" i="79"/>
  <c r="I41" i="79"/>
  <c r="P40" i="79"/>
  <c r="O40" i="79"/>
  <c r="K40" i="79" s="1"/>
  <c r="N40" i="79"/>
  <c r="M40" i="79"/>
  <c r="L40" i="79"/>
  <c r="I40" i="79"/>
  <c r="P39" i="79"/>
  <c r="O39" i="79"/>
  <c r="P38" i="79"/>
  <c r="O38" i="79"/>
  <c r="N38" i="79"/>
  <c r="L38" i="79"/>
  <c r="J38" i="79"/>
  <c r="P37" i="79"/>
  <c r="O37" i="79"/>
  <c r="N37" i="79" s="1"/>
  <c r="I37" i="79"/>
  <c r="P36" i="79"/>
  <c r="O36" i="79"/>
  <c r="K36" i="79" s="1"/>
  <c r="N36" i="79"/>
  <c r="M36" i="79"/>
  <c r="L36" i="79"/>
  <c r="J36" i="79"/>
  <c r="I36" i="79"/>
  <c r="P35" i="79"/>
  <c r="O35" i="79"/>
  <c r="P34" i="79"/>
  <c r="O34" i="79"/>
  <c r="N34" i="79"/>
  <c r="L34" i="79"/>
  <c r="J34" i="79"/>
  <c r="P33" i="79"/>
  <c r="O33" i="79"/>
  <c r="N33" i="79" s="1"/>
  <c r="I33" i="79"/>
  <c r="P32" i="79"/>
  <c r="O32" i="79"/>
  <c r="K32" i="79" s="1"/>
  <c r="N32" i="79"/>
  <c r="M32" i="79"/>
  <c r="L32" i="79"/>
  <c r="I32" i="79"/>
  <c r="P31" i="79"/>
  <c r="O31" i="79"/>
  <c r="M31" i="79"/>
  <c r="P30" i="79"/>
  <c r="O30" i="79"/>
  <c r="N30" i="79" s="1"/>
  <c r="L30" i="79"/>
  <c r="J30" i="79"/>
  <c r="I30" i="79"/>
  <c r="P29" i="79"/>
  <c r="O29" i="79"/>
  <c r="M29" i="79" s="1"/>
  <c r="N29" i="79"/>
  <c r="P28" i="79"/>
  <c r="O28" i="79"/>
  <c r="K28" i="79" s="1"/>
  <c r="N28" i="79"/>
  <c r="M28" i="79"/>
  <c r="L28" i="79"/>
  <c r="J28" i="79"/>
  <c r="I28" i="79"/>
  <c r="P27" i="79"/>
  <c r="O27" i="79"/>
  <c r="M27" i="79"/>
  <c r="P26" i="79"/>
  <c r="O26" i="79"/>
  <c r="N26" i="79" s="1"/>
  <c r="L26" i="79"/>
  <c r="J26" i="79"/>
  <c r="I26" i="79"/>
  <c r="P25" i="79"/>
  <c r="O25" i="79"/>
  <c r="M25" i="79" s="1"/>
  <c r="N25" i="79"/>
  <c r="P24" i="79"/>
  <c r="O24" i="79"/>
  <c r="K24" i="79" s="1"/>
  <c r="N24" i="79"/>
  <c r="M24" i="79"/>
  <c r="L24" i="79"/>
  <c r="I24" i="79"/>
  <c r="P23" i="79"/>
  <c r="O23" i="79"/>
  <c r="M23" i="79"/>
  <c r="L23" i="79"/>
  <c r="P22" i="79"/>
  <c r="O22" i="79"/>
  <c r="N22" i="79" s="1"/>
  <c r="I22" i="79"/>
  <c r="P21" i="79"/>
  <c r="O21" i="79"/>
  <c r="N21" i="79"/>
  <c r="M21" i="79"/>
  <c r="J21" i="79"/>
  <c r="I21" i="79"/>
  <c r="P20" i="79"/>
  <c r="O20" i="79"/>
  <c r="K20" i="79" s="1"/>
  <c r="N20" i="79"/>
  <c r="M20" i="79"/>
  <c r="L20" i="79"/>
  <c r="J20" i="79"/>
  <c r="I20" i="79"/>
  <c r="P19" i="79"/>
  <c r="O19" i="79"/>
  <c r="M19" i="79"/>
  <c r="L19" i="79"/>
  <c r="P18" i="79"/>
  <c r="O18" i="79"/>
  <c r="N18" i="79" s="1"/>
  <c r="I18" i="79"/>
  <c r="P17" i="79"/>
  <c r="O17" i="79"/>
  <c r="I17" i="79" s="1"/>
  <c r="N17" i="79"/>
  <c r="M17" i="79"/>
  <c r="J17" i="79"/>
  <c r="P16" i="79"/>
  <c r="O16" i="79"/>
  <c r="K16" i="79" s="1"/>
  <c r="N16" i="79"/>
  <c r="M16" i="79"/>
  <c r="L16" i="79"/>
  <c r="I16" i="79"/>
  <c r="P15" i="79"/>
  <c r="O15" i="79"/>
  <c r="M15" i="79"/>
  <c r="L15" i="79"/>
  <c r="J15" i="79"/>
  <c r="P14" i="79"/>
  <c r="O14" i="79"/>
  <c r="L14" i="79" s="1"/>
  <c r="N14" i="79"/>
  <c r="P13" i="79"/>
  <c r="O13" i="79"/>
  <c r="P12" i="79"/>
  <c r="O12" i="79"/>
  <c r="L12" i="79" s="1"/>
  <c r="P11" i="79"/>
  <c r="O11" i="79"/>
  <c r="L11" i="79" s="1"/>
  <c r="P259" i="80"/>
  <c r="O259" i="80"/>
  <c r="N259" i="80" s="1"/>
  <c r="P258" i="80"/>
  <c r="O258" i="80"/>
  <c r="P257" i="80"/>
  <c r="O257" i="80"/>
  <c r="N257" i="80" s="1"/>
  <c r="P256" i="80"/>
  <c r="O256" i="80"/>
  <c r="N256" i="80" s="1"/>
  <c r="P255" i="80"/>
  <c r="O255" i="80"/>
  <c r="N255" i="80" s="1"/>
  <c r="P254" i="80"/>
  <c r="O254" i="80"/>
  <c r="N254" i="80" s="1"/>
  <c r="P253" i="80"/>
  <c r="O253" i="80"/>
  <c r="P252" i="80"/>
  <c r="O252" i="80"/>
  <c r="N252" i="80" s="1"/>
  <c r="P251" i="80"/>
  <c r="O251" i="80"/>
  <c r="N251" i="80" s="1"/>
  <c r="P250" i="80"/>
  <c r="O250" i="80"/>
  <c r="I250" i="80"/>
  <c r="P249" i="80"/>
  <c r="O249" i="80"/>
  <c r="P248" i="80"/>
  <c r="O248" i="80"/>
  <c r="I248" i="80" s="1"/>
  <c r="P247" i="80"/>
  <c r="O247" i="80"/>
  <c r="I247" i="80"/>
  <c r="P246" i="80"/>
  <c r="O246" i="80"/>
  <c r="I246" i="80"/>
  <c r="P245" i="80"/>
  <c r="O245" i="80"/>
  <c r="I245" i="80" s="1"/>
  <c r="P244" i="80"/>
  <c r="O244" i="80"/>
  <c r="I244" i="80"/>
  <c r="P243" i="80"/>
  <c r="O243" i="80"/>
  <c r="I243" i="80"/>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c r="P214" i="80"/>
  <c r="O214" i="80"/>
  <c r="I214" i="80"/>
  <c r="P213" i="80"/>
  <c r="O213" i="80"/>
  <c r="I213" i="80" s="1"/>
  <c r="P212" i="80"/>
  <c r="O212" i="80"/>
  <c r="I212" i="80"/>
  <c r="P211" i="80"/>
  <c r="O211" i="80"/>
  <c r="I211" i="80"/>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s="1"/>
  <c r="P199" i="80"/>
  <c r="O199" i="80"/>
  <c r="I199" i="80"/>
  <c r="P198" i="80"/>
  <c r="O198" i="80"/>
  <c r="I198" i="80" s="1"/>
  <c r="P197" i="80"/>
  <c r="O197" i="80"/>
  <c r="I197" i="80" s="1"/>
  <c r="P196" i="80"/>
  <c r="O196" i="80"/>
  <c r="P195" i="80"/>
  <c r="O195" i="80"/>
  <c r="I195" i="80" s="1"/>
  <c r="P194" i="80"/>
  <c r="O194" i="80"/>
  <c r="L194" i="80"/>
  <c r="P193" i="80"/>
  <c r="O193" i="80"/>
  <c r="P192" i="80"/>
  <c r="O192" i="80"/>
  <c r="L192" i="80" s="1"/>
  <c r="P191" i="80"/>
  <c r="O191" i="80"/>
  <c r="I191" i="80" s="1"/>
  <c r="L191" i="80"/>
  <c r="P190" i="80"/>
  <c r="O190" i="80"/>
  <c r="L190" i="80" s="1"/>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J174" i="80" s="1"/>
  <c r="P173" i="80"/>
  <c r="O173" i="80"/>
  <c r="J173" i="80" s="1"/>
  <c r="N173" i="80"/>
  <c r="P172" i="80"/>
  <c r="O172" i="80"/>
  <c r="J172" i="80" s="1"/>
  <c r="N172" i="80"/>
  <c r="P171" i="80"/>
  <c r="O171" i="80"/>
  <c r="J171" i="80" s="1"/>
  <c r="N171" i="80"/>
  <c r="P170" i="80"/>
  <c r="O170" i="80"/>
  <c r="P169" i="80"/>
  <c r="O169" i="80"/>
  <c r="J169" i="80" s="1"/>
  <c r="P168" i="80"/>
  <c r="O168" i="80"/>
  <c r="J168" i="80" s="1"/>
  <c r="N168" i="80"/>
  <c r="P167" i="80"/>
  <c r="O167" i="80"/>
  <c r="J167" i="80" s="1"/>
  <c r="N167" i="80"/>
  <c r="P166" i="80"/>
  <c r="O166" i="80"/>
  <c r="J166" i="80" s="1"/>
  <c r="P165" i="80"/>
  <c r="O165" i="80"/>
  <c r="J165" i="80" s="1"/>
  <c r="N165" i="80"/>
  <c r="P164" i="80"/>
  <c r="O164" i="80"/>
  <c r="J164" i="80" s="1"/>
  <c r="N164" i="80"/>
  <c r="P163" i="80"/>
  <c r="O163" i="80"/>
  <c r="J163" i="80" s="1"/>
  <c r="N163" i="80"/>
  <c r="P162" i="80"/>
  <c r="O162" i="80"/>
  <c r="P161" i="80"/>
  <c r="O161" i="80"/>
  <c r="J161" i="80" s="1"/>
  <c r="P160" i="80"/>
  <c r="O160" i="80"/>
  <c r="J160" i="80" s="1"/>
  <c r="N160" i="80"/>
  <c r="P159" i="80"/>
  <c r="O159" i="80"/>
  <c r="J159" i="80" s="1"/>
  <c r="N159" i="80"/>
  <c r="P158" i="80"/>
  <c r="O158" i="80"/>
  <c r="J158" i="80" s="1"/>
  <c r="P157" i="80"/>
  <c r="O157" i="80"/>
  <c r="J157" i="80" s="1"/>
  <c r="N157" i="80"/>
  <c r="P156" i="80"/>
  <c r="O156" i="80"/>
  <c r="J156" i="80" s="1"/>
  <c r="N156" i="80"/>
  <c r="P155" i="80"/>
  <c r="O155" i="80"/>
  <c r="J155" i="80" s="1"/>
  <c r="N155" i="80"/>
  <c r="P154" i="80"/>
  <c r="O154" i="80"/>
  <c r="P153" i="80"/>
  <c r="O153" i="80"/>
  <c r="J153" i="80" s="1"/>
  <c r="P152" i="80"/>
  <c r="O152" i="80"/>
  <c r="J152" i="80" s="1"/>
  <c r="N152" i="80"/>
  <c r="P151" i="80"/>
  <c r="O151" i="80"/>
  <c r="J151" i="80" s="1"/>
  <c r="N151" i="80"/>
  <c r="P150" i="80"/>
  <c r="O150" i="80"/>
  <c r="J150" i="80" s="1"/>
  <c r="P149" i="80"/>
  <c r="O149" i="80"/>
  <c r="J149" i="80" s="1"/>
  <c r="N149" i="80"/>
  <c r="P148" i="80"/>
  <c r="O148" i="80"/>
  <c r="J148" i="80" s="1"/>
  <c r="N148" i="80"/>
  <c r="P147" i="80"/>
  <c r="O147" i="80"/>
  <c r="J147" i="80" s="1"/>
  <c r="N147" i="80"/>
  <c r="P146" i="80"/>
  <c r="O146" i="80"/>
  <c r="P145" i="80"/>
  <c r="O145" i="80"/>
  <c r="N145" i="80" s="1"/>
  <c r="P144" i="80"/>
  <c r="O144" i="80"/>
  <c r="N144" i="80" s="1"/>
  <c r="L144" i="80"/>
  <c r="K144" i="80"/>
  <c r="P143" i="80"/>
  <c r="O143" i="80"/>
  <c r="N143" i="80" s="1"/>
  <c r="J143" i="80"/>
  <c r="P142" i="80"/>
  <c r="O142" i="80"/>
  <c r="N142" i="80" s="1"/>
  <c r="L142" i="80"/>
  <c r="K142" i="80"/>
  <c r="P141" i="80"/>
  <c r="O141" i="80"/>
  <c r="N141" i="80" s="1"/>
  <c r="P140" i="80"/>
  <c r="O140" i="80"/>
  <c r="L140" i="80" s="1"/>
  <c r="P139" i="80"/>
  <c r="O139" i="80"/>
  <c r="N139" i="80" s="1"/>
  <c r="J139" i="80"/>
  <c r="P138" i="80"/>
  <c r="O138" i="80"/>
  <c r="N138" i="80" s="1"/>
  <c r="L138" i="80"/>
  <c r="K138" i="80"/>
  <c r="P137" i="80"/>
  <c r="O137" i="80"/>
  <c r="N137" i="80" s="1"/>
  <c r="P136" i="80"/>
  <c r="O136" i="80"/>
  <c r="N136" i="80" s="1"/>
  <c r="L136" i="80"/>
  <c r="P135" i="80"/>
  <c r="O135" i="80"/>
  <c r="N135" i="80" s="1"/>
  <c r="P134" i="80"/>
  <c r="O134" i="80"/>
  <c r="N134" i="80"/>
  <c r="K134" i="80"/>
  <c r="P133" i="80"/>
  <c r="O133" i="80"/>
  <c r="N133" i="80" s="1"/>
  <c r="P132" i="80"/>
  <c r="O132" i="80"/>
  <c r="K132" i="80" s="1"/>
  <c r="P131" i="80"/>
  <c r="O131" i="80"/>
  <c r="N131" i="80" s="1"/>
  <c r="P130" i="80"/>
  <c r="O130" i="80"/>
  <c r="J130" i="80" s="1"/>
  <c r="N130" i="80"/>
  <c r="L130" i="80"/>
  <c r="K130" i="80"/>
  <c r="P129" i="80"/>
  <c r="O129" i="80"/>
  <c r="N129" i="80" s="1"/>
  <c r="P128" i="80"/>
  <c r="O128" i="80"/>
  <c r="P127" i="80"/>
  <c r="O127" i="80"/>
  <c r="N127" i="80" s="1"/>
  <c r="P126" i="80"/>
  <c r="O126" i="80"/>
  <c r="N126" i="80"/>
  <c r="K126" i="80"/>
  <c r="P125" i="80"/>
  <c r="O125" i="80"/>
  <c r="N125" i="80" s="1"/>
  <c r="P124" i="80"/>
  <c r="O124" i="80"/>
  <c r="L124" i="80" s="1"/>
  <c r="P123" i="80"/>
  <c r="O123" i="80"/>
  <c r="N123" i="80" s="1"/>
  <c r="P122" i="80"/>
  <c r="O122" i="80"/>
  <c r="N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s="1"/>
  <c r="P97" i="80"/>
  <c r="O97" i="80"/>
  <c r="N97" i="80"/>
  <c r="P96" i="80"/>
  <c r="O96" i="80"/>
  <c r="N96" i="80" s="1"/>
  <c r="P95" i="80"/>
  <c r="O95" i="80"/>
  <c r="N95" i="80" s="1"/>
  <c r="P94" i="80"/>
  <c r="O94" i="80"/>
  <c r="N94" i="80" s="1"/>
  <c r="P93" i="80"/>
  <c r="O93" i="80"/>
  <c r="N93" i="80" s="1"/>
  <c r="P92" i="80"/>
  <c r="O92" i="80"/>
  <c r="N92" i="80"/>
  <c r="P91" i="80"/>
  <c r="O91" i="80"/>
  <c r="P90" i="80"/>
  <c r="O90" i="80"/>
  <c r="N90" i="80" s="1"/>
  <c r="P89" i="80"/>
  <c r="O89" i="80"/>
  <c r="N89" i="80" s="1"/>
  <c r="K89" i="80"/>
  <c r="P88" i="80"/>
  <c r="O88" i="80"/>
  <c r="N88" i="80" s="1"/>
  <c r="P87" i="80"/>
  <c r="O87" i="80"/>
  <c r="N87" i="80" s="1"/>
  <c r="P86" i="80"/>
  <c r="O86" i="80"/>
  <c r="N86" i="80" s="1"/>
  <c r="P85" i="80"/>
  <c r="O85" i="80"/>
  <c r="K85" i="80" s="1"/>
  <c r="N85" i="80"/>
  <c r="P84" i="80"/>
  <c r="O84" i="80"/>
  <c r="N84" i="80" s="1"/>
  <c r="P83" i="80"/>
  <c r="O83" i="80"/>
  <c r="N83" i="80" s="1"/>
  <c r="P82" i="80"/>
  <c r="O82" i="80"/>
  <c r="N82" i="80" s="1"/>
  <c r="P81" i="80"/>
  <c r="O81" i="80"/>
  <c r="N81" i="80" s="1"/>
  <c r="P80" i="80"/>
  <c r="O80" i="80"/>
  <c r="J80" i="80" s="1"/>
  <c r="P79" i="80"/>
  <c r="O79" i="80"/>
  <c r="P78" i="80"/>
  <c r="O78" i="80"/>
  <c r="P77" i="80"/>
  <c r="O77" i="80"/>
  <c r="N77" i="80" s="1"/>
  <c r="J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J69" i="80"/>
  <c r="P68" i="80"/>
  <c r="O68" i="80"/>
  <c r="J68" i="80"/>
  <c r="P67" i="80"/>
  <c r="O67" i="80"/>
  <c r="N67" i="80" s="1"/>
  <c r="P66" i="80"/>
  <c r="O66" i="80"/>
  <c r="P65" i="80"/>
  <c r="O65" i="80"/>
  <c r="L65" i="80"/>
  <c r="K65" i="80"/>
  <c r="P64" i="80"/>
  <c r="O64" i="80"/>
  <c r="N64" i="80" s="1"/>
  <c r="J64" i="80"/>
  <c r="P63" i="80"/>
  <c r="O63" i="80"/>
  <c r="N63" i="80" s="1"/>
  <c r="P62" i="80"/>
  <c r="O62" i="80"/>
  <c r="P61" i="80"/>
  <c r="O61" i="80"/>
  <c r="K61" i="80" s="1"/>
  <c r="P60" i="80"/>
  <c r="O60" i="80"/>
  <c r="N60" i="80" s="1"/>
  <c r="P59" i="80"/>
  <c r="O59" i="80"/>
  <c r="N59" i="80" s="1"/>
  <c r="P58" i="80"/>
  <c r="O58" i="80"/>
  <c r="P57" i="80"/>
  <c r="O57" i="80"/>
  <c r="N57" i="80" s="1"/>
  <c r="K57" i="80"/>
  <c r="J57" i="80"/>
  <c r="P56" i="80"/>
  <c r="O56" i="80"/>
  <c r="L56" i="80"/>
  <c r="K56" i="80"/>
  <c r="P55" i="80"/>
  <c r="O55" i="80"/>
  <c r="N55" i="80" s="1"/>
  <c r="P54" i="80"/>
  <c r="O54" i="80"/>
  <c r="P53" i="80"/>
  <c r="O53" i="80"/>
  <c r="N53" i="80" s="1"/>
  <c r="P52" i="80"/>
  <c r="O52" i="80"/>
  <c r="N52" i="80" s="1"/>
  <c r="K52" i="80"/>
  <c r="J52" i="80"/>
  <c r="P51" i="80"/>
  <c r="O51" i="80"/>
  <c r="N51" i="80" s="1"/>
  <c r="P50" i="80"/>
  <c r="O50" i="80"/>
  <c r="P49" i="80"/>
  <c r="O49" i="80"/>
  <c r="N49" i="80"/>
  <c r="L49" i="80"/>
  <c r="K49" i="80"/>
  <c r="J49" i="80"/>
  <c r="P48" i="80"/>
  <c r="O48" i="80"/>
  <c r="N48" i="80" s="1"/>
  <c r="P47" i="80"/>
  <c r="O47" i="80"/>
  <c r="N47" i="80" s="1"/>
  <c r="P46" i="80"/>
  <c r="O46" i="80"/>
  <c r="P45" i="80"/>
  <c r="O45" i="80"/>
  <c r="N45" i="80" s="1"/>
  <c r="L45" i="80"/>
  <c r="P44" i="80"/>
  <c r="O44" i="80"/>
  <c r="N44" i="80" s="1"/>
  <c r="P43" i="80"/>
  <c r="O43" i="80"/>
  <c r="N43" i="80" s="1"/>
  <c r="P42" i="80"/>
  <c r="O42" i="80"/>
  <c r="P41" i="80"/>
  <c r="O41" i="80"/>
  <c r="K41" i="80" s="1"/>
  <c r="P40" i="80"/>
  <c r="O40" i="80"/>
  <c r="M40" i="80" s="1"/>
  <c r="L40" i="80"/>
  <c r="K40" i="80"/>
  <c r="J40" i="80"/>
  <c r="P39" i="80"/>
  <c r="O39" i="80"/>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L258" i="81"/>
  <c r="P257" i="81"/>
  <c r="O257" i="81"/>
  <c r="K257" i="81" s="1"/>
  <c r="P256" i="81"/>
  <c r="O256" i="81"/>
  <c r="L256" i="81" s="1"/>
  <c r="P255" i="81"/>
  <c r="O255" i="81"/>
  <c r="I255" i="81" s="1"/>
  <c r="L255" i="81"/>
  <c r="K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I246" i="81"/>
  <c r="P245" i="81"/>
  <c r="O245" i="81"/>
  <c r="P244" i="81"/>
  <c r="O244" i="81"/>
  <c r="L244" i="81" s="1"/>
  <c r="P243" i="81"/>
  <c r="O243" i="81"/>
  <c r="L243" i="81" s="1"/>
  <c r="P242" i="81"/>
  <c r="O242" i="81"/>
  <c r="L242" i="81" s="1"/>
  <c r="K242" i="81"/>
  <c r="P241" i="81"/>
  <c r="O241" i="81"/>
  <c r="L241" i="81" s="1"/>
  <c r="K241" i="81"/>
  <c r="P240" i="81"/>
  <c r="O240" i="81"/>
  <c r="P239" i="81"/>
  <c r="O239" i="81"/>
  <c r="P238" i="81"/>
  <c r="O238" i="81"/>
  <c r="L238" i="81" s="1"/>
  <c r="P237" i="81"/>
  <c r="O237" i="81"/>
  <c r="L237" i="81"/>
  <c r="P236" i="81"/>
  <c r="O236" i="81"/>
  <c r="I236" i="81" s="1"/>
  <c r="P235" i="81"/>
  <c r="O235" i="81"/>
  <c r="L235" i="81" s="1"/>
  <c r="P234" i="81"/>
  <c r="O234" i="81"/>
  <c r="K234" i="81" s="1"/>
  <c r="L234" i="81"/>
  <c r="P233" i="81"/>
  <c r="O233" i="81"/>
  <c r="L233" i="81" s="1"/>
  <c r="P232" i="81"/>
  <c r="O232" i="81"/>
  <c r="P231" i="81"/>
  <c r="O231" i="81"/>
  <c r="L231" i="81"/>
  <c r="K231" i="81"/>
  <c r="I231" i="81"/>
  <c r="P230" i="81"/>
  <c r="O230" i="81"/>
  <c r="K230" i="81" s="1"/>
  <c r="L230" i="81"/>
  <c r="P229" i="81"/>
  <c r="O229" i="81"/>
  <c r="L229" i="81" s="1"/>
  <c r="P228" i="81"/>
  <c r="O228" i="81"/>
  <c r="I228" i="81" s="1"/>
  <c r="P227" i="81"/>
  <c r="O227" i="81"/>
  <c r="P226" i="81"/>
  <c r="O226" i="81"/>
  <c r="L226" i="81" s="1"/>
  <c r="P225" i="81"/>
  <c r="O225" i="81"/>
  <c r="K225" i="81" s="1"/>
  <c r="L225" i="81"/>
  <c r="P224" i="81"/>
  <c r="O224" i="81"/>
  <c r="P223" i="81"/>
  <c r="O223" i="81"/>
  <c r="K223" i="81" s="1"/>
  <c r="L223" i="81"/>
  <c r="P222" i="81"/>
  <c r="O222" i="81"/>
  <c r="L222" i="81" s="1"/>
  <c r="P221" i="81"/>
  <c r="O221" i="81"/>
  <c r="P220" i="81"/>
  <c r="O220" i="81"/>
  <c r="I220" i="81" s="1"/>
  <c r="P219" i="81"/>
  <c r="O219" i="81"/>
  <c r="L219" i="81" s="1"/>
  <c r="P218" i="81"/>
  <c r="O218" i="81"/>
  <c r="P217" i="81"/>
  <c r="O217" i="81"/>
  <c r="L217" i="81" s="1"/>
  <c r="I217" i="81"/>
  <c r="P216" i="81"/>
  <c r="O216" i="81"/>
  <c r="P215" i="81"/>
  <c r="O215" i="81"/>
  <c r="L215" i="81" s="1"/>
  <c r="P214" i="81"/>
  <c r="O214" i="81"/>
  <c r="P213" i="81"/>
  <c r="O213" i="81"/>
  <c r="L213" i="81" s="1"/>
  <c r="P212" i="81"/>
  <c r="O212" i="81"/>
  <c r="I212" i="81"/>
  <c r="P211" i="81"/>
  <c r="O211" i="81"/>
  <c r="P210" i="81"/>
  <c r="O210" i="81"/>
  <c r="L210" i="81"/>
  <c r="K210" i="81"/>
  <c r="P209" i="81"/>
  <c r="O209" i="81"/>
  <c r="P208" i="81"/>
  <c r="O208" i="81"/>
  <c r="P207" i="81"/>
  <c r="O207" i="81"/>
  <c r="P206" i="81"/>
  <c r="O206" i="81"/>
  <c r="L206" i="81" s="1"/>
  <c r="P205" i="81"/>
  <c r="O205" i="81"/>
  <c r="L205" i="81" s="1"/>
  <c r="P204" i="81"/>
  <c r="O204" i="81"/>
  <c r="P203" i="81"/>
  <c r="O203" i="81"/>
  <c r="P202" i="81"/>
  <c r="O202" i="81"/>
  <c r="L202" i="81" s="1"/>
  <c r="P201" i="81"/>
  <c r="O201" i="81"/>
  <c r="P200" i="81"/>
  <c r="O200" i="81"/>
  <c r="P199" i="81"/>
  <c r="O199" i="81"/>
  <c r="K199" i="81" s="1"/>
  <c r="L199" i="81"/>
  <c r="P198" i="81"/>
  <c r="O198" i="81"/>
  <c r="L198" i="81" s="1"/>
  <c r="P197" i="81"/>
  <c r="O197" i="81"/>
  <c r="L197" i="81" s="1"/>
  <c r="P196" i="81"/>
  <c r="O196" i="81"/>
  <c r="I196" i="81" s="1"/>
  <c r="P195" i="81"/>
  <c r="O195" i="81"/>
  <c r="L195" i="81" s="1"/>
  <c r="K195" i="81"/>
  <c r="P194" i="81"/>
  <c r="O194" i="81"/>
  <c r="L194" i="81" s="1"/>
  <c r="P193" i="81"/>
  <c r="O193" i="81"/>
  <c r="K193" i="81" s="1"/>
  <c r="P192" i="81"/>
  <c r="O192" i="81"/>
  <c r="P191" i="81"/>
  <c r="O191" i="81"/>
  <c r="P190" i="81"/>
  <c r="O190" i="81"/>
  <c r="P189" i="81"/>
  <c r="O189" i="81"/>
  <c r="L189" i="81" s="1"/>
  <c r="P188" i="81"/>
  <c r="O188" i="81"/>
  <c r="I188" i="81" s="1"/>
  <c r="P187" i="81"/>
  <c r="O187" i="81"/>
  <c r="L187" i="81" s="1"/>
  <c r="P186" i="81"/>
  <c r="O186" i="81"/>
  <c r="L186" i="81" s="1"/>
  <c r="K186" i="81"/>
  <c r="P185" i="81"/>
  <c r="O185" i="81"/>
  <c r="L185" i="81" s="1"/>
  <c r="K185" i="81"/>
  <c r="I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c r="L176" i="81"/>
  <c r="K176" i="81"/>
  <c r="I176" i="81"/>
  <c r="P175" i="81"/>
  <c r="O175" i="81"/>
  <c r="P174" i="81"/>
  <c r="O174" i="81"/>
  <c r="N174" i="81" s="1"/>
  <c r="P173" i="81"/>
  <c r="O173" i="81"/>
  <c r="P172" i="81"/>
  <c r="O172" i="81"/>
  <c r="P171" i="81"/>
  <c r="O171" i="81"/>
  <c r="P170" i="81"/>
  <c r="O170" i="81"/>
  <c r="J170" i="81"/>
  <c r="P169" i="81"/>
  <c r="O169" i="81"/>
  <c r="N169" i="81" s="1"/>
  <c r="P168" i="81"/>
  <c r="O168" i="81"/>
  <c r="N168" i="81" s="1"/>
  <c r="J168" i="81"/>
  <c r="I168" i="81"/>
  <c r="P167" i="81"/>
  <c r="O167" i="81"/>
  <c r="J167" i="81" s="1"/>
  <c r="N167" i="81"/>
  <c r="P166" i="81"/>
  <c r="O166" i="81"/>
  <c r="N166" i="81" s="1"/>
  <c r="J166" i="81"/>
  <c r="P165" i="81"/>
  <c r="O165" i="81"/>
  <c r="N165" i="81" s="1"/>
  <c r="J165" i="81"/>
  <c r="I165" i="81"/>
  <c r="P164" i="81"/>
  <c r="O164" i="81"/>
  <c r="P163" i="81"/>
  <c r="O163" i="81"/>
  <c r="P162" i="81"/>
  <c r="O162" i="81"/>
  <c r="P161" i="81"/>
  <c r="O161" i="81"/>
  <c r="N161" i="81" s="1"/>
  <c r="P160" i="81"/>
  <c r="O160" i="81"/>
  <c r="I160" i="81" s="1"/>
  <c r="N160" i="81"/>
  <c r="J160" i="81"/>
  <c r="P159" i="81"/>
  <c r="O159" i="81"/>
  <c r="J159" i="81" s="1"/>
  <c r="N159" i="81"/>
  <c r="P158" i="81"/>
  <c r="O158" i="81"/>
  <c r="N158" i="81" s="1"/>
  <c r="J158" i="81"/>
  <c r="P157" i="81"/>
  <c r="O157" i="81"/>
  <c r="N157" i="81" s="1"/>
  <c r="J157" i="81"/>
  <c r="I157" i="81"/>
  <c r="P156" i="81"/>
  <c r="O156" i="81"/>
  <c r="P155" i="81"/>
  <c r="O155" i="81"/>
  <c r="N155" i="81" s="1"/>
  <c r="P154" i="81"/>
  <c r="O154" i="81"/>
  <c r="N154" i="81" s="1"/>
  <c r="J154" i="81"/>
  <c r="P153" i="81"/>
  <c r="O153" i="81"/>
  <c r="N153" i="81" s="1"/>
  <c r="P152" i="81"/>
  <c r="O152" i="81"/>
  <c r="J152" i="81" s="1"/>
  <c r="N152" i="81"/>
  <c r="K152" i="81"/>
  <c r="P151" i="81"/>
  <c r="O151" i="81"/>
  <c r="P150" i="81"/>
  <c r="O150" i="81"/>
  <c r="P149" i="81"/>
  <c r="O149" i="81"/>
  <c r="N149" i="81" s="1"/>
  <c r="K149" i="81"/>
  <c r="P148" i="81"/>
  <c r="O148" i="81"/>
  <c r="J148" i="81" s="1"/>
  <c r="K148" i="81"/>
  <c r="P147" i="81"/>
  <c r="O147" i="81"/>
  <c r="N147" i="81" s="1"/>
  <c r="K147" i="81"/>
  <c r="J147" i="81"/>
  <c r="P146" i="81"/>
  <c r="O146" i="81"/>
  <c r="P145" i="81"/>
  <c r="O145" i="81"/>
  <c r="N145" i="81" s="1"/>
  <c r="P144" i="81"/>
  <c r="O144" i="81"/>
  <c r="J144" i="81" s="1"/>
  <c r="I144" i="81"/>
  <c r="P143" i="81"/>
  <c r="O143" i="81"/>
  <c r="N143" i="81" s="1"/>
  <c r="J143" i="81"/>
  <c r="P142" i="81"/>
  <c r="O142" i="81"/>
  <c r="P141" i="81"/>
  <c r="O141" i="81"/>
  <c r="P140" i="81"/>
  <c r="O140" i="81"/>
  <c r="P139" i="81"/>
  <c r="O139" i="81"/>
  <c r="I139" i="81" s="1"/>
  <c r="P138" i="81"/>
  <c r="O138" i="81"/>
  <c r="P137" i="81"/>
  <c r="O137" i="81"/>
  <c r="P136" i="81"/>
  <c r="O136" i="81"/>
  <c r="P135" i="81"/>
  <c r="O135" i="81"/>
  <c r="P134" i="81"/>
  <c r="O134" i="81"/>
  <c r="P133" i="81"/>
  <c r="O133" i="81"/>
  <c r="N133" i="81" s="1"/>
  <c r="K133" i="81"/>
  <c r="P132" i="81"/>
  <c r="O132" i="81"/>
  <c r="P131" i="81"/>
  <c r="O131" i="81"/>
  <c r="L131" i="81" s="1"/>
  <c r="K131" i="81"/>
  <c r="J131" i="81"/>
  <c r="P130" i="81"/>
  <c r="O130" i="81"/>
  <c r="L130" i="81" s="1"/>
  <c r="J130" i="81"/>
  <c r="I130" i="81"/>
  <c r="P129" i="81"/>
  <c r="O129" i="81"/>
  <c r="P128" i="81"/>
  <c r="O128" i="81"/>
  <c r="L128" i="81" s="1"/>
  <c r="P127" i="81"/>
  <c r="O127" i="81"/>
  <c r="M127" i="81" s="1"/>
  <c r="P126" i="81"/>
  <c r="O126" i="81"/>
  <c r="P125" i="81"/>
  <c r="O125" i="81"/>
  <c r="J125" i="81" s="1"/>
  <c r="N125" i="81"/>
  <c r="P124" i="81"/>
  <c r="O124" i="81"/>
  <c r="P123" i="81"/>
  <c r="O123" i="81"/>
  <c r="P122" i="81"/>
  <c r="O122" i="81"/>
  <c r="N122" i="81"/>
  <c r="P121" i="81"/>
  <c r="O121" i="81"/>
  <c r="P120" i="81"/>
  <c r="O120" i="81"/>
  <c r="N120" i="81" s="1"/>
  <c r="P119" i="81"/>
  <c r="O119" i="81"/>
  <c r="P118" i="81"/>
  <c r="O118" i="81"/>
  <c r="P117" i="81"/>
  <c r="O117" i="81"/>
  <c r="N117" i="81" s="1"/>
  <c r="P116" i="81"/>
  <c r="O116" i="81"/>
  <c r="N116" i="81" s="1"/>
  <c r="P115" i="81"/>
  <c r="O115" i="81"/>
  <c r="K115" i="81" s="1"/>
  <c r="P114" i="81"/>
  <c r="O114" i="81"/>
  <c r="P113" i="81"/>
  <c r="O113" i="81"/>
  <c r="N113" i="81" s="1"/>
  <c r="P112" i="81"/>
  <c r="O112" i="81"/>
  <c r="N112" i="81" s="1"/>
  <c r="P111" i="81"/>
  <c r="O111" i="81"/>
  <c r="N111" i="81"/>
  <c r="P110" i="81"/>
  <c r="O110" i="81"/>
  <c r="M110" i="81" s="1"/>
  <c r="P109" i="81"/>
  <c r="O109" i="81"/>
  <c r="N109" i="81" s="1"/>
  <c r="P108" i="81"/>
  <c r="O108" i="81"/>
  <c r="N108" i="81" s="1"/>
  <c r="P107" i="81"/>
  <c r="O107" i="81"/>
  <c r="P106" i="81"/>
  <c r="O106" i="81"/>
  <c r="N106" i="81" s="1"/>
  <c r="K106" i="81"/>
  <c r="P105" i="81"/>
  <c r="O105" i="81"/>
  <c r="P104" i="81"/>
  <c r="O104" i="81"/>
  <c r="N104" i="81" s="1"/>
  <c r="P103" i="81"/>
  <c r="O103" i="81"/>
  <c r="M103" i="81" s="1"/>
  <c r="P102" i="81"/>
  <c r="O102" i="81"/>
  <c r="P101" i="81"/>
  <c r="O101" i="81"/>
  <c r="P100" i="81"/>
  <c r="O100" i="81"/>
  <c r="N100" i="81" s="1"/>
  <c r="P99" i="81"/>
  <c r="O99" i="81"/>
  <c r="K99" i="81" s="1"/>
  <c r="P98" i="81"/>
  <c r="O98" i="81"/>
  <c r="P97" i="81"/>
  <c r="O97" i="81"/>
  <c r="K97" i="81" s="1"/>
  <c r="P96" i="81"/>
  <c r="O96" i="81"/>
  <c r="N96" i="81" s="1"/>
  <c r="P95" i="81"/>
  <c r="O95" i="81"/>
  <c r="K95" i="81"/>
  <c r="P94" i="81"/>
  <c r="O94" i="81"/>
  <c r="P93" i="81"/>
  <c r="O93" i="81"/>
  <c r="N93" i="81" s="1"/>
  <c r="M93" i="81"/>
  <c r="P92" i="81"/>
  <c r="O92" i="81"/>
  <c r="P91" i="81"/>
  <c r="O91" i="81"/>
  <c r="P90" i="81"/>
  <c r="O90" i="81"/>
  <c r="J90" i="81" s="1"/>
  <c r="P89" i="81"/>
  <c r="O89" i="81"/>
  <c r="J89" i="81" s="1"/>
  <c r="N89" i="81"/>
  <c r="P88" i="81"/>
  <c r="O88" i="81"/>
  <c r="J88" i="81" s="1"/>
  <c r="M88" i="81"/>
  <c r="I88" i="81"/>
  <c r="P87" i="81"/>
  <c r="O87" i="81"/>
  <c r="J87" i="81" s="1"/>
  <c r="N87" i="81"/>
  <c r="M87" i="81"/>
  <c r="P86" i="81"/>
  <c r="O86" i="81"/>
  <c r="J86" i="81" s="1"/>
  <c r="N86" i="81"/>
  <c r="K86" i="81"/>
  <c r="P85" i="81"/>
  <c r="O85" i="81"/>
  <c r="J85" i="81" s="1"/>
  <c r="I85" i="81"/>
  <c r="P84" i="81"/>
  <c r="O84" i="81"/>
  <c r="J84" i="81" s="1"/>
  <c r="M84" i="81"/>
  <c r="L84" i="81"/>
  <c r="K84" i="81"/>
  <c r="P83" i="81"/>
  <c r="O83" i="81"/>
  <c r="L83" i="81" s="1"/>
  <c r="P82" i="81"/>
  <c r="O82" i="81"/>
  <c r="J82" i="81" s="1"/>
  <c r="P81" i="81"/>
  <c r="O81" i="81"/>
  <c r="J81" i="81" s="1"/>
  <c r="P80" i="81"/>
  <c r="O80" i="81"/>
  <c r="P79" i="81"/>
  <c r="O79" i="81"/>
  <c r="P78" i="81"/>
  <c r="O78" i="81"/>
  <c r="N78" i="81" s="1"/>
  <c r="P77" i="81"/>
  <c r="O77" i="81"/>
  <c r="J77" i="81" s="1"/>
  <c r="P76" i="81"/>
  <c r="O76" i="81"/>
  <c r="L76" i="81"/>
  <c r="P75" i="81"/>
  <c r="O75" i="81"/>
  <c r="N75" i="81" s="1"/>
  <c r="P74" i="81"/>
  <c r="O74" i="81"/>
  <c r="J74" i="81" s="1"/>
  <c r="P73" i="81"/>
  <c r="O73" i="81"/>
  <c r="P72" i="81"/>
  <c r="O72" i="81"/>
  <c r="P71" i="81"/>
  <c r="O71" i="81"/>
  <c r="L71" i="81"/>
  <c r="P70" i="81"/>
  <c r="O70" i="81"/>
  <c r="J70" i="81" s="1"/>
  <c r="L70" i="81"/>
  <c r="P69" i="81"/>
  <c r="O69" i="81"/>
  <c r="P68" i="81"/>
  <c r="O68" i="81"/>
  <c r="K68" i="81" s="1"/>
  <c r="P67" i="81"/>
  <c r="O67" i="81"/>
  <c r="P66" i="81"/>
  <c r="O66" i="81"/>
  <c r="K66" i="81" s="1"/>
  <c r="N66" i="81"/>
  <c r="P65" i="81"/>
  <c r="O65" i="81"/>
  <c r="P64" i="81"/>
  <c r="O64" i="81"/>
  <c r="K64" i="81" s="1"/>
  <c r="P63" i="81"/>
  <c r="O63" i="81"/>
  <c r="P62" i="81"/>
  <c r="O62" i="81"/>
  <c r="K62" i="81" s="1"/>
  <c r="N62" i="81"/>
  <c r="P61" i="81"/>
  <c r="O61" i="81"/>
  <c r="P60" i="81"/>
  <c r="O60" i="81"/>
  <c r="K60" i="81" s="1"/>
  <c r="N60" i="81"/>
  <c r="P59" i="81"/>
  <c r="O59" i="81"/>
  <c r="P58" i="81"/>
  <c r="O58" i="81"/>
  <c r="P57" i="81"/>
  <c r="O57" i="81"/>
  <c r="P56" i="81"/>
  <c r="O56" i="81"/>
  <c r="P55" i="81"/>
  <c r="O55" i="81"/>
  <c r="P54" i="81"/>
  <c r="O54" i="81"/>
  <c r="K54" i="81" s="1"/>
  <c r="N54" i="81"/>
  <c r="P53" i="81"/>
  <c r="O53" i="81"/>
  <c r="P52" i="81"/>
  <c r="O52" i="81"/>
  <c r="K52" i="81" s="1"/>
  <c r="N52" i="81"/>
  <c r="P51" i="81"/>
  <c r="O51" i="81"/>
  <c r="P50" i="81"/>
  <c r="O50" i="81"/>
  <c r="K50" i="81" s="1"/>
  <c r="P49" i="81"/>
  <c r="O49" i="81"/>
  <c r="P48" i="81"/>
  <c r="O48" i="81"/>
  <c r="K48" i="81" s="1"/>
  <c r="P47" i="81"/>
  <c r="O47" i="81"/>
  <c r="P46" i="81"/>
  <c r="O46" i="81"/>
  <c r="K46" i="81" s="1"/>
  <c r="N46" i="81"/>
  <c r="P45" i="81"/>
  <c r="O45" i="81"/>
  <c r="P44" i="81"/>
  <c r="O44" i="81"/>
  <c r="K44" i="81" s="1"/>
  <c r="P43" i="81"/>
  <c r="O43" i="81"/>
  <c r="P42" i="81"/>
  <c r="O42" i="81"/>
  <c r="P41" i="81"/>
  <c r="O41" i="81"/>
  <c r="P40" i="81"/>
  <c r="O40" i="81"/>
  <c r="P39" i="81"/>
  <c r="O39" i="81"/>
  <c r="P38" i="81"/>
  <c r="O38" i="81"/>
  <c r="K38" i="81" s="1"/>
  <c r="N38" i="81"/>
  <c r="P37" i="81"/>
  <c r="O37" i="81"/>
  <c r="P36" i="81"/>
  <c r="O36" i="81"/>
  <c r="K36" i="81" s="1"/>
  <c r="P35" i="81"/>
  <c r="O35" i="81"/>
  <c r="P34" i="81"/>
  <c r="O34" i="81"/>
  <c r="K34" i="81" s="1"/>
  <c r="P33" i="81"/>
  <c r="O33" i="81"/>
  <c r="P32" i="81"/>
  <c r="O32" i="81"/>
  <c r="K32" i="81" s="1"/>
  <c r="P31" i="81"/>
  <c r="O31" i="81"/>
  <c r="P30" i="81"/>
  <c r="O30" i="81"/>
  <c r="K30" i="81" s="1"/>
  <c r="N30" i="81"/>
  <c r="P29" i="81"/>
  <c r="O29" i="81"/>
  <c r="P28" i="81"/>
  <c r="O28" i="81"/>
  <c r="K28" i="81" s="1"/>
  <c r="N28" i="81"/>
  <c r="P27" i="81"/>
  <c r="O27" i="81"/>
  <c r="P26" i="81"/>
  <c r="O26" i="81"/>
  <c r="P25" i="81"/>
  <c r="O25" i="81"/>
  <c r="P24" i="81"/>
  <c r="O24" i="81"/>
  <c r="P23" i="81"/>
  <c r="O23" i="81"/>
  <c r="P22" i="81"/>
  <c r="O22" i="81"/>
  <c r="K22" i="81" s="1"/>
  <c r="N22" i="81"/>
  <c r="P21" i="81"/>
  <c r="O21" i="81"/>
  <c r="P20" i="81"/>
  <c r="O20" i="81"/>
  <c r="K20" i="81" s="1"/>
  <c r="P19" i="81"/>
  <c r="O19" i="81"/>
  <c r="P18" i="81"/>
  <c r="O18" i="81"/>
  <c r="P17" i="81"/>
  <c r="O17" i="81"/>
  <c r="P16" i="81"/>
  <c r="O16" i="81"/>
  <c r="K16" i="81" s="1"/>
  <c r="P15" i="81"/>
  <c r="O15" i="81"/>
  <c r="P14" i="81"/>
  <c r="O14" i="81"/>
  <c r="K14" i="81" s="1"/>
  <c r="N14" i="81"/>
  <c r="P13" i="81"/>
  <c r="O13" i="81"/>
  <c r="N13" i="81" s="1"/>
  <c r="P12" i="81"/>
  <c r="O12" i="81"/>
  <c r="K12" i="81" s="1"/>
  <c r="P11" i="81"/>
  <c r="O11" i="81"/>
  <c r="P259" i="86"/>
  <c r="O259" i="86"/>
  <c r="P258" i="86"/>
  <c r="O258" i="86"/>
  <c r="I258" i="86" s="1"/>
  <c r="P257" i="86"/>
  <c r="O257" i="86"/>
  <c r="P256" i="86"/>
  <c r="O256" i="86"/>
  <c r="I256" i="86" s="1"/>
  <c r="P255" i="86"/>
  <c r="O255" i="86"/>
  <c r="I255" i="86" s="1"/>
  <c r="P254" i="86"/>
  <c r="O254" i="86"/>
  <c r="I254" i="86"/>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P182" i="86"/>
  <c r="O182" i="86"/>
  <c r="P181" i="86"/>
  <c r="O181" i="86"/>
  <c r="I181" i="86" s="1"/>
  <c r="P180" i="86"/>
  <c r="O180" i="86"/>
  <c r="I180" i="86" s="1"/>
  <c r="P179" i="86"/>
  <c r="O179" i="86"/>
  <c r="M179" i="86" s="1"/>
  <c r="P178" i="86"/>
  <c r="O178" i="86"/>
  <c r="P177" i="86"/>
  <c r="O177" i="86"/>
  <c r="I177" i="86" s="1"/>
  <c r="M177" i="86"/>
  <c r="L177" i="86"/>
  <c r="P176" i="86"/>
  <c r="O176" i="86"/>
  <c r="P175" i="86"/>
  <c r="O175" i="86"/>
  <c r="L175" i="86" s="1"/>
  <c r="M175" i="86"/>
  <c r="P174" i="86"/>
  <c r="O174" i="86"/>
  <c r="K174" i="86" s="1"/>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s="1"/>
  <c r="K159" i="86"/>
  <c r="I159" i="86"/>
  <c r="P158" i="86"/>
  <c r="O158" i="86"/>
  <c r="L158" i="86" s="1"/>
  <c r="K158" i="86"/>
  <c r="P157" i="86"/>
  <c r="O157" i="86"/>
  <c r="L157" i="86" s="1"/>
  <c r="P156" i="86"/>
  <c r="O156" i="86"/>
  <c r="L156" i="86" s="1"/>
  <c r="P155" i="86"/>
  <c r="O155" i="86"/>
  <c r="L155" i="86"/>
  <c r="K155" i="86"/>
  <c r="I155" i="86"/>
  <c r="P154" i="86"/>
  <c r="O154" i="86"/>
  <c r="L154" i="86" s="1"/>
  <c r="K154" i="86"/>
  <c r="P153" i="86"/>
  <c r="O153" i="86"/>
  <c r="L153" i="86"/>
  <c r="K153" i="86"/>
  <c r="I153" i="86"/>
  <c r="P152" i="86"/>
  <c r="O152" i="86"/>
  <c r="P151" i="86"/>
  <c r="O151" i="86"/>
  <c r="P150" i="86"/>
  <c r="O150" i="86"/>
  <c r="L150" i="86" s="1"/>
  <c r="P149" i="86"/>
  <c r="O149" i="86"/>
  <c r="K149" i="86"/>
  <c r="I149" i="86"/>
  <c r="P148" i="86"/>
  <c r="O148" i="86"/>
  <c r="M148" i="86"/>
  <c r="P147" i="86"/>
  <c r="O147" i="86"/>
  <c r="M147" i="86" s="1"/>
  <c r="L147" i="86"/>
  <c r="K147" i="86"/>
  <c r="P146" i="86"/>
  <c r="O146" i="86"/>
  <c r="L146" i="86" s="1"/>
  <c r="P145" i="86"/>
  <c r="O145" i="86"/>
  <c r="L145" i="86" s="1"/>
  <c r="M145" i="86"/>
  <c r="K145" i="86"/>
  <c r="P144" i="86"/>
  <c r="O144" i="86"/>
  <c r="M144" i="86"/>
  <c r="P143" i="86"/>
  <c r="O143" i="86"/>
  <c r="M143" i="86" s="1"/>
  <c r="L143" i="86"/>
  <c r="K143" i="86"/>
  <c r="P142" i="86"/>
  <c r="O142" i="86"/>
  <c r="L142" i="86"/>
  <c r="K142" i="86"/>
  <c r="P141" i="86"/>
  <c r="O141" i="86"/>
  <c r="I141" i="86" s="1"/>
  <c r="P140" i="86"/>
  <c r="O140" i="86"/>
  <c r="M140" i="86" s="1"/>
  <c r="P139" i="86"/>
  <c r="O139" i="86"/>
  <c r="P138" i="86"/>
  <c r="O138" i="86"/>
  <c r="I138" i="86" s="1"/>
  <c r="M138" i="86"/>
  <c r="L138" i="86"/>
  <c r="K138" i="86"/>
  <c r="P137" i="86"/>
  <c r="O137" i="86"/>
  <c r="P136" i="86"/>
  <c r="O136" i="86"/>
  <c r="M136" i="86" s="1"/>
  <c r="P135" i="86"/>
  <c r="O135" i="86"/>
  <c r="L135" i="86" s="1"/>
  <c r="P134" i="86"/>
  <c r="O134" i="86"/>
  <c r="K134" i="86" s="1"/>
  <c r="M134" i="86"/>
  <c r="L134" i="86"/>
  <c r="I134" i="86"/>
  <c r="P133" i="86"/>
  <c r="O133" i="86"/>
  <c r="P132" i="86"/>
  <c r="O132" i="86"/>
  <c r="M132" i="86" s="1"/>
  <c r="P131" i="86"/>
  <c r="O131" i="86"/>
  <c r="P130" i="86"/>
  <c r="O130" i="86"/>
  <c r="K130" i="86"/>
  <c r="P129" i="86"/>
  <c r="O129" i="86"/>
  <c r="P128" i="86"/>
  <c r="O128" i="86"/>
  <c r="M128" i="86" s="1"/>
  <c r="P127" i="86"/>
  <c r="O127" i="86"/>
  <c r="M127" i="86" s="1"/>
  <c r="P126" i="86"/>
  <c r="O126" i="86"/>
  <c r="L126" i="86" s="1"/>
  <c r="K126" i="86"/>
  <c r="P125" i="86"/>
  <c r="O125" i="86"/>
  <c r="L125" i="86" s="1"/>
  <c r="P124" i="86"/>
  <c r="O124" i="86"/>
  <c r="M124" i="86" s="1"/>
  <c r="P123" i="86"/>
  <c r="O123" i="86"/>
  <c r="M123" i="86" s="1"/>
  <c r="L123" i="86"/>
  <c r="K123" i="86"/>
  <c r="P122" i="86"/>
  <c r="O122" i="86"/>
  <c r="I122" i="86" s="1"/>
  <c r="M122" i="86"/>
  <c r="L122" i="86"/>
  <c r="P121" i="86"/>
  <c r="O121" i="86"/>
  <c r="L121" i="86" s="1"/>
  <c r="M121" i="86"/>
  <c r="P120" i="86"/>
  <c r="O120" i="86"/>
  <c r="M120" i="86"/>
  <c r="P119" i="86"/>
  <c r="O119" i="86"/>
  <c r="M119" i="86" s="1"/>
  <c r="L119" i="86"/>
  <c r="P118" i="86"/>
  <c r="O118" i="86"/>
  <c r="L118" i="86" s="1"/>
  <c r="P117" i="86"/>
  <c r="O117" i="86"/>
  <c r="L117" i="86" s="1"/>
  <c r="M117" i="86"/>
  <c r="K117" i="86"/>
  <c r="I117" i="86"/>
  <c r="P116" i="86"/>
  <c r="O116" i="86"/>
  <c r="N116" i="86" s="1"/>
  <c r="P115" i="86"/>
  <c r="O115" i="86"/>
  <c r="P114" i="86"/>
  <c r="O114" i="86"/>
  <c r="J114" i="86" s="1"/>
  <c r="N114" i="86"/>
  <c r="P113" i="86"/>
  <c r="O113" i="86"/>
  <c r="I113" i="86" s="1"/>
  <c r="P112" i="86"/>
  <c r="O112" i="86"/>
  <c r="N112" i="86" s="1"/>
  <c r="I112" i="86"/>
  <c r="P111" i="86"/>
  <c r="O111" i="86"/>
  <c r="N111" i="86" s="1"/>
  <c r="P110" i="86"/>
  <c r="O110" i="86"/>
  <c r="N110" i="86" s="1"/>
  <c r="P109" i="86"/>
  <c r="O109" i="86"/>
  <c r="N109" i="86" s="1"/>
  <c r="I109" i="86"/>
  <c r="P108" i="86"/>
  <c r="O108" i="86"/>
  <c r="I108" i="86" s="1"/>
  <c r="P107" i="86"/>
  <c r="O107" i="86"/>
  <c r="J107" i="86" s="1"/>
  <c r="N107" i="86"/>
  <c r="P106" i="86"/>
  <c r="O106" i="86"/>
  <c r="N106" i="86" s="1"/>
  <c r="P105" i="86"/>
  <c r="O105" i="86"/>
  <c r="J105" i="86" s="1"/>
  <c r="P104" i="86"/>
  <c r="O104" i="86"/>
  <c r="N104" i="86"/>
  <c r="J104" i="86"/>
  <c r="I104" i="86"/>
  <c r="P103" i="86"/>
  <c r="O103" i="86"/>
  <c r="N103" i="86" s="1"/>
  <c r="P102" i="86"/>
  <c r="O102" i="86"/>
  <c r="N102" i="86" s="1"/>
  <c r="P101" i="86"/>
  <c r="O101" i="86"/>
  <c r="J101" i="86"/>
  <c r="P100" i="86"/>
  <c r="O100" i="86"/>
  <c r="J100" i="86" s="1"/>
  <c r="N100" i="86"/>
  <c r="P99" i="86"/>
  <c r="O99" i="86"/>
  <c r="N99" i="86" s="1"/>
  <c r="J99" i="86"/>
  <c r="P98" i="86"/>
  <c r="O98" i="86"/>
  <c r="I98" i="86" s="1"/>
  <c r="P97" i="86"/>
  <c r="O97" i="86"/>
  <c r="P96" i="86"/>
  <c r="O96" i="86"/>
  <c r="I96" i="86" s="1"/>
  <c r="N96" i="86"/>
  <c r="J96" i="86"/>
  <c r="P95" i="86"/>
  <c r="O95" i="86"/>
  <c r="N95" i="86" s="1"/>
  <c r="P94" i="86"/>
  <c r="O94" i="86"/>
  <c r="N94" i="86"/>
  <c r="P93" i="86"/>
  <c r="O93" i="86"/>
  <c r="I93" i="86"/>
  <c r="P92" i="86"/>
  <c r="O92" i="86"/>
  <c r="P91" i="86"/>
  <c r="O91" i="86"/>
  <c r="N91" i="86" s="1"/>
  <c r="P90" i="86"/>
  <c r="O90" i="86"/>
  <c r="J90" i="86" s="1"/>
  <c r="P89" i="86"/>
  <c r="O89" i="86"/>
  <c r="P88" i="86"/>
  <c r="O88" i="86"/>
  <c r="P87" i="86"/>
  <c r="O87" i="86"/>
  <c r="N87" i="86" s="1"/>
  <c r="P86" i="86"/>
  <c r="O86" i="86"/>
  <c r="P85" i="86"/>
  <c r="O85" i="86"/>
  <c r="L85" i="86" s="1"/>
  <c r="N85" i="86"/>
  <c r="J85" i="86"/>
  <c r="I85" i="86"/>
  <c r="P84" i="86"/>
  <c r="O84" i="86"/>
  <c r="J84" i="86" s="1"/>
  <c r="P83" i="86"/>
  <c r="O83" i="86"/>
  <c r="N83" i="86" s="1"/>
  <c r="P82" i="86"/>
  <c r="O82" i="86"/>
  <c r="P81" i="86"/>
  <c r="O81" i="86"/>
  <c r="J81" i="86"/>
  <c r="P80" i="86"/>
  <c r="O80" i="86"/>
  <c r="I80" i="86" s="1"/>
  <c r="N80" i="86"/>
  <c r="L80" i="86"/>
  <c r="J80" i="86"/>
  <c r="P79" i="86"/>
  <c r="O79" i="86"/>
  <c r="N79" i="86" s="1"/>
  <c r="P78" i="86"/>
  <c r="O78" i="86"/>
  <c r="P77" i="86"/>
  <c r="O77" i="86"/>
  <c r="N77" i="86" s="1"/>
  <c r="P76" i="86"/>
  <c r="O76" i="86"/>
  <c r="P75" i="86"/>
  <c r="O75" i="86"/>
  <c r="N75" i="86" s="1"/>
  <c r="P74" i="86"/>
  <c r="O74" i="86"/>
  <c r="J74" i="86"/>
  <c r="P73" i="86"/>
  <c r="O73" i="86"/>
  <c r="P72" i="86"/>
  <c r="O72" i="86"/>
  <c r="J72" i="86" s="1"/>
  <c r="P71" i="86"/>
  <c r="O71" i="86"/>
  <c r="M71" i="86" s="1"/>
  <c r="P70" i="86"/>
  <c r="O70" i="86"/>
  <c r="P69" i="86"/>
  <c r="O69" i="86"/>
  <c r="N69" i="86"/>
  <c r="P68" i="86"/>
  <c r="O68" i="86"/>
  <c r="N68" i="86"/>
  <c r="K68" i="86"/>
  <c r="I68" i="86"/>
  <c r="P67" i="86"/>
  <c r="O67" i="86"/>
  <c r="L67" i="86"/>
  <c r="P66" i="86"/>
  <c r="O66" i="86"/>
  <c r="I66" i="86" s="1"/>
  <c r="P65" i="86"/>
  <c r="O65" i="86"/>
  <c r="L65" i="86"/>
  <c r="P64" i="86"/>
  <c r="O64" i="86"/>
  <c r="N64" i="86" s="1"/>
  <c r="P63" i="86"/>
  <c r="O63" i="86"/>
  <c r="M63" i="86" s="1"/>
  <c r="P62" i="86"/>
  <c r="O62" i="86"/>
  <c r="P61" i="86"/>
  <c r="O61" i="86"/>
  <c r="M61" i="86" s="1"/>
  <c r="N61" i="86"/>
  <c r="L61" i="86"/>
  <c r="P60" i="86"/>
  <c r="O60" i="86"/>
  <c r="N60" i="86"/>
  <c r="L60" i="86"/>
  <c r="I60" i="86"/>
  <c r="P59" i="86"/>
  <c r="O59" i="86"/>
  <c r="P58" i="86"/>
  <c r="O58" i="86"/>
  <c r="J58" i="86" s="1"/>
  <c r="M58" i="86"/>
  <c r="L58" i="86"/>
  <c r="K58" i="86"/>
  <c r="P57" i="86"/>
  <c r="O57" i="86"/>
  <c r="P56" i="86"/>
  <c r="O56" i="86"/>
  <c r="M56" i="86" s="1"/>
  <c r="P55" i="86"/>
  <c r="O55" i="86"/>
  <c r="P54" i="86"/>
  <c r="O54" i="86"/>
  <c r="M54" i="86"/>
  <c r="K54" i="86"/>
  <c r="P53" i="86"/>
  <c r="O53" i="86"/>
  <c r="M53" i="86" s="1"/>
  <c r="P52" i="86"/>
  <c r="O52" i="86"/>
  <c r="K52" i="86"/>
  <c r="P51" i="86"/>
  <c r="O51" i="86"/>
  <c r="L51" i="86" s="1"/>
  <c r="P50" i="86"/>
  <c r="O50" i="86"/>
  <c r="K50" i="86" s="1"/>
  <c r="P49" i="86"/>
  <c r="O49" i="86"/>
  <c r="M49" i="86" s="1"/>
  <c r="L49" i="86"/>
  <c r="P48" i="86"/>
  <c r="O48" i="86"/>
  <c r="M48" i="86"/>
  <c r="K48" i="86"/>
  <c r="P47" i="86"/>
  <c r="O47" i="86"/>
  <c r="L47" i="86" s="1"/>
  <c r="P46" i="86"/>
  <c r="O46" i="86"/>
  <c r="J46" i="86" s="1"/>
  <c r="M46" i="86"/>
  <c r="L46" i="86"/>
  <c r="K46" i="86"/>
  <c r="P45" i="86"/>
  <c r="O45" i="86"/>
  <c r="M45" i="86"/>
  <c r="L45" i="86"/>
  <c r="P44" i="86"/>
  <c r="O44" i="86"/>
  <c r="M44" i="86"/>
  <c r="P43" i="86"/>
  <c r="O43" i="86"/>
  <c r="L43" i="86" s="1"/>
  <c r="K43" i="86"/>
  <c r="P42" i="86"/>
  <c r="O42" i="86"/>
  <c r="J42" i="86" s="1"/>
  <c r="M42" i="86"/>
  <c r="L42" i="86"/>
  <c r="K42" i="86"/>
  <c r="P41" i="86"/>
  <c r="O41" i="86"/>
  <c r="M41" i="86"/>
  <c r="P40" i="86"/>
  <c r="O40" i="86"/>
  <c r="P39" i="86"/>
  <c r="O39" i="86"/>
  <c r="L39" i="86" s="1"/>
  <c r="P38" i="86"/>
  <c r="O38" i="86"/>
  <c r="J38" i="86" s="1"/>
  <c r="M38" i="86"/>
  <c r="L38" i="86"/>
  <c r="K38" i="86"/>
  <c r="P37" i="86"/>
  <c r="O37" i="86"/>
  <c r="L37" i="86" s="1"/>
  <c r="P36" i="86"/>
  <c r="O36" i="86"/>
  <c r="M36" i="86" s="1"/>
  <c r="P35" i="86"/>
  <c r="O35" i="86"/>
  <c r="K35" i="86" s="1"/>
  <c r="P34" i="86"/>
  <c r="O34" i="86"/>
  <c r="J34" i="86" s="1"/>
  <c r="M34" i="86"/>
  <c r="L34" i="86"/>
  <c r="K34" i="86"/>
  <c r="P33" i="86"/>
  <c r="O33" i="86"/>
  <c r="L33" i="86" s="1"/>
  <c r="P32" i="86"/>
  <c r="O32" i="86"/>
  <c r="M32" i="86"/>
  <c r="K32" i="86"/>
  <c r="P31" i="86"/>
  <c r="O31" i="86"/>
  <c r="K31" i="86" s="1"/>
  <c r="L31" i="86"/>
  <c r="P30" i="86"/>
  <c r="O30" i="86"/>
  <c r="P29" i="86"/>
  <c r="O29" i="86"/>
  <c r="M29" i="86" s="1"/>
  <c r="P28" i="86"/>
  <c r="O28" i="86"/>
  <c r="M28" i="86" s="1"/>
  <c r="K28" i="86"/>
  <c r="P27" i="86"/>
  <c r="O27" i="86"/>
  <c r="L27" i="86" s="1"/>
  <c r="P26" i="86"/>
  <c r="O26" i="86"/>
  <c r="J26" i="86" s="1"/>
  <c r="M26" i="86"/>
  <c r="L26" i="86"/>
  <c r="K26" i="86"/>
  <c r="P25" i="86"/>
  <c r="O25" i="86"/>
  <c r="P24" i="86"/>
  <c r="O24" i="86"/>
  <c r="M24" i="86"/>
  <c r="P23" i="86"/>
  <c r="O23" i="86"/>
  <c r="P22" i="86"/>
  <c r="O22" i="86"/>
  <c r="J22" i="86" s="1"/>
  <c r="M22" i="86"/>
  <c r="L22" i="86"/>
  <c r="K22" i="86"/>
  <c r="P21" i="86"/>
  <c r="O21" i="86"/>
  <c r="M21" i="86" s="1"/>
  <c r="P20" i="86"/>
  <c r="O20" i="86"/>
  <c r="K20" i="86" s="1"/>
  <c r="P19" i="86"/>
  <c r="O19" i="86"/>
  <c r="L19" i="86" s="1"/>
  <c r="P18" i="86"/>
  <c r="O18" i="86"/>
  <c r="J18" i="86" s="1"/>
  <c r="L18" i="86"/>
  <c r="K18" i="86"/>
  <c r="P17" i="86"/>
  <c r="O17" i="86"/>
  <c r="L17" i="86" s="1"/>
  <c r="M17" i="86"/>
  <c r="P16" i="86"/>
  <c r="O16" i="86"/>
  <c r="M16" i="86" s="1"/>
  <c r="K16" i="86"/>
  <c r="P15" i="86"/>
  <c r="O15" i="86"/>
  <c r="P14" i="86"/>
  <c r="O14" i="86"/>
  <c r="M14" i="86" s="1"/>
  <c r="L14" i="86"/>
  <c r="P13" i="86"/>
  <c r="O13" i="86"/>
  <c r="P12" i="86"/>
  <c r="O12" i="86"/>
  <c r="P11" i="86"/>
  <c r="O11" i="86"/>
  <c r="L11" i="86" s="1"/>
  <c r="P259" i="87"/>
  <c r="O259" i="87"/>
  <c r="L259" i="87" s="1"/>
  <c r="P258" i="87"/>
  <c r="O258" i="87"/>
  <c r="J258" i="87"/>
  <c r="P257" i="87"/>
  <c r="O257" i="87"/>
  <c r="J257" i="87" s="1"/>
  <c r="P256" i="87"/>
  <c r="O256" i="87"/>
  <c r="K256" i="87" s="1"/>
  <c r="L256" i="87"/>
  <c r="P255" i="87"/>
  <c r="O255" i="87"/>
  <c r="P254" i="87"/>
  <c r="O254" i="87"/>
  <c r="M254" i="87" s="1"/>
  <c r="K254" i="87"/>
  <c r="P253" i="87"/>
  <c r="O253" i="87"/>
  <c r="P252" i="87"/>
  <c r="O252" i="87"/>
  <c r="N252" i="87"/>
  <c r="K252" i="87"/>
  <c r="J252" i="87"/>
  <c r="P251" i="87"/>
  <c r="O251" i="87"/>
  <c r="L251" i="87" s="1"/>
  <c r="P250" i="87"/>
  <c r="O250" i="87"/>
  <c r="P249" i="87"/>
  <c r="O249" i="87"/>
  <c r="N249" i="87" s="1"/>
  <c r="M249" i="87"/>
  <c r="P248" i="87"/>
  <c r="O248" i="87"/>
  <c r="M248" i="87" s="1"/>
  <c r="P247" i="87"/>
  <c r="O247" i="87"/>
  <c r="M247" i="87" s="1"/>
  <c r="P246" i="87"/>
  <c r="O246" i="87"/>
  <c r="P245" i="87"/>
  <c r="O245" i="87"/>
  <c r="P244" i="87"/>
  <c r="O244" i="87"/>
  <c r="L244" i="87" s="1"/>
  <c r="M244" i="87"/>
  <c r="K244" i="87"/>
  <c r="J244" i="87"/>
  <c r="P243" i="87"/>
  <c r="O243" i="87"/>
  <c r="L243" i="87" s="1"/>
  <c r="P242" i="87"/>
  <c r="O242" i="87"/>
  <c r="J242" i="87"/>
  <c r="P241" i="87"/>
  <c r="O241" i="87"/>
  <c r="P240" i="87"/>
  <c r="O240" i="87"/>
  <c r="K240" i="87" s="1"/>
  <c r="M240" i="87"/>
  <c r="L240" i="87"/>
  <c r="P239" i="87"/>
  <c r="O239" i="87"/>
  <c r="M239" i="87" s="1"/>
  <c r="P238" i="87"/>
  <c r="O238" i="87"/>
  <c r="M238" i="87" s="1"/>
  <c r="J238" i="87"/>
  <c r="P237" i="87"/>
  <c r="O237" i="87"/>
  <c r="N237" i="87" s="1"/>
  <c r="P236" i="87"/>
  <c r="O236" i="87"/>
  <c r="N236" i="87" s="1"/>
  <c r="K236" i="87"/>
  <c r="P235" i="87"/>
  <c r="O235" i="87"/>
  <c r="P234" i="87"/>
  <c r="O234" i="87"/>
  <c r="K234" i="87" s="1"/>
  <c r="P233" i="87"/>
  <c r="O233" i="87"/>
  <c r="P232" i="87"/>
  <c r="O232" i="87"/>
  <c r="N232" i="87" s="1"/>
  <c r="P231" i="87"/>
  <c r="O231" i="87"/>
  <c r="M231" i="87" s="1"/>
  <c r="P230" i="87"/>
  <c r="O230" i="87"/>
  <c r="M230" i="87" s="1"/>
  <c r="L230" i="87"/>
  <c r="K230" i="87"/>
  <c r="P229" i="87"/>
  <c r="O229" i="87"/>
  <c r="L229" i="87" s="1"/>
  <c r="N229" i="87"/>
  <c r="M229" i="87"/>
  <c r="K229" i="87"/>
  <c r="P228" i="87"/>
  <c r="O228" i="87"/>
  <c r="K228" i="87" s="1"/>
  <c r="M228" i="87"/>
  <c r="P227" i="87"/>
  <c r="O227" i="87"/>
  <c r="P226" i="87"/>
  <c r="O226" i="87"/>
  <c r="K226" i="87" s="1"/>
  <c r="P225" i="87"/>
  <c r="O225" i="87"/>
  <c r="P224" i="87"/>
  <c r="O224" i="87"/>
  <c r="L224" i="87" s="1"/>
  <c r="P223" i="87"/>
  <c r="O223" i="87"/>
  <c r="M223" i="87" s="1"/>
  <c r="K223" i="87"/>
  <c r="P222" i="87"/>
  <c r="O222" i="87"/>
  <c r="K222" i="87" s="1"/>
  <c r="P221" i="87"/>
  <c r="O221" i="87"/>
  <c r="K221" i="87" s="1"/>
  <c r="M221" i="87"/>
  <c r="P220" i="87"/>
  <c r="O220" i="87"/>
  <c r="M220" i="87" s="1"/>
  <c r="P219" i="87"/>
  <c r="O219" i="87"/>
  <c r="P218" i="87"/>
  <c r="O218" i="87"/>
  <c r="P217" i="87"/>
  <c r="O217" i="87"/>
  <c r="M217" i="87" s="1"/>
  <c r="P216" i="87"/>
  <c r="O216" i="87"/>
  <c r="N216" i="87"/>
  <c r="P215" i="87"/>
  <c r="O215" i="87"/>
  <c r="M215" i="87" s="1"/>
  <c r="P214" i="87"/>
  <c r="O214" i="87"/>
  <c r="M214" i="87" s="1"/>
  <c r="P213" i="87"/>
  <c r="O213" i="87"/>
  <c r="L213" i="87" s="1"/>
  <c r="M213" i="87"/>
  <c r="P212" i="87"/>
  <c r="O212" i="87"/>
  <c r="L212" i="87"/>
  <c r="K212" i="87"/>
  <c r="P211" i="87"/>
  <c r="O211" i="87"/>
  <c r="L211" i="87" s="1"/>
  <c r="K211" i="87"/>
  <c r="P210" i="87"/>
  <c r="O210" i="87"/>
  <c r="N210" i="87" s="1"/>
  <c r="J210" i="87"/>
  <c r="P209" i="87"/>
  <c r="O209" i="87"/>
  <c r="P208" i="87"/>
  <c r="O208" i="87"/>
  <c r="K208" i="87" s="1"/>
  <c r="M208" i="87"/>
  <c r="L208" i="87"/>
  <c r="P207" i="87"/>
  <c r="O207" i="87"/>
  <c r="M207" i="87" s="1"/>
  <c r="K207" i="87"/>
  <c r="P206" i="87"/>
  <c r="O206" i="87"/>
  <c r="M206" i="87" s="1"/>
  <c r="K206" i="87"/>
  <c r="J206" i="87"/>
  <c r="P205" i="87"/>
  <c r="O205" i="87"/>
  <c r="L205" i="87" s="1"/>
  <c r="M205" i="87"/>
  <c r="K205" i="87"/>
  <c r="J205" i="87"/>
  <c r="P204" i="87"/>
  <c r="O204" i="87"/>
  <c r="L204" i="87" s="1"/>
  <c r="M204" i="87"/>
  <c r="P203" i="87"/>
  <c r="O203" i="87"/>
  <c r="P202" i="87"/>
  <c r="O202" i="87"/>
  <c r="K202" i="87" s="1"/>
  <c r="P201" i="87"/>
  <c r="O201" i="87"/>
  <c r="M201" i="87" s="1"/>
  <c r="N201" i="87"/>
  <c r="J201" i="87"/>
  <c r="P200" i="87"/>
  <c r="O200" i="87"/>
  <c r="L200" i="87" s="1"/>
  <c r="M200" i="87"/>
  <c r="P199" i="87"/>
  <c r="O199" i="87"/>
  <c r="M199" i="87" s="1"/>
  <c r="P198" i="87"/>
  <c r="O198" i="87"/>
  <c r="L198" i="87" s="1"/>
  <c r="P197" i="87"/>
  <c r="O197" i="87"/>
  <c r="M197" i="87" s="1"/>
  <c r="P196" i="87"/>
  <c r="O196" i="87"/>
  <c r="P195" i="87"/>
  <c r="O195" i="87"/>
  <c r="L195" i="87" s="1"/>
  <c r="K195" i="87"/>
  <c r="P194" i="87"/>
  <c r="O194" i="87"/>
  <c r="J194" i="87" s="1"/>
  <c r="P193" i="87"/>
  <c r="O193" i="87"/>
  <c r="N193" i="87" s="1"/>
  <c r="M193" i="87"/>
  <c r="P192" i="87"/>
  <c r="O192" i="87"/>
  <c r="K192" i="87" s="1"/>
  <c r="L192" i="87"/>
  <c r="P191" i="87"/>
  <c r="O191" i="87"/>
  <c r="P190" i="87"/>
  <c r="O190" i="87"/>
  <c r="M190" i="87" s="1"/>
  <c r="J190" i="87"/>
  <c r="P189" i="87"/>
  <c r="O189" i="87"/>
  <c r="P188" i="87"/>
  <c r="O188" i="87"/>
  <c r="N188" i="87"/>
  <c r="M188" i="87"/>
  <c r="L188" i="87"/>
  <c r="K188" i="87"/>
  <c r="J188" i="87"/>
  <c r="P187" i="87"/>
  <c r="O187" i="87"/>
  <c r="P186" i="87"/>
  <c r="O186" i="87"/>
  <c r="K186" i="87" s="1"/>
  <c r="P185" i="87"/>
  <c r="O185" i="87"/>
  <c r="M185" i="87" s="1"/>
  <c r="N185" i="87"/>
  <c r="P184" i="87"/>
  <c r="O184" i="87"/>
  <c r="M184" i="87" s="1"/>
  <c r="P183" i="87"/>
  <c r="O183" i="87"/>
  <c r="M183" i="87" s="1"/>
  <c r="P182" i="87"/>
  <c r="O182" i="87"/>
  <c r="L182" i="87"/>
  <c r="P181" i="87"/>
  <c r="O181" i="87"/>
  <c r="M181" i="87" s="1"/>
  <c r="L181" i="87"/>
  <c r="K181" i="87"/>
  <c r="J181" i="87"/>
  <c r="P180" i="87"/>
  <c r="O180" i="87"/>
  <c r="L180" i="87" s="1"/>
  <c r="P179" i="87"/>
  <c r="O179" i="87"/>
  <c r="L179" i="87" s="1"/>
  <c r="P178" i="87"/>
  <c r="O178" i="87"/>
  <c r="J178" i="87"/>
  <c r="P177" i="87"/>
  <c r="O177" i="87"/>
  <c r="N177" i="87" s="1"/>
  <c r="P176" i="87"/>
  <c r="O176" i="87"/>
  <c r="K176" i="87" s="1"/>
  <c r="M176" i="87"/>
  <c r="P175" i="87"/>
  <c r="O175" i="87"/>
  <c r="M175" i="87" s="1"/>
  <c r="P174" i="87"/>
  <c r="O174" i="87"/>
  <c r="M174" i="87" s="1"/>
  <c r="K174" i="87"/>
  <c r="P173" i="87"/>
  <c r="O173" i="87"/>
  <c r="L173" i="87" s="1"/>
  <c r="P172" i="87"/>
  <c r="O172" i="87"/>
  <c r="L172" i="87" s="1"/>
  <c r="M172" i="87"/>
  <c r="P171" i="87"/>
  <c r="O171" i="87"/>
  <c r="P170" i="87"/>
  <c r="O170" i="87"/>
  <c r="K170" i="87"/>
  <c r="P169" i="87"/>
  <c r="O169" i="87"/>
  <c r="M169" i="87" s="1"/>
  <c r="P168" i="87"/>
  <c r="O168" i="87"/>
  <c r="M168" i="87"/>
  <c r="L168" i="87"/>
  <c r="P167" i="87"/>
  <c r="O167" i="87"/>
  <c r="M167" i="87" s="1"/>
  <c r="P166" i="87"/>
  <c r="O166" i="87"/>
  <c r="L166" i="87" s="1"/>
  <c r="P165" i="87"/>
  <c r="O165" i="87"/>
  <c r="M165" i="87" s="1"/>
  <c r="L165" i="87"/>
  <c r="P164" i="87"/>
  <c r="O164" i="87"/>
  <c r="L164" i="87" s="1"/>
  <c r="K164" i="87"/>
  <c r="J164" i="87"/>
  <c r="P163" i="87"/>
  <c r="O163" i="87"/>
  <c r="L163" i="87" s="1"/>
  <c r="K163" i="87"/>
  <c r="J163" i="87"/>
  <c r="P162" i="87"/>
  <c r="O162" i="87"/>
  <c r="N162" i="87"/>
  <c r="K162" i="87"/>
  <c r="J162" i="87"/>
  <c r="P161" i="87"/>
  <c r="O161" i="87"/>
  <c r="J161" i="87" s="1"/>
  <c r="P160" i="87"/>
  <c r="O160" i="87"/>
  <c r="N160" i="87" s="1"/>
  <c r="P159" i="87"/>
  <c r="O159" i="87"/>
  <c r="L159" i="87" s="1"/>
  <c r="P158" i="87"/>
  <c r="O158" i="87"/>
  <c r="M158" i="87" s="1"/>
  <c r="J158" i="87"/>
  <c r="P157" i="87"/>
  <c r="O157" i="87"/>
  <c r="P156" i="87"/>
  <c r="O156" i="87"/>
  <c r="K156" i="87" s="1"/>
  <c r="M156" i="87"/>
  <c r="L156" i="87"/>
  <c r="J156" i="87"/>
  <c r="P155" i="87"/>
  <c r="O155" i="87"/>
  <c r="L155" i="87" s="1"/>
  <c r="P154" i="87"/>
  <c r="O154" i="87"/>
  <c r="N154" i="87" s="1"/>
  <c r="P153" i="87"/>
  <c r="O153" i="87"/>
  <c r="J153" i="87" s="1"/>
  <c r="N153" i="87"/>
  <c r="P152" i="87"/>
  <c r="O152" i="87"/>
  <c r="P151" i="87"/>
  <c r="O151" i="87"/>
  <c r="J151" i="87" s="1"/>
  <c r="L151" i="87"/>
  <c r="P150" i="87"/>
  <c r="O150" i="87"/>
  <c r="P149" i="87"/>
  <c r="O149" i="87"/>
  <c r="M149" i="87" s="1"/>
  <c r="N149" i="87"/>
  <c r="J149" i="87"/>
  <c r="P148" i="87"/>
  <c r="O148" i="87"/>
  <c r="L148" i="87" s="1"/>
  <c r="N148" i="87"/>
  <c r="P147" i="87"/>
  <c r="O147" i="87"/>
  <c r="N147" i="87" s="1"/>
  <c r="P146" i="87"/>
  <c r="O146" i="87"/>
  <c r="L146" i="87" s="1"/>
  <c r="P145" i="87"/>
  <c r="O145" i="87"/>
  <c r="L145" i="87" s="1"/>
  <c r="P144" i="87"/>
  <c r="O144" i="87"/>
  <c r="K144" i="87" s="1"/>
  <c r="P143" i="87"/>
  <c r="O143" i="87"/>
  <c r="J143" i="87" s="1"/>
  <c r="P142" i="87"/>
  <c r="O142" i="87"/>
  <c r="P141" i="87"/>
  <c r="O141" i="87"/>
  <c r="K141" i="87" s="1"/>
  <c r="P140" i="87"/>
  <c r="O140" i="87"/>
  <c r="K140" i="87" s="1"/>
  <c r="M140" i="87"/>
  <c r="P139" i="87"/>
  <c r="O139" i="87"/>
  <c r="N139" i="87" s="1"/>
  <c r="L139" i="87"/>
  <c r="K139" i="87"/>
  <c r="J139" i="87"/>
  <c r="P138" i="87"/>
  <c r="O138" i="87"/>
  <c r="M138" i="87" s="1"/>
  <c r="P137" i="87"/>
  <c r="O137" i="87"/>
  <c r="L137" i="87" s="1"/>
  <c r="M137" i="87"/>
  <c r="K137" i="87"/>
  <c r="P136" i="87"/>
  <c r="O136" i="87"/>
  <c r="K136" i="87" s="1"/>
  <c r="P135" i="87"/>
  <c r="O135" i="87"/>
  <c r="J135" i="87" s="1"/>
  <c r="L135" i="87"/>
  <c r="P134" i="87"/>
  <c r="O134" i="87"/>
  <c r="P133" i="87"/>
  <c r="O133" i="87"/>
  <c r="N133" i="87" s="1"/>
  <c r="P132" i="87"/>
  <c r="O132" i="87"/>
  <c r="P131" i="87"/>
  <c r="O131" i="87"/>
  <c r="N131" i="87" s="1"/>
  <c r="L131" i="87"/>
  <c r="P130" i="87"/>
  <c r="O130" i="87"/>
  <c r="M130" i="87" s="1"/>
  <c r="P129" i="87"/>
  <c r="O129" i="87"/>
  <c r="P128" i="87"/>
  <c r="O128" i="87"/>
  <c r="K128" i="87" s="1"/>
  <c r="P127" i="87"/>
  <c r="O127" i="87"/>
  <c r="J127" i="87" s="1"/>
  <c r="P126" i="87"/>
  <c r="O126" i="87"/>
  <c r="L126" i="87" s="1"/>
  <c r="M126" i="87"/>
  <c r="P125" i="87"/>
  <c r="O125" i="87"/>
  <c r="M125" i="87" s="1"/>
  <c r="K125" i="87"/>
  <c r="J125" i="87"/>
  <c r="P124" i="87"/>
  <c r="O124" i="87"/>
  <c r="P123" i="87"/>
  <c r="O123" i="87"/>
  <c r="N123" i="87" s="1"/>
  <c r="P122" i="87"/>
  <c r="O122" i="87"/>
  <c r="N122" i="87" s="1"/>
  <c r="P121" i="87"/>
  <c r="O121" i="87"/>
  <c r="K121" i="87" s="1"/>
  <c r="P120" i="87"/>
  <c r="O120" i="87"/>
  <c r="P119" i="87"/>
  <c r="O119" i="87"/>
  <c r="K119" i="87" s="1"/>
  <c r="P118" i="87"/>
  <c r="O118" i="87"/>
  <c r="L118" i="87" s="1"/>
  <c r="N118" i="87"/>
  <c r="P117" i="87"/>
  <c r="O117" i="87"/>
  <c r="K117" i="87" s="1"/>
  <c r="J117" i="87"/>
  <c r="P116" i="87"/>
  <c r="O116" i="87"/>
  <c r="P115" i="87"/>
  <c r="O115" i="87"/>
  <c r="N115" i="87" s="1"/>
  <c r="K115" i="87"/>
  <c r="P114" i="87"/>
  <c r="O114" i="87"/>
  <c r="N114" i="87" s="1"/>
  <c r="P113" i="87"/>
  <c r="O113" i="87"/>
  <c r="K113" i="87" s="1"/>
  <c r="P112" i="87"/>
  <c r="O112" i="87"/>
  <c r="K112" i="87" s="1"/>
  <c r="M112" i="87"/>
  <c r="P111" i="87"/>
  <c r="O111" i="87"/>
  <c r="P110" i="87"/>
  <c r="O110" i="87"/>
  <c r="L110" i="87" s="1"/>
  <c r="N110" i="87"/>
  <c r="M110" i="87"/>
  <c r="K110" i="87"/>
  <c r="J110" i="87"/>
  <c r="P109" i="87"/>
  <c r="O109" i="87"/>
  <c r="M109" i="87" s="1"/>
  <c r="J109" i="87"/>
  <c r="O11" i="87"/>
  <c r="J11" i="87" s="1"/>
  <c r="P11" i="87"/>
  <c r="O12" i="87"/>
  <c r="K12" i="87" s="1"/>
  <c r="P12" i="87"/>
  <c r="O13" i="87"/>
  <c r="L13" i="87" s="1"/>
  <c r="P13" i="87"/>
  <c r="O14" i="87"/>
  <c r="P14" i="87"/>
  <c r="O15" i="87"/>
  <c r="N15" i="87" s="1"/>
  <c r="P15" i="87"/>
  <c r="O16" i="87"/>
  <c r="P16" i="87"/>
  <c r="O17" i="87"/>
  <c r="J17" i="87" s="1"/>
  <c r="P17" i="87"/>
  <c r="O18" i="87"/>
  <c r="J18" i="87" s="1"/>
  <c r="P18" i="87"/>
  <c r="O19" i="87"/>
  <c r="J19" i="87" s="1"/>
  <c r="P19" i="87"/>
  <c r="J20" i="87"/>
  <c r="O20" i="87"/>
  <c r="K20" i="87" s="1"/>
  <c r="P20" i="87"/>
  <c r="O21" i="87"/>
  <c r="L21" i="87" s="1"/>
  <c r="P21" i="87"/>
  <c r="K22" i="87"/>
  <c r="O22" i="87"/>
  <c r="M22" i="87" s="1"/>
  <c r="P22" i="87"/>
  <c r="O23" i="87"/>
  <c r="P23" i="87"/>
  <c r="O24" i="87"/>
  <c r="J24" i="87" s="1"/>
  <c r="P24" i="87"/>
  <c r="O25" i="87"/>
  <c r="J25" i="87" s="1"/>
  <c r="P25" i="87"/>
  <c r="O26" i="87"/>
  <c r="J26" i="87" s="1"/>
  <c r="P26" i="87"/>
  <c r="O27" i="87"/>
  <c r="J27" i="87" s="1"/>
  <c r="P27" i="87"/>
  <c r="O28" i="87"/>
  <c r="P28" i="87"/>
  <c r="K29" i="87"/>
  <c r="O29" i="87"/>
  <c r="L29" i="87" s="1"/>
  <c r="P29" i="87"/>
  <c r="K30" i="87"/>
  <c r="L30" i="87"/>
  <c r="O30" i="87"/>
  <c r="M30" i="87" s="1"/>
  <c r="P30" i="87"/>
  <c r="O31" i="87"/>
  <c r="N31" i="87" s="1"/>
  <c r="P31" i="87"/>
  <c r="K32" i="87"/>
  <c r="O32" i="87"/>
  <c r="J32" i="87" s="1"/>
  <c r="P32" i="87"/>
  <c r="O33" i="87"/>
  <c r="J33" i="87" s="1"/>
  <c r="P33" i="87"/>
  <c r="O34" i="87"/>
  <c r="J34" i="87" s="1"/>
  <c r="P34" i="87"/>
  <c r="O35" i="87"/>
  <c r="J35" i="87" s="1"/>
  <c r="P35" i="87"/>
  <c r="O36" i="87"/>
  <c r="K36" i="87" s="1"/>
  <c r="P36" i="87"/>
  <c r="J37" i="87"/>
  <c r="K37" i="87"/>
  <c r="O37" i="87"/>
  <c r="L37" i="87" s="1"/>
  <c r="P37" i="87"/>
  <c r="O38" i="87"/>
  <c r="P38" i="87"/>
  <c r="O39" i="87"/>
  <c r="N39" i="87" s="1"/>
  <c r="P39" i="87"/>
  <c r="O40" i="87"/>
  <c r="K40" i="87" s="1"/>
  <c r="P40" i="87"/>
  <c r="O41" i="87"/>
  <c r="J41" i="87" s="1"/>
  <c r="P41" i="87"/>
  <c r="O42" i="87"/>
  <c r="J42" i="87" s="1"/>
  <c r="P42" i="87"/>
  <c r="O43" i="87"/>
  <c r="J43" i="87" s="1"/>
  <c r="P43" i="87"/>
  <c r="O44" i="87"/>
  <c r="K44" i="87" s="1"/>
  <c r="P44" i="87"/>
  <c r="J45" i="87"/>
  <c r="O45" i="87"/>
  <c r="L45" i="87" s="1"/>
  <c r="P45" i="87"/>
  <c r="O46" i="87"/>
  <c r="M46" i="87" s="1"/>
  <c r="P46" i="87"/>
  <c r="O47" i="87"/>
  <c r="N47" i="87" s="1"/>
  <c r="P47" i="87"/>
  <c r="J48" i="87"/>
  <c r="K48" i="87"/>
  <c r="L48" i="87"/>
  <c r="M48" i="87"/>
  <c r="N48" i="87"/>
  <c r="O48" i="87"/>
  <c r="P48" i="87"/>
  <c r="O49" i="87"/>
  <c r="J49" i="87" s="1"/>
  <c r="P49" i="87"/>
  <c r="O50" i="87"/>
  <c r="J50" i="87" s="1"/>
  <c r="P50" i="87"/>
  <c r="O51" i="87"/>
  <c r="J51" i="87" s="1"/>
  <c r="P51" i="87"/>
  <c r="O52" i="87"/>
  <c r="K52" i="87" s="1"/>
  <c r="P52" i="87"/>
  <c r="J53" i="87"/>
  <c r="K53" i="87"/>
  <c r="O53" i="87"/>
  <c r="L53" i="87" s="1"/>
  <c r="P53" i="87"/>
  <c r="O54" i="87"/>
  <c r="M54" i="87" s="1"/>
  <c r="P54" i="87"/>
  <c r="K55" i="87"/>
  <c r="L55" i="87"/>
  <c r="M55" i="87"/>
  <c r="O55" i="87"/>
  <c r="N55" i="87" s="1"/>
  <c r="P55" i="87"/>
  <c r="O56" i="87"/>
  <c r="P56" i="87"/>
  <c r="O57" i="87"/>
  <c r="J57" i="87" s="1"/>
  <c r="P57" i="87"/>
  <c r="O58" i="87"/>
  <c r="J58" i="87" s="1"/>
  <c r="P58" i="87"/>
  <c r="O59" i="87"/>
  <c r="J59" i="87" s="1"/>
  <c r="P59" i="87"/>
  <c r="J60" i="87"/>
  <c r="O60" i="87"/>
  <c r="K60" i="87" s="1"/>
  <c r="P60" i="87"/>
  <c r="O61" i="87"/>
  <c r="P61" i="87"/>
  <c r="O62" i="87"/>
  <c r="M62" i="87" s="1"/>
  <c r="P62" i="87"/>
  <c r="J63" i="87"/>
  <c r="L63" i="87"/>
  <c r="O63" i="87"/>
  <c r="N63" i="87" s="1"/>
  <c r="P63" i="87"/>
  <c r="K64" i="87"/>
  <c r="M64" i="87"/>
  <c r="O64" i="87"/>
  <c r="N64" i="87" s="1"/>
  <c r="P64" i="87"/>
  <c r="O65" i="87"/>
  <c r="J65" i="87" s="1"/>
  <c r="P65" i="87"/>
  <c r="O66" i="87"/>
  <c r="J66" i="87" s="1"/>
  <c r="P66" i="87"/>
  <c r="O67" i="87"/>
  <c r="J67" i="87" s="1"/>
  <c r="P67" i="87"/>
  <c r="O68" i="87"/>
  <c r="K68" i="87" s="1"/>
  <c r="P68" i="87"/>
  <c r="O69" i="87"/>
  <c r="P69" i="87"/>
  <c r="J70" i="87"/>
  <c r="O70" i="87"/>
  <c r="M70" i="87" s="1"/>
  <c r="P70" i="87"/>
  <c r="K71" i="87"/>
  <c r="L71" i="87"/>
  <c r="O71" i="87"/>
  <c r="N71" i="87" s="1"/>
  <c r="P71" i="87"/>
  <c r="J72" i="87"/>
  <c r="K72" i="87"/>
  <c r="L72" i="87"/>
  <c r="N72" i="87"/>
  <c r="O72" i="87"/>
  <c r="M72" i="87" s="1"/>
  <c r="P72" i="87"/>
  <c r="O73" i="87"/>
  <c r="J73" i="87" s="1"/>
  <c r="P73" i="87"/>
  <c r="O74" i="87"/>
  <c r="J74" i="87" s="1"/>
  <c r="P74" i="87"/>
  <c r="O75" i="87"/>
  <c r="J75" i="87" s="1"/>
  <c r="P75" i="87"/>
  <c r="O76" i="87"/>
  <c r="K76" i="87" s="1"/>
  <c r="P76" i="87"/>
  <c r="O77" i="87"/>
  <c r="P77" i="87"/>
  <c r="O78" i="87"/>
  <c r="P78" i="87"/>
  <c r="J79" i="87"/>
  <c r="K79" i="87"/>
  <c r="L79" i="87"/>
  <c r="O79" i="87"/>
  <c r="N79" i="87" s="1"/>
  <c r="P79" i="87"/>
  <c r="J80" i="87"/>
  <c r="K80" i="87"/>
  <c r="M80" i="87"/>
  <c r="N80" i="87"/>
  <c r="O80" i="87"/>
  <c r="L80" i="87" s="1"/>
  <c r="P80" i="87"/>
  <c r="O81" i="87"/>
  <c r="J81" i="87" s="1"/>
  <c r="P81" i="87"/>
  <c r="O82" i="87"/>
  <c r="J82" i="87" s="1"/>
  <c r="P82" i="87"/>
  <c r="O83" i="87"/>
  <c r="J83" i="87" s="1"/>
  <c r="P83" i="87"/>
  <c r="O84" i="87"/>
  <c r="K84" i="87" s="1"/>
  <c r="P84" i="87"/>
  <c r="O85" i="87"/>
  <c r="P85" i="87"/>
  <c r="J86" i="87"/>
  <c r="O86" i="87"/>
  <c r="M86" i="87" s="1"/>
  <c r="P86" i="87"/>
  <c r="O87" i="87"/>
  <c r="N87" i="87" s="1"/>
  <c r="P87" i="87"/>
  <c r="J88" i="87"/>
  <c r="K88" i="87"/>
  <c r="L88" i="87"/>
  <c r="M88" i="87"/>
  <c r="N88" i="87"/>
  <c r="O88" i="87"/>
  <c r="P88" i="87"/>
  <c r="O89" i="87"/>
  <c r="J89" i="87" s="1"/>
  <c r="P89" i="87"/>
  <c r="O90" i="87"/>
  <c r="J90" i="87" s="1"/>
  <c r="P90" i="87"/>
  <c r="O91" i="87"/>
  <c r="J91" i="87" s="1"/>
  <c r="P91" i="87"/>
  <c r="O92" i="87"/>
  <c r="K92" i="87" s="1"/>
  <c r="P92" i="87"/>
  <c r="O93" i="87"/>
  <c r="P93" i="87"/>
  <c r="O94" i="87"/>
  <c r="M94" i="87" s="1"/>
  <c r="P94" i="87"/>
  <c r="L95" i="87"/>
  <c r="O95" i="87"/>
  <c r="N95" i="87" s="1"/>
  <c r="P95" i="87"/>
  <c r="O96" i="87"/>
  <c r="J96" i="87" s="1"/>
  <c r="P96" i="87"/>
  <c r="O97" i="87"/>
  <c r="J97" i="87" s="1"/>
  <c r="P97" i="87"/>
  <c r="O98" i="87"/>
  <c r="J98" i="87" s="1"/>
  <c r="P98" i="87"/>
  <c r="O99" i="87"/>
  <c r="J99" i="87" s="1"/>
  <c r="P99" i="87"/>
  <c r="O100" i="87"/>
  <c r="K100" i="87" s="1"/>
  <c r="P100" i="87"/>
  <c r="O101" i="87"/>
  <c r="P101" i="87"/>
  <c r="J102" i="87"/>
  <c r="O102" i="87"/>
  <c r="M102" i="87" s="1"/>
  <c r="P102" i="87"/>
  <c r="O103" i="87"/>
  <c r="P103" i="87"/>
  <c r="J104" i="87"/>
  <c r="N104" i="87"/>
  <c r="O104" i="87"/>
  <c r="K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L255" i="19" s="1"/>
  <c r="O254" i="19"/>
  <c r="N254" i="19"/>
  <c r="M254" i="19" s="1"/>
  <c r="I254" i="19"/>
  <c r="O253" i="19"/>
  <c r="N253" i="19"/>
  <c r="M253" i="19" s="1"/>
  <c r="O252" i="19"/>
  <c r="N252" i="19"/>
  <c r="L252" i="19" s="1"/>
  <c r="M252" i="19"/>
  <c r="K252" i="19"/>
  <c r="O251" i="19"/>
  <c r="N251" i="19"/>
  <c r="J251" i="19"/>
  <c r="O250" i="19"/>
  <c r="N250" i="19"/>
  <c r="L250" i="19" s="1"/>
  <c r="I250" i="19"/>
  <c r="O249" i="19"/>
  <c r="N249" i="19"/>
  <c r="L249" i="19" s="1"/>
  <c r="O248" i="19"/>
  <c r="N248" i="19"/>
  <c r="M248" i="19" s="1"/>
  <c r="J248" i="19"/>
  <c r="O247" i="19"/>
  <c r="N247" i="19"/>
  <c r="O246" i="19"/>
  <c r="N246" i="19"/>
  <c r="J246" i="19" s="1"/>
  <c r="K246" i="19"/>
  <c r="I246" i="19"/>
  <c r="O245" i="19"/>
  <c r="N245" i="19"/>
  <c r="M245" i="19" s="1"/>
  <c r="L245" i="19"/>
  <c r="J245" i="19"/>
  <c r="I245" i="19"/>
  <c r="O244" i="19"/>
  <c r="N244" i="19"/>
  <c r="L244" i="19" s="1"/>
  <c r="O243" i="19"/>
  <c r="N243" i="19"/>
  <c r="J243" i="19" s="1"/>
  <c r="O242" i="19"/>
  <c r="N242" i="19"/>
  <c r="O241" i="19"/>
  <c r="N241" i="19"/>
  <c r="L241" i="19"/>
  <c r="O240" i="19"/>
  <c r="N240" i="19"/>
  <c r="O239" i="19"/>
  <c r="N239" i="19"/>
  <c r="L239" i="19" s="1"/>
  <c r="O238" i="19"/>
  <c r="N238" i="19"/>
  <c r="M238" i="19" s="1"/>
  <c r="O237" i="19"/>
  <c r="N237" i="19"/>
  <c r="M237" i="19" s="1"/>
  <c r="L237" i="19"/>
  <c r="O236" i="19"/>
  <c r="N236" i="19"/>
  <c r="L236" i="19" s="1"/>
  <c r="K236" i="19"/>
  <c r="O235" i="19"/>
  <c r="N235" i="19"/>
  <c r="O234" i="19"/>
  <c r="N234" i="19"/>
  <c r="K234" i="19" s="1"/>
  <c r="O233" i="19"/>
  <c r="N233" i="19"/>
  <c r="L233" i="19" s="1"/>
  <c r="M233" i="19"/>
  <c r="O232" i="19"/>
  <c r="N232" i="19"/>
  <c r="K232" i="19" s="1"/>
  <c r="O231" i="19"/>
  <c r="N231" i="19"/>
  <c r="O230" i="19"/>
  <c r="N230" i="19"/>
  <c r="M230" i="19"/>
  <c r="O229" i="19"/>
  <c r="N229" i="19"/>
  <c r="J229" i="19" s="1"/>
  <c r="O228" i="19"/>
  <c r="N228" i="19"/>
  <c r="L228" i="19" s="1"/>
  <c r="M228" i="19"/>
  <c r="O227" i="19"/>
  <c r="N227" i="19"/>
  <c r="L227" i="19" s="1"/>
  <c r="O226" i="19"/>
  <c r="N226" i="19"/>
  <c r="K226" i="19" s="1"/>
  <c r="M226" i="19"/>
  <c r="O225" i="19"/>
  <c r="N225" i="19"/>
  <c r="O224" i="19"/>
  <c r="N224" i="19"/>
  <c r="M224" i="19" s="1"/>
  <c r="O223" i="19"/>
  <c r="N223" i="19"/>
  <c r="J223" i="19" s="1"/>
  <c r="L223" i="19"/>
  <c r="O222" i="19"/>
  <c r="N222" i="19"/>
  <c r="M222" i="19" s="1"/>
  <c r="J222" i="19"/>
  <c r="O221" i="19"/>
  <c r="N221" i="19"/>
  <c r="L221" i="19"/>
  <c r="J221" i="19"/>
  <c r="O220" i="19"/>
  <c r="N220" i="19"/>
  <c r="O219" i="19"/>
  <c r="N219" i="19"/>
  <c r="L219" i="19" s="1"/>
  <c r="O218" i="19"/>
  <c r="N218" i="19"/>
  <c r="M218" i="19" s="1"/>
  <c r="I218" i="19"/>
  <c r="O217" i="19"/>
  <c r="N217" i="19"/>
  <c r="M217" i="19" s="1"/>
  <c r="O216" i="19"/>
  <c r="N216" i="19"/>
  <c r="M216" i="19" s="1"/>
  <c r="O215" i="19"/>
  <c r="N215" i="19"/>
  <c r="O214" i="19"/>
  <c r="N214" i="19"/>
  <c r="I214" i="19" s="1"/>
  <c r="L214" i="19"/>
  <c r="K214" i="19"/>
  <c r="J214" i="19"/>
  <c r="O213" i="19"/>
  <c r="N213" i="19"/>
  <c r="L213" i="19" s="1"/>
  <c r="O212" i="19"/>
  <c r="N212" i="19"/>
  <c r="M212" i="19" s="1"/>
  <c r="O211" i="19"/>
  <c r="N211" i="19"/>
  <c r="J211" i="19" s="1"/>
  <c r="L211" i="19"/>
  <c r="O210" i="19"/>
  <c r="N210" i="19"/>
  <c r="O209" i="19"/>
  <c r="N209" i="19"/>
  <c r="M209" i="19" s="1"/>
  <c r="O208" i="19"/>
  <c r="N208" i="19"/>
  <c r="L208" i="19" s="1"/>
  <c r="M208" i="19"/>
  <c r="K208" i="19"/>
  <c r="O207" i="19"/>
  <c r="N207" i="19"/>
  <c r="M207" i="19" s="1"/>
  <c r="O206" i="19"/>
  <c r="N206" i="19"/>
  <c r="O205" i="19"/>
  <c r="N205" i="19"/>
  <c r="I205" i="19" s="1"/>
  <c r="J205" i="19"/>
  <c r="O204" i="19"/>
  <c r="N204" i="19"/>
  <c r="I204" i="19" s="1"/>
  <c r="O203" i="19"/>
  <c r="N203" i="19"/>
  <c r="O202" i="19"/>
  <c r="N202" i="19"/>
  <c r="K202" i="19" s="1"/>
  <c r="O201" i="19"/>
  <c r="N201" i="19"/>
  <c r="I201" i="19" s="1"/>
  <c r="O200" i="19"/>
  <c r="N200" i="19"/>
  <c r="M200" i="19"/>
  <c r="O199" i="19"/>
  <c r="N199" i="19"/>
  <c r="O198" i="19"/>
  <c r="N198" i="19"/>
  <c r="O197" i="19"/>
  <c r="N197" i="19"/>
  <c r="L197" i="19" s="1"/>
  <c r="O196" i="19"/>
  <c r="N196" i="19"/>
  <c r="M196" i="19" s="1"/>
  <c r="O195" i="19"/>
  <c r="N195" i="19"/>
  <c r="L195" i="19" s="1"/>
  <c r="O194" i="19"/>
  <c r="N194" i="19"/>
  <c r="J194" i="19" s="1"/>
  <c r="I194" i="19"/>
  <c r="O193" i="19"/>
  <c r="N193" i="19"/>
  <c r="M193" i="19" s="1"/>
  <c r="O192" i="19"/>
  <c r="N192" i="19"/>
  <c r="J192" i="19" s="1"/>
  <c r="M192" i="19"/>
  <c r="L192" i="19"/>
  <c r="K192" i="19"/>
  <c r="I192" i="19"/>
  <c r="O191" i="19"/>
  <c r="N191" i="19"/>
  <c r="M191" i="19" s="1"/>
  <c r="I191" i="19"/>
  <c r="O190" i="19"/>
  <c r="N190" i="19"/>
  <c r="O189" i="19"/>
  <c r="N189" i="19"/>
  <c r="O188" i="19"/>
  <c r="N188" i="19"/>
  <c r="M188" i="19" s="1"/>
  <c r="O187" i="19"/>
  <c r="N187" i="19"/>
  <c r="M187" i="19"/>
  <c r="L187" i="19"/>
  <c r="J187" i="19"/>
  <c r="O186" i="19"/>
  <c r="N186" i="19"/>
  <c r="J186" i="19" s="1"/>
  <c r="O185" i="19"/>
  <c r="N185" i="19"/>
  <c r="O184" i="19"/>
  <c r="N184" i="19"/>
  <c r="L184" i="19" s="1"/>
  <c r="I184" i="19"/>
  <c r="O183" i="19"/>
  <c r="N183" i="19"/>
  <c r="O182" i="19"/>
  <c r="N182" i="19"/>
  <c r="K182" i="19" s="1"/>
  <c r="O181" i="19"/>
  <c r="N181" i="19"/>
  <c r="I181" i="19" s="1"/>
  <c r="L181" i="19"/>
  <c r="O180" i="19"/>
  <c r="N180" i="19"/>
  <c r="O179" i="19"/>
  <c r="N179" i="19"/>
  <c r="M179" i="19" s="1"/>
  <c r="J179" i="19"/>
  <c r="O178" i="19"/>
  <c r="N178" i="19"/>
  <c r="O177" i="19"/>
  <c r="N177" i="19"/>
  <c r="O176" i="19"/>
  <c r="N176" i="19"/>
  <c r="J176" i="19" s="1"/>
  <c r="L176" i="19"/>
  <c r="O175" i="19"/>
  <c r="N175" i="19"/>
  <c r="M175" i="19" s="1"/>
  <c r="O174" i="19"/>
  <c r="N174" i="19"/>
  <c r="M174" i="19"/>
  <c r="O173" i="19"/>
  <c r="N173" i="19"/>
  <c r="I173" i="19" s="1"/>
  <c r="O172" i="19"/>
  <c r="N172" i="19"/>
  <c r="M172" i="19" s="1"/>
  <c r="K172" i="19"/>
  <c r="O171" i="19"/>
  <c r="N171" i="19"/>
  <c r="L171" i="19" s="1"/>
  <c r="O170" i="19"/>
  <c r="N170" i="19"/>
  <c r="J170" i="19" s="1"/>
  <c r="O169" i="19"/>
  <c r="N169" i="19"/>
  <c r="I169" i="19" s="1"/>
  <c r="M169" i="19"/>
  <c r="J169" i="19"/>
  <c r="O168" i="19"/>
  <c r="N168" i="19"/>
  <c r="M168" i="19" s="1"/>
  <c r="I168" i="19"/>
  <c r="O167" i="19"/>
  <c r="N167" i="19"/>
  <c r="O166" i="19"/>
  <c r="N166" i="19"/>
  <c r="J166" i="19" s="1"/>
  <c r="K166" i="19"/>
  <c r="I166" i="19"/>
  <c r="O165" i="19"/>
  <c r="N165" i="19"/>
  <c r="L165" i="19" s="1"/>
  <c r="O164" i="19"/>
  <c r="N164" i="19"/>
  <c r="I164" i="19" s="1"/>
  <c r="O163" i="19"/>
  <c r="N163" i="19"/>
  <c r="J163" i="19" s="1"/>
  <c r="M163" i="19"/>
  <c r="O162" i="19"/>
  <c r="N162" i="19"/>
  <c r="O161" i="19"/>
  <c r="N161" i="19"/>
  <c r="I161" i="19" s="1"/>
  <c r="M161" i="19"/>
  <c r="J161" i="19"/>
  <c r="O160" i="19"/>
  <c r="N160" i="19"/>
  <c r="M160" i="19"/>
  <c r="O159" i="19"/>
  <c r="N159" i="19"/>
  <c r="M159" i="19" s="1"/>
  <c r="K159" i="19"/>
  <c r="O158" i="19"/>
  <c r="N158" i="19"/>
  <c r="O157" i="19"/>
  <c r="N157" i="19"/>
  <c r="O156" i="19"/>
  <c r="N156" i="19"/>
  <c r="M156" i="19" s="1"/>
  <c r="O155" i="19"/>
  <c r="N155" i="19"/>
  <c r="J155" i="19" s="1"/>
  <c r="M155" i="19"/>
  <c r="L155" i="19"/>
  <c r="O154" i="19"/>
  <c r="N154" i="19"/>
  <c r="J154" i="19" s="1"/>
  <c r="M154" i="19"/>
  <c r="L154" i="19"/>
  <c r="I154" i="19"/>
  <c r="O153" i="19"/>
  <c r="N153" i="19"/>
  <c r="O152" i="19"/>
  <c r="N152" i="19"/>
  <c r="I152" i="19" s="1"/>
  <c r="L152" i="19"/>
  <c r="K152" i="19"/>
  <c r="J152" i="19"/>
  <c r="O151" i="19"/>
  <c r="N151" i="19"/>
  <c r="M151" i="19" s="1"/>
  <c r="O150" i="19"/>
  <c r="N150" i="19"/>
  <c r="O149" i="19"/>
  <c r="N149" i="19"/>
  <c r="J149" i="19" s="1"/>
  <c r="L149" i="19"/>
  <c r="O148" i="19"/>
  <c r="N148" i="19"/>
  <c r="K148" i="19" s="1"/>
  <c r="O147" i="19"/>
  <c r="N147" i="19"/>
  <c r="M147" i="19" s="1"/>
  <c r="O146" i="19"/>
  <c r="N146" i="19"/>
  <c r="M146" i="19"/>
  <c r="O145" i="19"/>
  <c r="N145" i="19"/>
  <c r="I145" i="19" s="1"/>
  <c r="O144" i="19"/>
  <c r="N144" i="19"/>
  <c r="L144" i="19" s="1"/>
  <c r="J144" i="19"/>
  <c r="O143" i="19"/>
  <c r="N143" i="19"/>
  <c r="I143" i="19" s="1"/>
  <c r="O142" i="19"/>
  <c r="N142" i="19"/>
  <c r="M142" i="19" s="1"/>
  <c r="J142" i="19"/>
  <c r="I142" i="19"/>
  <c r="O141" i="19"/>
  <c r="N141" i="19"/>
  <c r="J141" i="19" s="1"/>
  <c r="L141" i="19"/>
  <c r="O140" i="19"/>
  <c r="N140" i="19"/>
  <c r="I140" i="19" s="1"/>
  <c r="K140" i="19"/>
  <c r="O139" i="19"/>
  <c r="N139" i="19"/>
  <c r="M139" i="19" s="1"/>
  <c r="O138" i="19"/>
  <c r="N138" i="19"/>
  <c r="K138" i="19" s="1"/>
  <c r="O137" i="19"/>
  <c r="N137" i="19"/>
  <c r="O136" i="19"/>
  <c r="N136" i="19"/>
  <c r="K136" i="19" s="1"/>
  <c r="L136" i="19"/>
  <c r="O135" i="19"/>
  <c r="N135" i="19"/>
  <c r="O134" i="19"/>
  <c r="N134" i="19"/>
  <c r="L134" i="19" s="1"/>
  <c r="M134" i="19"/>
  <c r="K134" i="19"/>
  <c r="O133" i="19"/>
  <c r="N133" i="19"/>
  <c r="I133" i="19" s="1"/>
  <c r="O132" i="19"/>
  <c r="N132" i="19"/>
  <c r="I132" i="19" s="1"/>
  <c r="M132" i="19"/>
  <c r="K132" i="19"/>
  <c r="O131" i="19"/>
  <c r="N131" i="19"/>
  <c r="M131" i="19"/>
  <c r="L131" i="19"/>
  <c r="O130" i="19"/>
  <c r="N130" i="19"/>
  <c r="M130" i="19"/>
  <c r="O129" i="19"/>
  <c r="N129" i="19"/>
  <c r="I129" i="19" s="1"/>
  <c r="L129" i="19"/>
  <c r="K129" i="19"/>
  <c r="O128" i="19"/>
  <c r="N128" i="19"/>
  <c r="O127" i="19"/>
  <c r="N127" i="19"/>
  <c r="K127" i="19" s="1"/>
  <c r="J127" i="19"/>
  <c r="I127" i="19"/>
  <c r="O126" i="19"/>
  <c r="N126" i="19"/>
  <c r="M126" i="19" s="1"/>
  <c r="J126" i="19"/>
  <c r="I126" i="19"/>
  <c r="O125" i="19"/>
  <c r="N125" i="19"/>
  <c r="O124" i="19"/>
  <c r="N124" i="19"/>
  <c r="L124" i="19" s="1"/>
  <c r="M124" i="19"/>
  <c r="O123" i="19"/>
  <c r="N123" i="19"/>
  <c r="O122" i="19"/>
  <c r="N122" i="19"/>
  <c r="M122" i="19" s="1"/>
  <c r="I122" i="19"/>
  <c r="O121" i="19"/>
  <c r="N121" i="19"/>
  <c r="O120" i="19"/>
  <c r="N120" i="19"/>
  <c r="M120" i="19" s="1"/>
  <c r="I120" i="19"/>
  <c r="O119" i="19"/>
  <c r="N119" i="19"/>
  <c r="J119" i="19" s="1"/>
  <c r="O118" i="19"/>
  <c r="N118" i="19"/>
  <c r="L118" i="19" s="1"/>
  <c r="M118" i="19"/>
  <c r="J118" i="19"/>
  <c r="I118" i="19"/>
  <c r="O117" i="19"/>
  <c r="N117" i="19"/>
  <c r="K117" i="19" s="1"/>
  <c r="O116" i="19"/>
  <c r="N116" i="19"/>
  <c r="J116" i="19" s="1"/>
  <c r="M116" i="19"/>
  <c r="L116" i="19"/>
  <c r="O115" i="19"/>
  <c r="N115" i="19"/>
  <c r="O114" i="19"/>
  <c r="N114" i="19"/>
  <c r="M114" i="19" s="1"/>
  <c r="O113" i="19"/>
  <c r="N113" i="19"/>
  <c r="K113" i="19" s="1"/>
  <c r="I113" i="19"/>
  <c r="O112" i="19"/>
  <c r="N112" i="19"/>
  <c r="M112" i="19" s="1"/>
  <c r="O111" i="19"/>
  <c r="N111" i="19"/>
  <c r="J111" i="19" s="1"/>
  <c r="K111" i="19"/>
  <c r="O110" i="19"/>
  <c r="N110" i="19"/>
  <c r="O109" i="19"/>
  <c r="N109" i="19"/>
  <c r="M109" i="19" s="1"/>
  <c r="O108" i="19"/>
  <c r="N108" i="19"/>
  <c r="J108" i="19" s="1"/>
  <c r="I108" i="19"/>
  <c r="O107" i="19"/>
  <c r="N107" i="19"/>
  <c r="J107" i="19" s="1"/>
  <c r="O106" i="19"/>
  <c r="N106" i="19"/>
  <c r="M106" i="19" s="1"/>
  <c r="O105" i="19"/>
  <c r="N105" i="19"/>
  <c r="M105" i="19"/>
  <c r="O104" i="19"/>
  <c r="N104" i="19"/>
  <c r="J104" i="19" s="1"/>
  <c r="I104" i="19"/>
  <c r="O103" i="19"/>
  <c r="N103" i="19"/>
  <c r="O102" i="19"/>
  <c r="N102" i="19"/>
  <c r="O101" i="19"/>
  <c r="N101" i="19"/>
  <c r="M101" i="19" s="1"/>
  <c r="L101" i="19"/>
  <c r="I101" i="19"/>
  <c r="O100" i="19"/>
  <c r="N100" i="19"/>
  <c r="O99" i="19"/>
  <c r="N99" i="19"/>
  <c r="L99" i="19" s="1"/>
  <c r="O98" i="19"/>
  <c r="N98" i="19"/>
  <c r="M98" i="19" s="1"/>
  <c r="O97" i="19"/>
  <c r="N97" i="19"/>
  <c r="M97" i="19"/>
  <c r="O96" i="19"/>
  <c r="N96" i="19"/>
  <c r="J96" i="19" s="1"/>
  <c r="L96" i="19"/>
  <c r="K96" i="19"/>
  <c r="I96" i="19"/>
  <c r="O95" i="19"/>
  <c r="N95" i="19"/>
  <c r="J95" i="19" s="1"/>
  <c r="O94" i="19"/>
  <c r="N94" i="19"/>
  <c r="O93" i="19"/>
  <c r="N93" i="19"/>
  <c r="M93" i="19" s="1"/>
  <c r="I93" i="19"/>
  <c r="O92" i="19"/>
  <c r="N92" i="19"/>
  <c r="J92" i="19" s="1"/>
  <c r="I92" i="19"/>
  <c r="O91" i="19"/>
  <c r="N91" i="19"/>
  <c r="O90" i="19"/>
  <c r="N90" i="19"/>
  <c r="L90" i="19" s="1"/>
  <c r="O89" i="19"/>
  <c r="N89" i="19"/>
  <c r="M89" i="19"/>
  <c r="O88" i="19"/>
  <c r="N88" i="19"/>
  <c r="O87" i="19"/>
  <c r="N87" i="19"/>
  <c r="J87" i="19" s="1"/>
  <c r="O86" i="19"/>
  <c r="N86" i="19"/>
  <c r="O85" i="19"/>
  <c r="N85" i="19"/>
  <c r="K85" i="19" s="1"/>
  <c r="O84" i="19"/>
  <c r="N84" i="19"/>
  <c r="J84" i="19" s="1"/>
  <c r="L84" i="19"/>
  <c r="O83" i="19"/>
  <c r="N83" i="19"/>
  <c r="L83" i="19" s="1"/>
  <c r="O82" i="19"/>
  <c r="N82" i="19"/>
  <c r="L82" i="19" s="1"/>
  <c r="J82" i="19"/>
  <c r="O81" i="19"/>
  <c r="N81" i="19"/>
  <c r="K81" i="19" s="1"/>
  <c r="O80" i="19"/>
  <c r="N80" i="19"/>
  <c r="O79" i="19"/>
  <c r="N79" i="19"/>
  <c r="K79" i="19" s="1"/>
  <c r="L79" i="19"/>
  <c r="O78" i="19"/>
  <c r="N78" i="19"/>
  <c r="L78" i="19" s="1"/>
  <c r="J78" i="19"/>
  <c r="I78" i="19"/>
  <c r="O77" i="19"/>
  <c r="N77" i="19"/>
  <c r="O76" i="19"/>
  <c r="N76" i="19"/>
  <c r="J76" i="19" s="1"/>
  <c r="K76" i="19"/>
  <c r="O75" i="19"/>
  <c r="N75" i="19"/>
  <c r="O74" i="19"/>
  <c r="N74" i="19"/>
  <c r="O73" i="19"/>
  <c r="N73" i="19"/>
  <c r="K73" i="19" s="1"/>
  <c r="I73" i="19"/>
  <c r="O72" i="19"/>
  <c r="N72" i="19"/>
  <c r="K72" i="19" s="1"/>
  <c r="O71" i="19"/>
  <c r="N71" i="19"/>
  <c r="J71" i="19" s="1"/>
  <c r="K71" i="19"/>
  <c r="O70" i="19"/>
  <c r="N70" i="19"/>
  <c r="L70" i="19" s="1"/>
  <c r="O69" i="19"/>
  <c r="N69" i="19"/>
  <c r="K69" i="19" s="1"/>
  <c r="I69" i="19"/>
  <c r="O68" i="19"/>
  <c r="N68" i="19"/>
  <c r="O67" i="19"/>
  <c r="N67" i="19"/>
  <c r="L67" i="19" s="1"/>
  <c r="O66" i="19"/>
  <c r="N66" i="19"/>
  <c r="L66" i="19" s="1"/>
  <c r="M66" i="19"/>
  <c r="O65" i="19"/>
  <c r="N65" i="19"/>
  <c r="K65" i="19" s="1"/>
  <c r="O64" i="19"/>
  <c r="N64" i="19"/>
  <c r="O63" i="19"/>
  <c r="N63" i="19"/>
  <c r="L63" i="19" s="1"/>
  <c r="O62" i="19"/>
  <c r="N62" i="19"/>
  <c r="L62" i="19" s="1"/>
  <c r="M62" i="19"/>
  <c r="O61" i="19"/>
  <c r="N61" i="19"/>
  <c r="K61" i="19" s="1"/>
  <c r="O60" i="19"/>
  <c r="N60" i="19"/>
  <c r="M60" i="19" s="1"/>
  <c r="O59" i="19"/>
  <c r="N59" i="19"/>
  <c r="K59" i="19" s="1"/>
  <c r="L59" i="19"/>
  <c r="O58" i="19"/>
  <c r="N58" i="19"/>
  <c r="L58" i="19" s="1"/>
  <c r="O57" i="19"/>
  <c r="N57" i="19"/>
  <c r="K57" i="19" s="1"/>
  <c r="L57" i="19"/>
  <c r="O56" i="19"/>
  <c r="N56" i="19"/>
  <c r="M56" i="19" s="1"/>
  <c r="I56" i="19"/>
  <c r="O55" i="19"/>
  <c r="N55" i="19"/>
  <c r="O54" i="19"/>
  <c r="N54" i="19"/>
  <c r="L54" i="19" s="1"/>
  <c r="O53" i="19"/>
  <c r="N53" i="19"/>
  <c r="O52" i="19"/>
  <c r="N52" i="19"/>
  <c r="O51" i="19"/>
  <c r="N51" i="19"/>
  <c r="I51" i="19" s="1"/>
  <c r="O50" i="19"/>
  <c r="N50" i="19"/>
  <c r="M50" i="19" s="1"/>
  <c r="J50" i="19"/>
  <c r="O49" i="19"/>
  <c r="N49" i="19"/>
  <c r="M49" i="19" s="1"/>
  <c r="O48" i="19"/>
  <c r="N48" i="19"/>
  <c r="I48" i="19" s="1"/>
  <c r="L48" i="19"/>
  <c r="K48" i="19"/>
  <c r="J48" i="19"/>
  <c r="O47" i="19"/>
  <c r="N47" i="19"/>
  <c r="M47" i="19" s="1"/>
  <c r="J47" i="19"/>
  <c r="I47" i="19"/>
  <c r="O46" i="19"/>
  <c r="N46" i="19"/>
  <c r="L46" i="19" s="1"/>
  <c r="M46" i="19"/>
  <c r="I46" i="19"/>
  <c r="O45" i="19"/>
  <c r="N45" i="19"/>
  <c r="L45" i="19"/>
  <c r="O44" i="19"/>
  <c r="N44" i="19"/>
  <c r="O43" i="19"/>
  <c r="N43" i="19"/>
  <c r="M43" i="19" s="1"/>
  <c r="O42" i="19"/>
  <c r="N42" i="19"/>
  <c r="M42" i="19" s="1"/>
  <c r="O41" i="19"/>
  <c r="N41" i="19"/>
  <c r="I41" i="19" s="1"/>
  <c r="M41" i="19"/>
  <c r="L41" i="19"/>
  <c r="K41" i="19"/>
  <c r="O40" i="19"/>
  <c r="N40" i="19"/>
  <c r="M40" i="19" s="1"/>
  <c r="J40" i="19"/>
  <c r="O39" i="19"/>
  <c r="N39" i="19"/>
  <c r="J39" i="19" s="1"/>
  <c r="O38" i="19"/>
  <c r="N38" i="19"/>
  <c r="L38" i="19" s="1"/>
  <c r="K38" i="19"/>
  <c r="O37" i="19"/>
  <c r="N37" i="19"/>
  <c r="M37" i="19" s="1"/>
  <c r="O36" i="19"/>
  <c r="N36" i="19"/>
  <c r="L36" i="19" s="1"/>
  <c r="K36" i="19"/>
  <c r="O35" i="19"/>
  <c r="N35" i="19"/>
  <c r="M35" i="19" s="1"/>
  <c r="O34" i="19"/>
  <c r="N34" i="19"/>
  <c r="M34" i="19" s="1"/>
  <c r="O33" i="19"/>
  <c r="N33" i="19"/>
  <c r="M33" i="19" s="1"/>
  <c r="O32" i="19"/>
  <c r="N32" i="19"/>
  <c r="J32" i="19" s="1"/>
  <c r="M32" i="19"/>
  <c r="L32" i="19"/>
  <c r="K32" i="19"/>
  <c r="O31" i="19"/>
  <c r="N31" i="19"/>
  <c r="J31" i="19" s="1"/>
  <c r="K31" i="19"/>
  <c r="O30" i="19"/>
  <c r="N30" i="19"/>
  <c r="M30" i="19" s="1"/>
  <c r="O29" i="19"/>
  <c r="N29" i="19"/>
  <c r="M29" i="19" s="1"/>
  <c r="I29" i="19"/>
  <c r="O28" i="19"/>
  <c r="N28" i="19"/>
  <c r="O27" i="19"/>
  <c r="N27" i="19"/>
  <c r="M27" i="19" s="1"/>
  <c r="O26" i="19"/>
  <c r="N26" i="19"/>
  <c r="M26" i="19" s="1"/>
  <c r="O25" i="19"/>
  <c r="N25" i="19"/>
  <c r="O24" i="19"/>
  <c r="N24" i="19"/>
  <c r="O23" i="19"/>
  <c r="N23" i="19"/>
  <c r="J23" i="19" s="1"/>
  <c r="K23" i="19"/>
  <c r="O22" i="19"/>
  <c r="N22" i="19"/>
  <c r="O21" i="19"/>
  <c r="N21" i="19"/>
  <c r="O20" i="19"/>
  <c r="N20" i="19"/>
  <c r="L20" i="19" s="1"/>
  <c r="M20" i="19"/>
  <c r="K20" i="19"/>
  <c r="O19" i="19"/>
  <c r="N19" i="19"/>
  <c r="O18" i="19"/>
  <c r="N18" i="19"/>
  <c r="M18" i="19" s="1"/>
  <c r="O17" i="19"/>
  <c r="N17" i="19"/>
  <c r="I17" i="19" s="1"/>
  <c r="M17" i="19"/>
  <c r="L17" i="19"/>
  <c r="K17" i="19"/>
  <c r="O16" i="19"/>
  <c r="N16" i="19"/>
  <c r="M16" i="19" s="1"/>
  <c r="J16" i="19"/>
  <c r="O15" i="19"/>
  <c r="N15" i="19"/>
  <c r="J15" i="19" s="1"/>
  <c r="O14" i="19"/>
  <c r="N14" i="19"/>
  <c r="L14" i="19" s="1"/>
  <c r="J14" i="19"/>
  <c r="O13" i="19"/>
  <c r="N13" i="19"/>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K135" i="88"/>
  <c r="M134" i="88"/>
  <c r="L134" i="88"/>
  <c r="M133" i="88"/>
  <c r="L133" i="88"/>
  <c r="I133" i="88" s="1"/>
  <c r="M132" i="88"/>
  <c r="L132" i="88"/>
  <c r="M131" i="88"/>
  <c r="L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M88" i="88"/>
  <c r="L88" i="88"/>
  <c r="I88" i="88" s="1"/>
  <c r="K88" i="88"/>
  <c r="M87" i="88"/>
  <c r="L87" i="88"/>
  <c r="M86" i="88"/>
  <c r="L86" i="88"/>
  <c r="I86" i="88" s="1"/>
  <c r="M85" i="88"/>
  <c r="L85" i="88"/>
  <c r="I85" i="88" s="1"/>
  <c r="M84" i="88"/>
  <c r="L84" i="88"/>
  <c r="I84" i="88" s="1"/>
  <c r="K84" i="88"/>
  <c r="M83" i="88"/>
  <c r="L83" i="88"/>
  <c r="M82" i="88"/>
  <c r="L82" i="88"/>
  <c r="I82" i="88" s="1"/>
  <c r="M81" i="88"/>
  <c r="L81" i="88"/>
  <c r="I81" i="88" s="1"/>
  <c r="M80" i="88"/>
  <c r="L80" i="88"/>
  <c r="I80" i="88" s="1"/>
  <c r="K80" i="88"/>
  <c r="M79" i="88"/>
  <c r="L79" i="88"/>
  <c r="I79" i="88" s="1"/>
  <c r="M78" i="88"/>
  <c r="L78" i="88"/>
  <c r="I78" i="88" s="1"/>
  <c r="M77" i="88"/>
  <c r="L77" i="88"/>
  <c r="I77" i="88" s="1"/>
  <c r="M76" i="88"/>
  <c r="L76" i="88"/>
  <c r="I76" i="88" s="1"/>
  <c r="M75" i="88"/>
  <c r="L75" i="88"/>
  <c r="M74" i="88"/>
  <c r="L74" i="88"/>
  <c r="I74" i="88" s="1"/>
  <c r="M73" i="88"/>
  <c r="L73" i="88"/>
  <c r="I73" i="88" s="1"/>
  <c r="M72" i="88"/>
  <c r="L72" i="88"/>
  <c r="I72" i="88" s="1"/>
  <c r="K72" i="88"/>
  <c r="M71" i="88"/>
  <c r="L71" i="88"/>
  <c r="M70" i="88"/>
  <c r="L70" i="88"/>
  <c r="I70" i="88" s="1"/>
  <c r="M69" i="88"/>
  <c r="L69" i="88"/>
  <c r="I69" i="88" s="1"/>
  <c r="M68" i="88"/>
  <c r="L68" i="88"/>
  <c r="M67" i="88"/>
  <c r="L67" i="88"/>
  <c r="M66" i="88"/>
  <c r="L66" i="88"/>
  <c r="I66" i="88" s="1"/>
  <c r="M65" i="88"/>
  <c r="L65" i="88"/>
  <c r="I65" i="88" s="1"/>
  <c r="K65" i="88"/>
  <c r="M64" i="88"/>
  <c r="L64" i="88"/>
  <c r="I64" i="88" s="1"/>
  <c r="M63" i="88"/>
  <c r="L63" i="88"/>
  <c r="I63" i="88" s="1"/>
  <c r="K63" i="88"/>
  <c r="M62" i="88"/>
  <c r="L62" i="88"/>
  <c r="M61" i="88"/>
  <c r="L61" i="88"/>
  <c r="I61" i="88" s="1"/>
  <c r="M60" i="88"/>
  <c r="L60" i="88"/>
  <c r="I60" i="88" s="1"/>
  <c r="K60" i="88"/>
  <c r="M59" i="88"/>
  <c r="L59" i="88"/>
  <c r="M58" i="88"/>
  <c r="L58" i="88"/>
  <c r="I58" i="88" s="1"/>
  <c r="M57" i="88"/>
  <c r="L57" i="88"/>
  <c r="I57" i="88" s="1"/>
  <c r="K57" i="88"/>
  <c r="M56" i="88"/>
  <c r="L56" i="88"/>
  <c r="I56" i="88" s="1"/>
  <c r="K56" i="88"/>
  <c r="M55" i="88"/>
  <c r="L55" i="88"/>
  <c r="I55" i="88" s="1"/>
  <c r="M54" i="88"/>
  <c r="L54" i="88"/>
  <c r="M53" i="88"/>
  <c r="L53" i="88"/>
  <c r="I53" i="88" s="1"/>
  <c r="M52" i="88"/>
  <c r="L52" i="88"/>
  <c r="I52" i="88" s="1"/>
  <c r="K52" i="88"/>
  <c r="M51" i="88"/>
  <c r="L51" i="88"/>
  <c r="M50" i="88"/>
  <c r="L50" i="88"/>
  <c r="I50" i="88" s="1"/>
  <c r="M49" i="88"/>
  <c r="L49" i="88"/>
  <c r="M48" i="88"/>
  <c r="L48" i="88"/>
  <c r="I48" i="88" s="1"/>
  <c r="M47" i="88"/>
  <c r="L47" i="88"/>
  <c r="I47" i="88" s="1"/>
  <c r="M46" i="88"/>
  <c r="L46" i="88"/>
  <c r="I46" i="88" s="1"/>
  <c r="K46" i="88"/>
  <c r="M45" i="88"/>
  <c r="L45" i="88"/>
  <c r="I45" i="88" s="1"/>
  <c r="M44" i="88"/>
  <c r="L44" i="88"/>
  <c r="I44" i="88" s="1"/>
  <c r="M43" i="88"/>
  <c r="L43" i="88"/>
  <c r="M42" i="88"/>
  <c r="L42" i="88"/>
  <c r="I42" i="88" s="1"/>
  <c r="M41" i="88"/>
  <c r="L41" i="88"/>
  <c r="I41" i="88" s="1"/>
  <c r="K41" i="88"/>
  <c r="M40" i="88"/>
  <c r="L40" i="88"/>
  <c r="M39" i="88"/>
  <c r="L39" i="88"/>
  <c r="I39" i="88" s="1"/>
  <c r="M38" i="88"/>
  <c r="L38" i="88"/>
  <c r="I38" i="88" s="1"/>
  <c r="M37" i="88"/>
  <c r="L37" i="88"/>
  <c r="I37" i="88" s="1"/>
  <c r="M36" i="88"/>
  <c r="L36" i="88"/>
  <c r="I36" i="88" s="1"/>
  <c r="M35" i="88"/>
  <c r="L35" i="88"/>
  <c r="M34" i="88"/>
  <c r="L34" i="88"/>
  <c r="I34" i="88" s="1"/>
  <c r="M33" i="88"/>
  <c r="L33" i="88"/>
  <c r="I33" i="88" s="1"/>
  <c r="M32" i="88"/>
  <c r="L32" i="88"/>
  <c r="I32" i="88" s="1"/>
  <c r="K32" i="88"/>
  <c r="M31" i="88"/>
  <c r="L31" i="88"/>
  <c r="M30" i="88"/>
  <c r="L30" i="88"/>
  <c r="I30" i="88" s="1"/>
  <c r="M29" i="88"/>
  <c r="L29" i="88"/>
  <c r="I29" i="88" s="1"/>
  <c r="M28" i="88"/>
  <c r="L28" i="88"/>
  <c r="M27" i="88"/>
  <c r="L27" i="88"/>
  <c r="M26" i="88"/>
  <c r="L26" i="88"/>
  <c r="I26" i="88" s="1"/>
  <c r="M25" i="88"/>
  <c r="L25" i="88"/>
  <c r="I25" i="88" s="1"/>
  <c r="K25" i="88"/>
  <c r="M24" i="88"/>
  <c r="L24" i="88"/>
  <c r="I24" i="88" s="1"/>
  <c r="M23" i="88"/>
  <c r="L23" i="88"/>
  <c r="I23" i="88" s="1"/>
  <c r="K23" i="88"/>
  <c r="M22" i="88"/>
  <c r="L22" i="88"/>
  <c r="I22" i="88" s="1"/>
  <c r="M21" i="88"/>
  <c r="L21" i="88"/>
  <c r="I21" i="88" s="1"/>
  <c r="M20" i="88"/>
  <c r="L20" i="88"/>
  <c r="I20" i="88" s="1"/>
  <c r="K20" i="88"/>
  <c r="M19" i="88"/>
  <c r="L19" i="88"/>
  <c r="M18" i="88"/>
  <c r="L18" i="88"/>
  <c r="I18" i="88" s="1"/>
  <c r="M17" i="88"/>
  <c r="L17" i="88"/>
  <c r="I17" i="88" s="1"/>
  <c r="M16" i="88"/>
  <c r="L16" i="88"/>
  <c r="I16" i="88" s="1"/>
  <c r="M15" i="88"/>
  <c r="L15" i="88"/>
  <c r="I15" i="88" s="1"/>
  <c r="K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H24" i="1"/>
  <c r="I24" i="1"/>
  <c r="J24" i="1"/>
  <c r="I25" i="1"/>
  <c r="H25" i="1" s="1"/>
  <c r="J25" i="1"/>
  <c r="I26" i="1"/>
  <c r="H26" i="1" s="1"/>
  <c r="J26" i="1"/>
  <c r="I27" i="1"/>
  <c r="H27" i="1" s="1"/>
  <c r="J27" i="1"/>
  <c r="I28" i="1"/>
  <c r="H28" i="1" s="1"/>
  <c r="J28" i="1"/>
  <c r="I29" i="1"/>
  <c r="H29" i="1" s="1"/>
  <c r="J29" i="1"/>
  <c r="H30" i="1"/>
  <c r="I30" i="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H46" i="1"/>
  <c r="I46" i="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H74" i="1"/>
  <c r="I74" i="1"/>
  <c r="J74" i="1"/>
  <c r="I75" i="1"/>
  <c r="H75" i="1" s="1"/>
  <c r="J75" i="1"/>
  <c r="I76" i="1"/>
  <c r="H76" i="1" s="1"/>
  <c r="J76" i="1"/>
  <c r="I77" i="1"/>
  <c r="H77" i="1" s="1"/>
  <c r="J77" i="1"/>
  <c r="I78" i="1"/>
  <c r="H78" i="1" s="1"/>
  <c r="J78" i="1"/>
  <c r="I79" i="1"/>
  <c r="H79" i="1" s="1"/>
  <c r="J79" i="1"/>
  <c r="I80" i="1"/>
  <c r="H80" i="1" s="1"/>
  <c r="J80" i="1"/>
  <c r="H81" i="1"/>
  <c r="I81" i="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H94" i="1"/>
  <c r="I94" i="1"/>
  <c r="J94" i="1"/>
  <c r="I95" i="1"/>
  <c r="H95" i="1" s="1"/>
  <c r="J95" i="1"/>
  <c r="I96" i="1"/>
  <c r="H96" i="1" s="1"/>
  <c r="J96" i="1"/>
  <c r="I97" i="1"/>
  <c r="H97" i="1" s="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H110" i="1"/>
  <c r="I110" i="1"/>
  <c r="J110" i="1"/>
  <c r="I111" i="1"/>
  <c r="H111" i="1" s="1"/>
  <c r="J111" i="1"/>
  <c r="I112" i="1"/>
  <c r="H112" i="1" s="1"/>
  <c r="J112" i="1"/>
  <c r="H113" i="1"/>
  <c r="I113" i="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I126" i="1"/>
  <c r="H126" i="1" s="1"/>
  <c r="J126" i="1"/>
  <c r="I127" i="1"/>
  <c r="H127" i="1" s="1"/>
  <c r="J127" i="1"/>
  <c r="I128" i="1"/>
  <c r="H128" i="1" s="1"/>
  <c r="J128" i="1"/>
  <c r="H129" i="1"/>
  <c r="I129" i="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H142" i="1"/>
  <c r="I142" i="1"/>
  <c r="J142" i="1"/>
  <c r="I143" i="1"/>
  <c r="H143" i="1" s="1"/>
  <c r="J143" i="1"/>
  <c r="I144" i="1"/>
  <c r="H144" i="1" s="1"/>
  <c r="J144" i="1"/>
  <c r="H145" i="1"/>
  <c r="I145" i="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I158" i="1"/>
  <c r="H158" i="1" s="1"/>
  <c r="J158" i="1"/>
  <c r="I159" i="1"/>
  <c r="H159" i="1" s="1"/>
  <c r="J159" i="1"/>
  <c r="I160" i="1"/>
  <c r="H160" i="1" s="1"/>
  <c r="J160" i="1"/>
  <c r="H161" i="1"/>
  <c r="I161" i="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H174" i="1"/>
  <c r="I174" i="1"/>
  <c r="J174" i="1"/>
  <c r="I175" i="1"/>
  <c r="H175" i="1" s="1"/>
  <c r="J175" i="1"/>
  <c r="I176" i="1"/>
  <c r="H176" i="1" s="1"/>
  <c r="J176" i="1"/>
  <c r="H177" i="1"/>
  <c r="I177" i="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I190" i="1"/>
  <c r="H190" i="1" s="1"/>
  <c r="J190" i="1"/>
  <c r="I191" i="1"/>
  <c r="H191" i="1" s="1"/>
  <c r="J191" i="1"/>
  <c r="I192" i="1"/>
  <c r="H192" i="1" s="1"/>
  <c r="J192" i="1"/>
  <c r="H193" i="1"/>
  <c r="I193" i="1"/>
  <c r="J193" i="1"/>
  <c r="I194" i="1"/>
  <c r="H194" i="1" s="1"/>
  <c r="J194" i="1"/>
  <c r="I195" i="1"/>
  <c r="H195" i="1" s="1"/>
  <c r="J195" i="1"/>
  <c r="H196" i="1"/>
  <c r="I196" i="1"/>
  <c r="J196" i="1"/>
  <c r="I197" i="1"/>
  <c r="H197" i="1" s="1"/>
  <c r="J197" i="1"/>
  <c r="I198" i="1"/>
  <c r="H198" i="1" s="1"/>
  <c r="J198" i="1"/>
  <c r="I199" i="1"/>
  <c r="H199" i="1" s="1"/>
  <c r="J199" i="1"/>
  <c r="I200" i="1"/>
  <c r="H200" i="1" s="1"/>
  <c r="J200" i="1"/>
  <c r="I201" i="1"/>
  <c r="H201" i="1" s="1"/>
  <c r="J201" i="1"/>
  <c r="H202" i="1"/>
  <c r="I202" i="1"/>
  <c r="J202" i="1"/>
  <c r="I203" i="1"/>
  <c r="H203" i="1" s="1"/>
  <c r="J203" i="1"/>
  <c r="I204" i="1"/>
  <c r="H204" i="1" s="1"/>
  <c r="J204" i="1"/>
  <c r="I205" i="1"/>
  <c r="H205" i="1" s="1"/>
  <c r="J205" i="1"/>
  <c r="I206" i="1"/>
  <c r="H206" i="1" s="1"/>
  <c r="J206" i="1"/>
  <c r="I207" i="1"/>
  <c r="H207" i="1" s="1"/>
  <c r="J207" i="1"/>
  <c r="H208" i="1"/>
  <c r="I208" i="1"/>
  <c r="J208" i="1"/>
  <c r="I209" i="1"/>
  <c r="H209" i="1" s="1"/>
  <c r="J209" i="1"/>
  <c r="I210" i="1"/>
  <c r="H210" i="1" s="1"/>
  <c r="J210" i="1"/>
  <c r="I211" i="1"/>
  <c r="H211" i="1" s="1"/>
  <c r="J211" i="1"/>
  <c r="H212" i="1"/>
  <c r="I212" i="1"/>
  <c r="J212" i="1"/>
  <c r="I213" i="1"/>
  <c r="H213" i="1" s="1"/>
  <c r="J213" i="1"/>
  <c r="I214" i="1"/>
  <c r="H214" i="1" s="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H226" i="1"/>
  <c r="I226" i="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I238" i="1"/>
  <c r="H238" i="1" s="1"/>
  <c r="J238" i="1"/>
  <c r="I239" i="1"/>
  <c r="H239" i="1" s="1"/>
  <c r="J239" i="1"/>
  <c r="H240" i="1"/>
  <c r="I240" i="1"/>
  <c r="J240" i="1"/>
  <c r="I241" i="1"/>
  <c r="H241" i="1" s="1"/>
  <c r="J241" i="1"/>
  <c r="I242" i="1"/>
  <c r="H242" i="1" s="1"/>
  <c r="J242" i="1"/>
  <c r="I243" i="1"/>
  <c r="H243" i="1" s="1"/>
  <c r="J243" i="1"/>
  <c r="H244" i="1"/>
  <c r="I244" i="1"/>
  <c r="J244" i="1"/>
  <c r="I245" i="1"/>
  <c r="H245" i="1" s="1"/>
  <c r="J245" i="1"/>
  <c r="I246" i="1"/>
  <c r="H246" i="1" s="1"/>
  <c r="J246" i="1"/>
  <c r="I247" i="1"/>
  <c r="H247" i="1" s="1"/>
  <c r="J247" i="1"/>
  <c r="H248" i="1"/>
  <c r="I248" i="1"/>
  <c r="J248" i="1"/>
  <c r="I249" i="1"/>
  <c r="H249" i="1" s="1"/>
  <c r="J249" i="1"/>
  <c r="H250" i="1"/>
  <c r="I250" i="1"/>
  <c r="J250" i="1"/>
  <c r="I251" i="1"/>
  <c r="H251" i="1" s="1"/>
  <c r="J251" i="1"/>
  <c r="I252" i="1"/>
  <c r="H252" i="1" s="1"/>
  <c r="J252" i="1"/>
  <c r="I253" i="1"/>
  <c r="H253" i="1" s="1"/>
  <c r="J253" i="1"/>
  <c r="H254" i="1"/>
  <c r="I254" i="1"/>
  <c r="J254" i="1"/>
  <c r="I255" i="1"/>
  <c r="H255" i="1" s="1"/>
  <c r="J255" i="1"/>
  <c r="I256" i="1"/>
  <c r="H256" i="1" s="1"/>
  <c r="J256" i="1"/>
  <c r="I257" i="1"/>
  <c r="H257" i="1" s="1"/>
  <c r="J257" i="1"/>
  <c r="H258" i="1"/>
  <c r="I258" i="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I24" i="134"/>
  <c r="H24" i="134" s="1"/>
  <c r="J24" i="134"/>
  <c r="H25" i="134"/>
  <c r="I25" i="134"/>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H38" i="134"/>
  <c r="I38" i="134"/>
  <c r="J38" i="134"/>
  <c r="I39" i="134"/>
  <c r="H39" i="134" s="1"/>
  <c r="J39" i="134"/>
  <c r="I40" i="134"/>
  <c r="H40" i="134" s="1"/>
  <c r="J40" i="134"/>
  <c r="H41" i="134"/>
  <c r="I41" i="134"/>
  <c r="J41" i="134"/>
  <c r="I42" i="134"/>
  <c r="H42" i="134" s="1"/>
  <c r="J42" i="134"/>
  <c r="I43" i="134"/>
  <c r="H43" i="134" s="1"/>
  <c r="J43" i="134"/>
  <c r="I44" i="134"/>
  <c r="H44" i="134" s="1"/>
  <c r="J44" i="134"/>
  <c r="I45" i="134"/>
  <c r="H45" i="134" s="1"/>
  <c r="J45" i="134"/>
  <c r="H46" i="134"/>
  <c r="I46" i="134"/>
  <c r="J46" i="134"/>
  <c r="I47" i="134"/>
  <c r="H47" i="134" s="1"/>
  <c r="J47" i="134"/>
  <c r="H48" i="134"/>
  <c r="I48" i="134"/>
  <c r="J48" i="134"/>
  <c r="H49" i="134"/>
  <c r="I49" i="134"/>
  <c r="J49" i="134"/>
  <c r="I50" i="134"/>
  <c r="H50" i="134" s="1"/>
  <c r="J50" i="134"/>
  <c r="I51" i="134"/>
  <c r="H51" i="134" s="1"/>
  <c r="J51" i="134"/>
  <c r="I52" i="134"/>
  <c r="H52" i="134" s="1"/>
  <c r="J52" i="134"/>
  <c r="I53" i="134"/>
  <c r="H53" i="134" s="1"/>
  <c r="J53" i="134"/>
  <c r="H54" i="134"/>
  <c r="I54" i="134"/>
  <c r="J54" i="134"/>
  <c r="I55" i="134"/>
  <c r="H55" i="134" s="1"/>
  <c r="J55" i="134"/>
  <c r="H56" i="134"/>
  <c r="I56" i="134"/>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H80" i="134"/>
  <c r="I80" i="134"/>
  <c r="J80" i="134"/>
  <c r="H81" i="134"/>
  <c r="I81" i="134"/>
  <c r="J81" i="134"/>
  <c r="I82" i="134"/>
  <c r="H82" i="134" s="1"/>
  <c r="J82" i="134"/>
  <c r="I83" i="134"/>
  <c r="H83" i="134" s="1"/>
  <c r="J83" i="134"/>
  <c r="I84" i="134"/>
  <c r="H84" i="134" s="1"/>
  <c r="J84" i="134"/>
  <c r="I85" i="134"/>
  <c r="H85" i="134" s="1"/>
  <c r="J85" i="134"/>
  <c r="H86" i="134"/>
  <c r="I86" i="134"/>
  <c r="J86" i="134"/>
  <c r="I87" i="134"/>
  <c r="H87" i="134" s="1"/>
  <c r="J87" i="134"/>
  <c r="H88" i="134"/>
  <c r="I88" i="134"/>
  <c r="J88" i="134"/>
  <c r="I89" i="134"/>
  <c r="H89" i="134" s="1"/>
  <c r="J89" i="134"/>
  <c r="I90" i="134"/>
  <c r="H90" i="134" s="1"/>
  <c r="J90" i="134"/>
  <c r="I91" i="134"/>
  <c r="H91" i="134" s="1"/>
  <c r="J91" i="134"/>
  <c r="I92" i="134"/>
  <c r="H92" i="134" s="1"/>
  <c r="J92" i="134"/>
  <c r="I93" i="134"/>
  <c r="H93" i="134" s="1"/>
  <c r="J93" i="134"/>
  <c r="H94" i="134"/>
  <c r="I94" i="134"/>
  <c r="J94" i="134"/>
  <c r="I95" i="134"/>
  <c r="H95" i="134" s="1"/>
  <c r="J95" i="134"/>
  <c r="I96" i="134"/>
  <c r="H96" i="134" s="1"/>
  <c r="J96" i="134"/>
  <c r="H97" i="134"/>
  <c r="I97" i="134"/>
  <c r="J97" i="134"/>
  <c r="I98" i="134"/>
  <c r="H98" i="134" s="1"/>
  <c r="J98" i="134"/>
  <c r="I99" i="134"/>
  <c r="H99" i="134" s="1"/>
  <c r="J99" i="134"/>
  <c r="I100" i="134"/>
  <c r="H100" i="134" s="1"/>
  <c r="J100" i="134"/>
  <c r="I101" i="134"/>
  <c r="H101" i="134" s="1"/>
  <c r="J101" i="134"/>
  <c r="H102" i="134"/>
  <c r="I102" i="134"/>
  <c r="J102" i="134"/>
  <c r="I103" i="134"/>
  <c r="H103" i="134" s="1"/>
  <c r="J103" i="134"/>
  <c r="H104" i="134"/>
  <c r="I104" i="134"/>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H120" i="134"/>
  <c r="I120" i="134"/>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H142" i="134"/>
  <c r="I142" i="134"/>
  <c r="J142" i="134"/>
  <c r="I143" i="134"/>
  <c r="H143" i="134" s="1"/>
  <c r="J143" i="134"/>
  <c r="H144" i="134"/>
  <c r="I144" i="134"/>
  <c r="J144" i="134"/>
  <c r="H145" i="134"/>
  <c r="I145" i="134"/>
  <c r="J145" i="134"/>
  <c r="I146" i="134"/>
  <c r="H146" i="134" s="1"/>
  <c r="J146" i="134"/>
  <c r="I147" i="134"/>
  <c r="H147" i="134" s="1"/>
  <c r="J147" i="134"/>
  <c r="I148" i="134"/>
  <c r="H148" i="134" s="1"/>
  <c r="J148" i="134"/>
  <c r="I149" i="134"/>
  <c r="H149" i="134" s="1"/>
  <c r="J149" i="134"/>
  <c r="H150" i="134"/>
  <c r="I150" i="134"/>
  <c r="J150" i="134"/>
  <c r="I151" i="134"/>
  <c r="H151" i="134" s="1"/>
  <c r="J151" i="134"/>
  <c r="H152" i="134"/>
  <c r="I152" i="134"/>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H176" i="134"/>
  <c r="I176" i="134"/>
  <c r="J176" i="134"/>
  <c r="H177" i="134"/>
  <c r="I177" i="134"/>
  <c r="J177" i="134"/>
  <c r="I178" i="134"/>
  <c r="H178" i="134" s="1"/>
  <c r="J178" i="134"/>
  <c r="I179" i="134"/>
  <c r="H179" i="134" s="1"/>
  <c r="J179" i="134"/>
  <c r="I180" i="134"/>
  <c r="H180" i="134" s="1"/>
  <c r="J180" i="134"/>
  <c r="I181" i="134"/>
  <c r="H181" i="134" s="1"/>
  <c r="J181" i="134"/>
  <c r="H182" i="134"/>
  <c r="I182" i="134"/>
  <c r="J182" i="134"/>
  <c r="I183" i="134"/>
  <c r="H183" i="134" s="1"/>
  <c r="J183" i="134"/>
  <c r="H184" i="134"/>
  <c r="I184" i="134"/>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H192" i="134"/>
  <c r="I192" i="134"/>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H208" i="134"/>
  <c r="I208" i="134"/>
  <c r="J208" i="134"/>
  <c r="H209" i="134"/>
  <c r="I209" i="134"/>
  <c r="J209" i="134"/>
  <c r="I210" i="134"/>
  <c r="H210" i="134" s="1"/>
  <c r="J210" i="134"/>
  <c r="I211" i="134"/>
  <c r="H211" i="134" s="1"/>
  <c r="J211" i="134"/>
  <c r="I212" i="134"/>
  <c r="H212" i="134" s="1"/>
  <c r="J212" i="134"/>
  <c r="I213" i="134"/>
  <c r="H213" i="134" s="1"/>
  <c r="J213" i="134"/>
  <c r="H214" i="134"/>
  <c r="I214" i="134"/>
  <c r="J214" i="134"/>
  <c r="I215" i="134"/>
  <c r="H215" i="134" s="1"/>
  <c r="J215" i="134"/>
  <c r="H216" i="134"/>
  <c r="I216" i="134"/>
  <c r="J216" i="134"/>
  <c r="I217" i="134"/>
  <c r="H217" i="134" s="1"/>
  <c r="J217" i="134"/>
  <c r="I218" i="134"/>
  <c r="H218" i="134" s="1"/>
  <c r="J218" i="134"/>
  <c r="I219" i="134"/>
  <c r="H219" i="134" s="1"/>
  <c r="J219" i="134"/>
  <c r="I220" i="134"/>
  <c r="H220" i="134" s="1"/>
  <c r="J220" i="134"/>
  <c r="I221" i="134"/>
  <c r="H221" i="134" s="1"/>
  <c r="J221" i="134"/>
  <c r="H222" i="134"/>
  <c r="I222" i="134"/>
  <c r="J222" i="134"/>
  <c r="I223" i="134"/>
  <c r="H223" i="134" s="1"/>
  <c r="J223" i="134"/>
  <c r="I224" i="134"/>
  <c r="H224" i="134" s="1"/>
  <c r="J224" i="134"/>
  <c r="H225" i="134"/>
  <c r="I225" i="134"/>
  <c r="J225" i="134"/>
  <c r="I226" i="134"/>
  <c r="H226" i="134" s="1"/>
  <c r="J226" i="134"/>
  <c r="I227" i="134"/>
  <c r="H227" i="134" s="1"/>
  <c r="J227" i="134"/>
  <c r="I228" i="134"/>
  <c r="H228" i="134" s="1"/>
  <c r="J228" i="134"/>
  <c r="I229" i="134"/>
  <c r="H229" i="134" s="1"/>
  <c r="J229" i="134"/>
  <c r="H230" i="134"/>
  <c r="I230" i="134"/>
  <c r="J230" i="134"/>
  <c r="I231" i="134"/>
  <c r="H231" i="134" s="1"/>
  <c r="J231" i="134"/>
  <c r="H232" i="134"/>
  <c r="I232" i="134"/>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H15" i="115"/>
  <c r="I15" i="115"/>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H32" i="115"/>
  <c r="I32" i="115"/>
  <c r="J32" i="115"/>
  <c r="I33" i="115"/>
  <c r="H33" i="115" s="1"/>
  <c r="J33" i="115"/>
  <c r="I34" i="115"/>
  <c r="H34" i="115" s="1"/>
  <c r="J34" i="115"/>
  <c r="I35" i="115"/>
  <c r="H35" i="115" s="1"/>
  <c r="J35" i="115"/>
  <c r="I36" i="115"/>
  <c r="H36" i="115" s="1"/>
  <c r="J36" i="115"/>
  <c r="I37" i="115"/>
  <c r="H37" i="115" s="1"/>
  <c r="J37" i="115"/>
  <c r="H38" i="115"/>
  <c r="I38" i="115"/>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H47" i="115"/>
  <c r="I47" i="115"/>
  <c r="J47" i="115"/>
  <c r="I48" i="115"/>
  <c r="H48" i="115" s="1"/>
  <c r="J48" i="115"/>
  <c r="I49" i="115"/>
  <c r="H49" i="115" s="1"/>
  <c r="J49" i="115"/>
  <c r="I50" i="115"/>
  <c r="H50" i="115" s="1"/>
  <c r="J50" i="115"/>
  <c r="I51" i="115"/>
  <c r="H51" i="115" s="1"/>
  <c r="J51" i="115"/>
  <c r="I52" i="115"/>
  <c r="H52" i="115" s="1"/>
  <c r="J52" i="115"/>
  <c r="I53" i="115"/>
  <c r="H53" i="115" s="1"/>
  <c r="J53" i="115"/>
  <c r="H54" i="115"/>
  <c r="I54" i="115"/>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H80" i="115"/>
  <c r="I80" i="115"/>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H88" i="115"/>
  <c r="I88" i="115"/>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H102" i="115"/>
  <c r="I102" i="115"/>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H120" i="115"/>
  <c r="I120" i="115"/>
  <c r="J120" i="115"/>
  <c r="I121" i="115"/>
  <c r="H121" i="115" s="1"/>
  <c r="J121" i="115"/>
  <c r="I122" i="115"/>
  <c r="H122" i="115" s="1"/>
  <c r="J122" i="115"/>
  <c r="I123" i="115"/>
  <c r="H123" i="115" s="1"/>
  <c r="J123" i="115"/>
  <c r="I124" i="115"/>
  <c r="H124" i="115" s="1"/>
  <c r="J124" i="115"/>
  <c r="I125" i="115"/>
  <c r="H125" i="115" s="1"/>
  <c r="J125" i="115"/>
  <c r="I126" i="115"/>
  <c r="H126" i="115" s="1"/>
  <c r="J126" i="115"/>
  <c r="H127" i="115"/>
  <c r="I127" i="115"/>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H139" i="115"/>
  <c r="I139" i="115"/>
  <c r="J139" i="115"/>
  <c r="I140" i="115"/>
  <c r="H140" i="115" s="1"/>
  <c r="J140" i="115"/>
  <c r="I141" i="115"/>
  <c r="H141" i="115" s="1"/>
  <c r="J141" i="115"/>
  <c r="I142" i="115"/>
  <c r="H142" i="115" s="1"/>
  <c r="J142" i="115"/>
  <c r="H143" i="115"/>
  <c r="I143" i="115"/>
  <c r="J143" i="115"/>
  <c r="I144" i="115"/>
  <c r="H144" i="115" s="1"/>
  <c r="J144" i="115"/>
  <c r="I145" i="115"/>
  <c r="H145" i="115" s="1"/>
  <c r="J145" i="115"/>
  <c r="I146" i="115"/>
  <c r="H146" i="115" s="1"/>
  <c r="J146" i="115"/>
  <c r="I147" i="115"/>
  <c r="H147" i="115" s="1"/>
  <c r="J147" i="115"/>
  <c r="I148" i="115"/>
  <c r="H148" i="115" s="1"/>
  <c r="J148" i="115"/>
  <c r="I149" i="115"/>
  <c r="H149" i="115" s="1"/>
  <c r="J149" i="115"/>
  <c r="H150" i="115"/>
  <c r="I150" i="115"/>
  <c r="J150" i="115"/>
  <c r="I151" i="115"/>
  <c r="H151" i="115" s="1"/>
  <c r="J151" i="115"/>
  <c r="I152" i="115"/>
  <c r="H152" i="115" s="1"/>
  <c r="J152" i="115"/>
  <c r="I153" i="115"/>
  <c r="H153" i="115" s="1"/>
  <c r="J153" i="115"/>
  <c r="I154" i="115"/>
  <c r="H154" i="115" s="1"/>
  <c r="J154" i="115"/>
  <c r="H155" i="115"/>
  <c r="I155" i="115"/>
  <c r="J155" i="115"/>
  <c r="I156" i="115"/>
  <c r="H156" i="115" s="1"/>
  <c r="J156" i="115"/>
  <c r="I157" i="115"/>
  <c r="H157" i="115" s="1"/>
  <c r="J157" i="115"/>
  <c r="I158" i="115"/>
  <c r="H158" i="115" s="1"/>
  <c r="J158" i="115"/>
  <c r="I159" i="115"/>
  <c r="H159" i="115" s="1"/>
  <c r="J159" i="115"/>
  <c r="I160" i="115"/>
  <c r="H160" i="115" s="1"/>
  <c r="J160" i="115"/>
  <c r="H161" i="115"/>
  <c r="I161" i="115"/>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H193" i="115"/>
  <c r="I193" i="115"/>
  <c r="J193" i="115"/>
  <c r="I194" i="115"/>
  <c r="H194" i="115" s="1"/>
  <c r="J194" i="115"/>
  <c r="I195" i="115"/>
  <c r="H195" i="115" s="1"/>
  <c r="J195" i="115"/>
  <c r="I196" i="115"/>
  <c r="H196" i="115" s="1"/>
  <c r="J196" i="115"/>
  <c r="I197" i="115"/>
  <c r="H197" i="115" s="1"/>
  <c r="J197" i="115"/>
  <c r="I198" i="115"/>
  <c r="H198" i="115" s="1"/>
  <c r="J198" i="115"/>
  <c r="I199" i="115"/>
  <c r="H199" i="115" s="1"/>
  <c r="J199" i="115"/>
  <c r="H200" i="115"/>
  <c r="I200" i="115"/>
  <c r="J200" i="115"/>
  <c r="I201" i="115"/>
  <c r="H201" i="115" s="1"/>
  <c r="J201" i="115"/>
  <c r="I202" i="115"/>
  <c r="H202" i="115" s="1"/>
  <c r="J202" i="115"/>
  <c r="I203" i="115"/>
  <c r="H203" i="115" s="1"/>
  <c r="J203" i="115"/>
  <c r="I204" i="115"/>
  <c r="H204" i="115" s="1"/>
  <c r="J204" i="115"/>
  <c r="I205" i="115"/>
  <c r="H205" i="115" s="1"/>
  <c r="J205" i="115"/>
  <c r="I206" i="115"/>
  <c r="H206" i="115" s="1"/>
  <c r="J206" i="115"/>
  <c r="H207" i="115"/>
  <c r="I207" i="115"/>
  <c r="J207" i="115"/>
  <c r="I208" i="115"/>
  <c r="H208" i="115" s="1"/>
  <c r="J208" i="115"/>
  <c r="H209" i="115"/>
  <c r="I209" i="115"/>
  <c r="J209" i="115"/>
  <c r="I210" i="115"/>
  <c r="H210" i="115" s="1"/>
  <c r="J210" i="115"/>
  <c r="I211" i="115"/>
  <c r="H211" i="115" s="1"/>
  <c r="J211" i="115"/>
  <c r="I212" i="115"/>
  <c r="H212" i="115" s="1"/>
  <c r="J212" i="115"/>
  <c r="I213" i="115"/>
  <c r="H213" i="115" s="1"/>
  <c r="J213" i="115"/>
  <c r="H214" i="115"/>
  <c r="I214" i="115"/>
  <c r="J214" i="115"/>
  <c r="I215" i="115"/>
  <c r="H215" i="115" s="1"/>
  <c r="J215" i="115"/>
  <c r="H216" i="115"/>
  <c r="I216" i="115"/>
  <c r="J216" i="115"/>
  <c r="I217" i="115"/>
  <c r="H217" i="115" s="1"/>
  <c r="J217" i="115"/>
  <c r="I218" i="115"/>
  <c r="H218" i="115" s="1"/>
  <c r="J218" i="115"/>
  <c r="H219" i="115"/>
  <c r="I219" i="115"/>
  <c r="J219" i="115"/>
  <c r="I220" i="115"/>
  <c r="H220" i="115" s="1"/>
  <c r="J220" i="115"/>
  <c r="I221" i="115"/>
  <c r="H221" i="115" s="1"/>
  <c r="J221" i="115"/>
  <c r="I222" i="115"/>
  <c r="H222" i="115" s="1"/>
  <c r="J222" i="115"/>
  <c r="H223" i="115"/>
  <c r="I223" i="115"/>
  <c r="J223" i="115"/>
  <c r="H224" i="115"/>
  <c r="I224" i="115"/>
  <c r="J224" i="115"/>
  <c r="I225" i="115"/>
  <c r="H225" i="115" s="1"/>
  <c r="J225" i="115"/>
  <c r="I226" i="115"/>
  <c r="H226" i="115" s="1"/>
  <c r="J226" i="115"/>
  <c r="H227" i="115"/>
  <c r="I227" i="115"/>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H17" i="117"/>
  <c r="I17" i="117"/>
  <c r="J17" i="117"/>
  <c r="H18" i="117"/>
  <c r="I18" i="117"/>
  <c r="J18" i="117"/>
  <c r="I19" i="117"/>
  <c r="H19" i="117" s="1"/>
  <c r="J19" i="117"/>
  <c r="H20" i="117"/>
  <c r="I20" i="117"/>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H28" i="117"/>
  <c r="I28" i="117"/>
  <c r="J28" i="117"/>
  <c r="I29" i="117"/>
  <c r="H29" i="117" s="1"/>
  <c r="J29" i="117"/>
  <c r="I30" i="117"/>
  <c r="H30" i="117" s="1"/>
  <c r="J30" i="117"/>
  <c r="I31" i="117"/>
  <c r="H31" i="117" s="1"/>
  <c r="J31" i="117"/>
  <c r="I32" i="117"/>
  <c r="H32" i="117" s="1"/>
  <c r="J32" i="117"/>
  <c r="I33" i="117"/>
  <c r="H33" i="117" s="1"/>
  <c r="J33" i="117"/>
  <c r="H34" i="117"/>
  <c r="I34" i="117"/>
  <c r="J34" i="117"/>
  <c r="I35" i="117"/>
  <c r="H35" i="117" s="1"/>
  <c r="J35" i="117"/>
  <c r="I36" i="117"/>
  <c r="H36" i="117" s="1"/>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H49" i="117"/>
  <c r="I49" i="117"/>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H76" i="117"/>
  <c r="I76" i="117"/>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H145" i="117"/>
  <c r="I145" i="117"/>
  <c r="J145" i="117"/>
  <c r="I146" i="117"/>
  <c r="H146" i="117" s="1"/>
  <c r="J146" i="117"/>
  <c r="I147" i="117"/>
  <c r="H147" i="117" s="1"/>
  <c r="J147" i="117"/>
  <c r="H148" i="117"/>
  <c r="I148" i="117"/>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H161" i="117"/>
  <c r="I161" i="117"/>
  <c r="J161" i="117"/>
  <c r="H162" i="117"/>
  <c r="I162" i="117"/>
  <c r="J162" i="117"/>
  <c r="I163" i="117"/>
  <c r="H163" i="117" s="1"/>
  <c r="J163" i="117"/>
  <c r="H164" i="117"/>
  <c r="I164" i="117"/>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H178" i="117"/>
  <c r="I178" i="117"/>
  <c r="J178" i="117"/>
  <c r="I179" i="117"/>
  <c r="H179" i="117" s="1"/>
  <c r="J179" i="117"/>
  <c r="I180" i="117"/>
  <c r="H180" i="117" s="1"/>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H193" i="117"/>
  <c r="I193" i="117"/>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H204" i="117"/>
  <c r="I204" i="117"/>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H249" i="117"/>
  <c r="I249" i="117"/>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H257" i="117"/>
  <c r="I257" i="117"/>
  <c r="J257" i="117"/>
  <c r="I258" i="117"/>
  <c r="H258" i="117" s="1"/>
  <c r="J258" i="117"/>
  <c r="I259" i="117"/>
  <c r="H259" i="117" s="1"/>
  <c r="J259" i="117"/>
  <c r="K11" i="23"/>
  <c r="M11" i="23"/>
  <c r="Q11" i="23"/>
  <c r="R11" i="23"/>
  <c r="L12" i="23"/>
  <c r="M12" i="23"/>
  <c r="Q12" i="23"/>
  <c r="P12" i="23" s="1"/>
  <c r="R12" i="23"/>
  <c r="K13" i="23"/>
  <c r="L13" i="23"/>
  <c r="M13" i="23"/>
  <c r="Q13" i="23"/>
  <c r="R13" i="23"/>
  <c r="K14" i="23"/>
  <c r="L14" i="23"/>
  <c r="M14" i="23"/>
  <c r="Q14" i="23"/>
  <c r="R14" i="23"/>
  <c r="K15" i="23"/>
  <c r="L15" i="23"/>
  <c r="M15" i="23"/>
  <c r="Q15" i="23"/>
  <c r="R15" i="23"/>
  <c r="K16" i="23"/>
  <c r="L16" i="23"/>
  <c r="M16" i="23"/>
  <c r="Q16" i="23"/>
  <c r="P16" i="23" s="1"/>
  <c r="R16" i="23"/>
  <c r="K17" i="23"/>
  <c r="L17" i="23"/>
  <c r="M17" i="23"/>
  <c r="O17" i="23"/>
  <c r="Q17" i="23"/>
  <c r="N17" i="23" s="1"/>
  <c r="R17" i="23"/>
  <c r="S17" i="23"/>
  <c r="K18" i="23"/>
  <c r="L18" i="23"/>
  <c r="M18" i="23"/>
  <c r="Q18" i="23"/>
  <c r="R18" i="23"/>
  <c r="K19" i="23"/>
  <c r="L19" i="23"/>
  <c r="M19" i="23"/>
  <c r="Q19" i="23"/>
  <c r="R19" i="23"/>
  <c r="K20" i="23"/>
  <c r="L20" i="23"/>
  <c r="M20" i="23"/>
  <c r="Q20" i="23"/>
  <c r="R20" i="23"/>
  <c r="K21" i="23"/>
  <c r="L21" i="23"/>
  <c r="M21" i="23"/>
  <c r="O21" i="23"/>
  <c r="Q21" i="23"/>
  <c r="N21" i="23" s="1"/>
  <c r="R21" i="23"/>
  <c r="S21" i="23"/>
  <c r="K22" i="23"/>
  <c r="L22" i="23"/>
  <c r="M22" i="23"/>
  <c r="Q22" i="23"/>
  <c r="R22" i="23"/>
  <c r="K23" i="23"/>
  <c r="L23" i="23"/>
  <c r="M23" i="23"/>
  <c r="Q23" i="23"/>
  <c r="R23" i="23"/>
  <c r="K24" i="23"/>
  <c r="L24" i="23"/>
  <c r="M24" i="23"/>
  <c r="O24" i="23"/>
  <c r="Q24" i="23"/>
  <c r="P24" i="23" s="1"/>
  <c r="R24" i="23"/>
  <c r="K25" i="23"/>
  <c r="L25" i="23"/>
  <c r="M25" i="23"/>
  <c r="O25" i="23"/>
  <c r="Q25" i="23"/>
  <c r="R25" i="23"/>
  <c r="K26" i="23"/>
  <c r="L26" i="23"/>
  <c r="M26" i="23"/>
  <c r="Q26" i="23"/>
  <c r="R26" i="23"/>
  <c r="K27" i="23"/>
  <c r="L27" i="23"/>
  <c r="M27" i="23"/>
  <c r="Q27" i="23"/>
  <c r="R27" i="23"/>
  <c r="K28" i="23"/>
  <c r="L28" i="23"/>
  <c r="M28" i="23"/>
  <c r="O28" i="23"/>
  <c r="Q28" i="23"/>
  <c r="P28" i="23" s="1"/>
  <c r="R28" i="23"/>
  <c r="K29" i="23"/>
  <c r="L29" i="23"/>
  <c r="M29" i="23"/>
  <c r="Q29" i="23"/>
  <c r="R29" i="23"/>
  <c r="K30" i="23"/>
  <c r="L30" i="23"/>
  <c r="M30" i="23"/>
  <c r="Q30" i="23"/>
  <c r="R30" i="23"/>
  <c r="K31" i="23"/>
  <c r="L31" i="23"/>
  <c r="M31" i="23"/>
  <c r="Q31" i="23"/>
  <c r="R31" i="23"/>
  <c r="K32" i="23"/>
  <c r="L32" i="23"/>
  <c r="M32" i="23"/>
  <c r="Q32" i="23"/>
  <c r="P32" i="23" s="1"/>
  <c r="R32" i="23"/>
  <c r="K33" i="23"/>
  <c r="L33" i="23"/>
  <c r="M33" i="23"/>
  <c r="O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R40" i="23"/>
  <c r="K41" i="23"/>
  <c r="L41" i="23"/>
  <c r="M41" i="23"/>
  <c r="O41" i="23"/>
  <c r="Q41" i="23"/>
  <c r="N41" i="23" s="1"/>
  <c r="R41" i="23"/>
  <c r="S41" i="23"/>
  <c r="K42" i="23"/>
  <c r="L42" i="23"/>
  <c r="M42" i="23"/>
  <c r="Q42" i="23"/>
  <c r="R42" i="23"/>
  <c r="K43" i="23"/>
  <c r="L43" i="23"/>
  <c r="M43" i="23"/>
  <c r="Q43" i="23"/>
  <c r="O43" i="23" s="1"/>
  <c r="R43" i="23"/>
  <c r="K44" i="23"/>
  <c r="L44" i="23"/>
  <c r="M44" i="23"/>
  <c r="Q44" i="23"/>
  <c r="R44" i="23"/>
  <c r="K45" i="23"/>
  <c r="L45" i="23"/>
  <c r="M45" i="23"/>
  <c r="O45" i="23"/>
  <c r="Q45" i="23"/>
  <c r="N45" i="23" s="1"/>
  <c r="R45" i="23"/>
  <c r="S45" i="23"/>
  <c r="K46" i="23"/>
  <c r="L46" i="23"/>
  <c r="M46" i="23"/>
  <c r="Q46" i="23"/>
  <c r="S46" i="23" s="1"/>
  <c r="R46" i="23"/>
  <c r="K47" i="23"/>
  <c r="L47" i="23"/>
  <c r="M47" i="23"/>
  <c r="Q47" i="23"/>
  <c r="R47" i="23"/>
  <c r="K48" i="23"/>
  <c r="L48" i="23"/>
  <c r="M48" i="23"/>
  <c r="O48" i="23"/>
  <c r="Q48" i="23"/>
  <c r="P48" i="23" s="1"/>
  <c r="R48" i="23"/>
  <c r="K49" i="23"/>
  <c r="L49" i="23"/>
  <c r="M49" i="23"/>
  <c r="Q49" i="23"/>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S65" i="23"/>
  <c r="K66" i="23"/>
  <c r="L66" i="23"/>
  <c r="M66" i="23"/>
  <c r="Q66" i="23"/>
  <c r="S66" i="23" s="1"/>
  <c r="R66" i="23"/>
  <c r="K67" i="23"/>
  <c r="L67" i="23"/>
  <c r="M67" i="23"/>
  <c r="Q67" i="23"/>
  <c r="S67" i="23" s="1"/>
  <c r="R67" i="23"/>
  <c r="K68" i="23"/>
  <c r="L68" i="23"/>
  <c r="M68" i="23"/>
  <c r="Q68" i="23"/>
  <c r="O68" i="23" s="1"/>
  <c r="R68" i="23"/>
  <c r="K69" i="23"/>
  <c r="L69" i="23"/>
  <c r="M69" i="23"/>
  <c r="O69" i="23"/>
  <c r="Q69" i="23"/>
  <c r="N69" i="23" s="1"/>
  <c r="R69" i="23"/>
  <c r="S69" i="23"/>
  <c r="K70" i="23"/>
  <c r="L70" i="23"/>
  <c r="M70" i="23"/>
  <c r="Q70" i="23"/>
  <c r="S70" i="23" s="1"/>
  <c r="R70" i="23"/>
  <c r="K71" i="23"/>
  <c r="L71" i="23"/>
  <c r="M71" i="23"/>
  <c r="Q71" i="23"/>
  <c r="R71" i="23"/>
  <c r="K72" i="23"/>
  <c r="L72" i="23"/>
  <c r="M72" i="23"/>
  <c r="Q72" i="23"/>
  <c r="O72" i="23" s="1"/>
  <c r="R72" i="23"/>
  <c r="K73" i="23"/>
  <c r="L73" i="23"/>
  <c r="M73" i="23"/>
  <c r="O73" i="23"/>
  <c r="Q73" i="23"/>
  <c r="N73" i="23" s="1"/>
  <c r="R73" i="23"/>
  <c r="S73" i="23"/>
  <c r="K74" i="23"/>
  <c r="L74" i="23"/>
  <c r="M74" i="23"/>
  <c r="Q74" i="23"/>
  <c r="S74" i="23" s="1"/>
  <c r="R74" i="23"/>
  <c r="K75" i="23"/>
  <c r="L75" i="23"/>
  <c r="M75" i="23"/>
  <c r="Q75" i="23"/>
  <c r="S75" i="23" s="1"/>
  <c r="R75" i="23"/>
  <c r="K76" i="23"/>
  <c r="L76" i="23"/>
  <c r="M76" i="23"/>
  <c r="Q76" i="23"/>
  <c r="O76" i="23" s="1"/>
  <c r="R76" i="23"/>
  <c r="K77" i="23"/>
  <c r="L77" i="23"/>
  <c r="M77" i="23"/>
  <c r="Q77" i="23"/>
  <c r="R77" i="23"/>
  <c r="K78" i="23"/>
  <c r="L78" i="23"/>
  <c r="M78" i="23"/>
  <c r="Q78" i="23"/>
  <c r="S78" i="23" s="1"/>
  <c r="R78" i="23"/>
  <c r="K79" i="23"/>
  <c r="L79" i="23"/>
  <c r="M79" i="23"/>
  <c r="Q79" i="23"/>
  <c r="O79" i="23" s="1"/>
  <c r="R79" i="23"/>
  <c r="K80" i="23"/>
  <c r="L80" i="23"/>
  <c r="M80" i="23"/>
  <c r="Q80" i="23"/>
  <c r="O80" i="23" s="1"/>
  <c r="R80" i="23"/>
  <c r="K81" i="23"/>
  <c r="L81" i="23"/>
  <c r="M81" i="23"/>
  <c r="Q81" i="23"/>
  <c r="R81" i="23"/>
  <c r="S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S85" i="23"/>
  <c r="K86" i="23"/>
  <c r="L86" i="23"/>
  <c r="M86" i="23"/>
  <c r="Q86" i="23"/>
  <c r="R86" i="23"/>
  <c r="S86" i="23"/>
  <c r="K87" i="23"/>
  <c r="L87" i="23"/>
  <c r="M87" i="23"/>
  <c r="Q87" i="23"/>
  <c r="R87" i="23"/>
  <c r="K88" i="23"/>
  <c r="L88" i="23"/>
  <c r="M88" i="23"/>
  <c r="Q88" i="23"/>
  <c r="O88" i="23" s="1"/>
  <c r="R88" i="23"/>
  <c r="K89" i="23"/>
  <c r="L89" i="23"/>
  <c r="M89" i="23"/>
  <c r="O89" i="23"/>
  <c r="Q89" i="23"/>
  <c r="R89" i="23"/>
  <c r="K90" i="23"/>
  <c r="L90" i="23"/>
  <c r="M90" i="23"/>
  <c r="Q90" i="23"/>
  <c r="S90" i="23" s="1"/>
  <c r="R90" i="23"/>
  <c r="K91" i="23"/>
  <c r="L91" i="23"/>
  <c r="M91" i="23"/>
  <c r="Q91" i="23"/>
  <c r="S91" i="23" s="1"/>
  <c r="R91" i="23"/>
  <c r="K92" i="23"/>
  <c r="L92" i="23"/>
  <c r="M92" i="23"/>
  <c r="Q92" i="23"/>
  <c r="O92" i="23" s="1"/>
  <c r="R92" i="23"/>
  <c r="K93" i="23"/>
  <c r="L93" i="23"/>
  <c r="M93" i="23"/>
  <c r="Q93" i="23"/>
  <c r="S93" i="23" s="1"/>
  <c r="R93" i="23"/>
  <c r="K94" i="23"/>
  <c r="L94" i="23"/>
  <c r="M94" i="23"/>
  <c r="Q94" i="23"/>
  <c r="S94" i="23" s="1"/>
  <c r="R94" i="23"/>
  <c r="K95" i="23"/>
  <c r="L95" i="23"/>
  <c r="M95" i="23"/>
  <c r="Q95" i="23"/>
  <c r="O95" i="23" s="1"/>
  <c r="R95" i="23"/>
  <c r="S95" i="23"/>
  <c r="K96" i="23"/>
  <c r="L96" i="23"/>
  <c r="M96" i="23"/>
  <c r="Q96" i="23"/>
  <c r="O96" i="23" s="1"/>
  <c r="R96" i="23"/>
  <c r="K97" i="23"/>
  <c r="L97" i="23"/>
  <c r="M97" i="23"/>
  <c r="Q97" i="23"/>
  <c r="O97" i="23" s="1"/>
  <c r="R97" i="23"/>
  <c r="K98" i="23"/>
  <c r="L98" i="23"/>
  <c r="M98" i="23"/>
  <c r="Q98" i="23"/>
  <c r="R98" i="23"/>
  <c r="K99" i="23"/>
  <c r="L99" i="23"/>
  <c r="M99" i="23"/>
  <c r="O99" i="23"/>
  <c r="Q99" i="23"/>
  <c r="S99" i="23" s="1"/>
  <c r="R99" i="23"/>
  <c r="K100" i="23"/>
  <c r="L100" i="23"/>
  <c r="M100" i="23"/>
  <c r="Q100" i="23"/>
  <c r="S100" i="23" s="1"/>
  <c r="R100" i="23"/>
  <c r="K101" i="23"/>
  <c r="L101" i="23"/>
  <c r="M101" i="23"/>
  <c r="O101" i="23"/>
  <c r="Q101" i="23"/>
  <c r="S101" i="23" s="1"/>
  <c r="R101" i="23"/>
  <c r="K102" i="23"/>
  <c r="L102" i="23"/>
  <c r="M102" i="23"/>
  <c r="Q102" i="23"/>
  <c r="O102" i="23" s="1"/>
  <c r="R102" i="23"/>
  <c r="S102" i="23"/>
  <c r="K103" i="23"/>
  <c r="L103" i="23"/>
  <c r="M103" i="23"/>
  <c r="Q103" i="23"/>
  <c r="N103" i="23" s="1"/>
  <c r="R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S110" i="23"/>
  <c r="K111" i="23"/>
  <c r="L111" i="23"/>
  <c r="M111" i="23"/>
  <c r="Q111" i="23"/>
  <c r="S111" i="23" s="1"/>
  <c r="R111" i="23"/>
  <c r="K112" i="23"/>
  <c r="L112" i="23"/>
  <c r="M112" i="23"/>
  <c r="Q112" i="23"/>
  <c r="S112" i="23" s="1"/>
  <c r="R112" i="23"/>
  <c r="K113" i="23"/>
  <c r="L113" i="23"/>
  <c r="M113" i="23"/>
  <c r="Q113" i="23"/>
  <c r="S113" i="23" s="1"/>
  <c r="R113" i="23"/>
  <c r="K114" i="23"/>
  <c r="L114" i="23"/>
  <c r="M114" i="23"/>
  <c r="Q114" i="23"/>
  <c r="O114" i="23" s="1"/>
  <c r="R114" i="23"/>
  <c r="S114" i="23"/>
  <c r="K115" i="23"/>
  <c r="L115" i="23"/>
  <c r="M115" i="23"/>
  <c r="O115" i="23"/>
  <c r="Q115" i="23"/>
  <c r="N115" i="23" s="1"/>
  <c r="R115" i="23"/>
  <c r="S115" i="23"/>
  <c r="K116" i="23"/>
  <c r="L116" i="23"/>
  <c r="M116" i="23"/>
  <c r="N116" i="23"/>
  <c r="Q116" i="23"/>
  <c r="P116" i="23" s="1"/>
  <c r="R116" i="23"/>
  <c r="K117" i="23"/>
  <c r="L117" i="23"/>
  <c r="M117" i="23"/>
  <c r="Q117" i="23"/>
  <c r="R117" i="23"/>
  <c r="K118" i="23"/>
  <c r="L118" i="23"/>
  <c r="M118" i="23"/>
  <c r="Q118" i="23"/>
  <c r="R118" i="23"/>
  <c r="K119" i="23"/>
  <c r="L119" i="23"/>
  <c r="M119" i="23"/>
  <c r="Q119" i="23"/>
  <c r="R119" i="23"/>
  <c r="K120" i="23"/>
  <c r="L120" i="23"/>
  <c r="M120" i="23"/>
  <c r="Q120" i="23"/>
  <c r="R120" i="23"/>
  <c r="K121" i="23"/>
  <c r="L121" i="23"/>
  <c r="M121" i="23"/>
  <c r="N121" i="23"/>
  <c r="Q121" i="23"/>
  <c r="P121" i="23" s="1"/>
  <c r="R121" i="23"/>
  <c r="S121" i="23"/>
  <c r="K122" i="23"/>
  <c r="L122" i="23"/>
  <c r="M122" i="23"/>
  <c r="Q122" i="23"/>
  <c r="N122" i="23" s="1"/>
  <c r="R122" i="23"/>
  <c r="S122" i="23"/>
  <c r="K123" i="23"/>
  <c r="L123" i="23"/>
  <c r="M123" i="23"/>
  <c r="P123" i="23"/>
  <c r="Q123" i="23"/>
  <c r="R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O130" i="23"/>
  <c r="Q130" i="23"/>
  <c r="N130" i="23" s="1"/>
  <c r="R130" i="23"/>
  <c r="S130" i="23"/>
  <c r="K131" i="23"/>
  <c r="L131" i="23"/>
  <c r="M131" i="23"/>
  <c r="P131" i="23"/>
  <c r="Q131" i="23"/>
  <c r="N131" i="23" s="1"/>
  <c r="R131" i="23"/>
  <c r="S131" i="23"/>
  <c r="K132" i="23"/>
  <c r="L132" i="23"/>
  <c r="M132" i="23"/>
  <c r="Q132" i="23"/>
  <c r="S132" i="23" s="1"/>
  <c r="R132" i="23"/>
  <c r="K133" i="23"/>
  <c r="L133" i="23"/>
  <c r="M133" i="23"/>
  <c r="Q133" i="23"/>
  <c r="O133" i="23" s="1"/>
  <c r="R133" i="23"/>
  <c r="K134" i="23"/>
  <c r="L134" i="23"/>
  <c r="M134" i="23"/>
  <c r="P134" i="23"/>
  <c r="Q134" i="23"/>
  <c r="R134" i="23"/>
  <c r="K135" i="23"/>
  <c r="L135" i="23"/>
  <c r="M135" i="23"/>
  <c r="Q135" i="23"/>
  <c r="S135" i="23" s="1"/>
  <c r="R135" i="23"/>
  <c r="K136" i="23"/>
  <c r="L136" i="23"/>
  <c r="M136" i="23"/>
  <c r="Q136" i="23"/>
  <c r="R136" i="23"/>
  <c r="S136" i="23"/>
  <c r="K137" i="23"/>
  <c r="L137" i="23"/>
  <c r="M137" i="23"/>
  <c r="Q137" i="23"/>
  <c r="O137" i="23" s="1"/>
  <c r="R137" i="23"/>
  <c r="K138" i="23"/>
  <c r="L138" i="23"/>
  <c r="M138" i="23"/>
  <c r="O138" i="23"/>
  <c r="Q138" i="23"/>
  <c r="N138" i="23" s="1"/>
  <c r="R138" i="23"/>
  <c r="S138" i="23"/>
  <c r="K139" i="23"/>
  <c r="L139" i="23"/>
  <c r="M139" i="23"/>
  <c r="P139" i="23"/>
  <c r="Q139" i="23"/>
  <c r="R139" i="23"/>
  <c r="S139" i="23"/>
  <c r="K140" i="23"/>
  <c r="L140" i="23"/>
  <c r="M140" i="23"/>
  <c r="Q140" i="23"/>
  <c r="R140" i="23"/>
  <c r="K141" i="23"/>
  <c r="L141" i="23"/>
  <c r="M141" i="23"/>
  <c r="Q141" i="23"/>
  <c r="O141" i="23" s="1"/>
  <c r="R141" i="23"/>
  <c r="K142" i="23"/>
  <c r="L142" i="23"/>
  <c r="M142" i="23"/>
  <c r="Q142" i="23"/>
  <c r="P142" i="23" s="1"/>
  <c r="R142" i="23"/>
  <c r="K143" i="23"/>
  <c r="L143" i="23"/>
  <c r="M143" i="23"/>
  <c r="Q143" i="23"/>
  <c r="P143" i="23" s="1"/>
  <c r="R143" i="23"/>
  <c r="S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S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N158" i="23" s="1"/>
  <c r="R158" i="23"/>
  <c r="S158" i="23"/>
  <c r="K159" i="23"/>
  <c r="L159" i="23"/>
  <c r="M159" i="23"/>
  <c r="Q159" i="23"/>
  <c r="P159" i="23" s="1"/>
  <c r="R159" i="23"/>
  <c r="K160" i="23"/>
  <c r="L160" i="23"/>
  <c r="M160" i="23"/>
  <c r="Q160" i="23"/>
  <c r="P160" i="23" s="1"/>
  <c r="R160" i="23"/>
  <c r="S160" i="23"/>
  <c r="K161" i="23"/>
  <c r="L161" i="23"/>
  <c r="M161" i="23"/>
  <c r="O161" i="23"/>
  <c r="Q161" i="23"/>
  <c r="P161" i="23" s="1"/>
  <c r="R161" i="23"/>
  <c r="K162" i="23"/>
  <c r="L162" i="23"/>
  <c r="M162" i="23"/>
  <c r="N162" i="23"/>
  <c r="Q162" i="23"/>
  <c r="O162" i="23" s="1"/>
  <c r="R162" i="23"/>
  <c r="S162" i="23"/>
  <c r="K163" i="23"/>
  <c r="L163" i="23"/>
  <c r="M163" i="23"/>
  <c r="Q163" i="23"/>
  <c r="R163" i="23"/>
  <c r="K164" i="23"/>
  <c r="L164" i="23"/>
  <c r="M164" i="23"/>
  <c r="Q164" i="23"/>
  <c r="P164" i="23" s="1"/>
  <c r="R164" i="23"/>
  <c r="K165" i="23"/>
  <c r="L165" i="23"/>
  <c r="M165" i="23"/>
  <c r="Q165" i="23"/>
  <c r="R165" i="23"/>
  <c r="K166" i="23"/>
  <c r="L166" i="23"/>
  <c r="M166" i="23"/>
  <c r="Q166" i="23"/>
  <c r="P166" i="23" s="1"/>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O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S174" i="23"/>
  <c r="K175" i="23"/>
  <c r="L175" i="23"/>
  <c r="M175" i="23"/>
  <c r="P175" i="23"/>
  <c r="Q175" i="23"/>
  <c r="S175" i="23" s="1"/>
  <c r="R175" i="23"/>
  <c r="K176" i="23"/>
  <c r="L176" i="23"/>
  <c r="M176" i="23"/>
  <c r="Q176" i="23"/>
  <c r="R176" i="23"/>
  <c r="K177" i="23"/>
  <c r="L177" i="23"/>
  <c r="M177" i="23"/>
  <c r="Q177" i="23"/>
  <c r="P177" i="23" s="1"/>
  <c r="R177" i="23"/>
  <c r="K178" i="23"/>
  <c r="L178" i="23"/>
  <c r="M178" i="23"/>
  <c r="Q178" i="23"/>
  <c r="N178" i="23" s="1"/>
  <c r="R178" i="23"/>
  <c r="K179" i="23"/>
  <c r="L179" i="23"/>
  <c r="M179" i="23"/>
  <c r="Q179" i="23"/>
  <c r="S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N186" i="23"/>
  <c r="O186" i="23"/>
  <c r="P186" i="23"/>
  <c r="Q186" i="23"/>
  <c r="R186" i="23"/>
  <c r="S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Q190" i="23"/>
  <c r="N190" i="23" s="1"/>
  <c r="R190" i="23"/>
  <c r="K191" i="23"/>
  <c r="L191" i="23"/>
  <c r="M191" i="23"/>
  <c r="Q191" i="23"/>
  <c r="S191" i="23" s="1"/>
  <c r="R191" i="23"/>
  <c r="K192" i="23"/>
  <c r="L192" i="23"/>
  <c r="M192" i="23"/>
  <c r="Q192" i="23"/>
  <c r="R192" i="23"/>
  <c r="S192" i="23"/>
  <c r="K193" i="23"/>
  <c r="L193" i="23"/>
  <c r="M193" i="23"/>
  <c r="O193" i="23"/>
  <c r="Q193" i="23"/>
  <c r="P193" i="23" s="1"/>
  <c r="R193" i="23"/>
  <c r="K194" i="23"/>
  <c r="L194" i="23"/>
  <c r="M194" i="23"/>
  <c r="Q194" i="23"/>
  <c r="R194" i="23"/>
  <c r="K195" i="23"/>
  <c r="L195" i="23"/>
  <c r="M195" i="23"/>
  <c r="Q195" i="23"/>
  <c r="P195" i="23" s="1"/>
  <c r="R195" i="23"/>
  <c r="K196" i="23"/>
  <c r="L196" i="23"/>
  <c r="M196" i="23"/>
  <c r="Q196" i="23"/>
  <c r="R196" i="23"/>
  <c r="K197" i="23"/>
  <c r="L197" i="23"/>
  <c r="M197" i="23"/>
  <c r="Q197" i="23"/>
  <c r="R197" i="23"/>
  <c r="K198" i="23"/>
  <c r="L198" i="23"/>
  <c r="M198" i="23"/>
  <c r="N198" i="23"/>
  <c r="O198" i="23"/>
  <c r="Q198" i="23"/>
  <c r="P198" i="23" s="1"/>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S206" i="23"/>
  <c r="K207" i="23"/>
  <c r="L207" i="23"/>
  <c r="M207" i="23"/>
  <c r="Q207" i="23"/>
  <c r="R207" i="23"/>
  <c r="K208" i="23"/>
  <c r="L208" i="23"/>
  <c r="M208" i="23"/>
  <c r="N208" i="23"/>
  <c r="Q208" i="23"/>
  <c r="R208" i="23"/>
  <c r="K209" i="23"/>
  <c r="L209" i="23"/>
  <c r="M209" i="23"/>
  <c r="Q209" i="23"/>
  <c r="P209" i="23" s="1"/>
  <c r="R209" i="23"/>
  <c r="K210" i="23"/>
  <c r="L210" i="23"/>
  <c r="M210" i="23"/>
  <c r="N210" i="23"/>
  <c r="O210" i="23"/>
  <c r="Q210" i="23"/>
  <c r="R210" i="23"/>
  <c r="K211" i="23"/>
  <c r="L211" i="23"/>
  <c r="M211" i="23"/>
  <c r="Q211" i="23"/>
  <c r="P211" i="23" s="1"/>
  <c r="R211" i="23"/>
  <c r="S211" i="23"/>
  <c r="K212" i="23"/>
  <c r="L212" i="23"/>
  <c r="M212" i="23"/>
  <c r="N212" i="23"/>
  <c r="Q212" i="23"/>
  <c r="P212" i="23" s="1"/>
  <c r="R212" i="23"/>
  <c r="S212" i="23"/>
  <c r="K213" i="23"/>
  <c r="L213" i="23"/>
  <c r="M213" i="23"/>
  <c r="Q213" i="23"/>
  <c r="O213" i="23" s="1"/>
  <c r="R213" i="23"/>
  <c r="K214" i="23"/>
  <c r="L214" i="23"/>
  <c r="M214" i="23"/>
  <c r="P214" i="23"/>
  <c r="Q214" i="23"/>
  <c r="R214" i="23"/>
  <c r="K215" i="23"/>
  <c r="L215" i="23"/>
  <c r="M215" i="23"/>
  <c r="Q215" i="23"/>
  <c r="R215" i="23"/>
  <c r="S215" i="23"/>
  <c r="K216" i="23"/>
  <c r="L216" i="23"/>
  <c r="M216" i="23"/>
  <c r="Q216" i="23"/>
  <c r="P216" i="23" s="1"/>
  <c r="R216" i="23"/>
  <c r="K217" i="23"/>
  <c r="L217" i="23"/>
  <c r="M217" i="23"/>
  <c r="Q217" i="23"/>
  <c r="R217" i="23"/>
  <c r="K218" i="23"/>
  <c r="L218" i="23"/>
  <c r="M218" i="23"/>
  <c r="N218" i="23"/>
  <c r="O218" i="23"/>
  <c r="P218" i="23"/>
  <c r="Q218" i="23"/>
  <c r="R218" i="23"/>
  <c r="S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S222" i="23"/>
  <c r="K223" i="23"/>
  <c r="L223" i="23"/>
  <c r="M223" i="23"/>
  <c r="Q223" i="23"/>
  <c r="P223" i="23" s="1"/>
  <c r="R223" i="23"/>
  <c r="K224" i="23"/>
  <c r="L224" i="23"/>
  <c r="M224" i="23"/>
  <c r="Q224" i="23"/>
  <c r="P224" i="23" s="1"/>
  <c r="R224" i="23"/>
  <c r="S224" i="23"/>
  <c r="K225" i="23"/>
  <c r="L225" i="23"/>
  <c r="M225" i="23"/>
  <c r="O225" i="23"/>
  <c r="Q225" i="23"/>
  <c r="P225" i="23" s="1"/>
  <c r="R225" i="23"/>
  <c r="K226" i="23"/>
  <c r="L226" i="23"/>
  <c r="M226" i="23"/>
  <c r="Q226" i="23"/>
  <c r="S226" i="23" s="1"/>
  <c r="R226" i="23"/>
  <c r="K227" i="23"/>
  <c r="L227" i="23"/>
  <c r="M227" i="23"/>
  <c r="Q227" i="23"/>
  <c r="P227" i="23" s="1"/>
  <c r="R227" i="23"/>
  <c r="K228" i="23"/>
  <c r="L228" i="23"/>
  <c r="M228" i="23"/>
  <c r="Q228" i="23"/>
  <c r="R228" i="23"/>
  <c r="K229" i="23"/>
  <c r="L229" i="23"/>
  <c r="M229" i="23"/>
  <c r="Q229" i="23"/>
  <c r="R229" i="23"/>
  <c r="K230" i="23"/>
  <c r="L230" i="23"/>
  <c r="M230" i="23"/>
  <c r="Q230" i="23"/>
  <c r="N230" i="23" s="1"/>
  <c r="R230" i="23"/>
  <c r="S230" i="23"/>
  <c r="K231" i="23"/>
  <c r="L231" i="23"/>
  <c r="M231" i="23"/>
  <c r="Q231" i="23"/>
  <c r="S231" i="23" s="1"/>
  <c r="R231" i="23"/>
  <c r="K232" i="23"/>
  <c r="L232" i="23"/>
  <c r="M232" i="23"/>
  <c r="Q232" i="23"/>
  <c r="P232" i="23" s="1"/>
  <c r="R232" i="23"/>
  <c r="K233" i="23"/>
  <c r="L233" i="23"/>
  <c r="M233" i="23"/>
  <c r="Q233" i="23"/>
  <c r="R233" i="23"/>
  <c r="K234" i="23"/>
  <c r="L234" i="23"/>
  <c r="M234" i="23"/>
  <c r="N234" i="23"/>
  <c r="O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O242" i="23"/>
  <c r="Q242" i="23"/>
  <c r="P242" i="23" s="1"/>
  <c r="R242" i="23"/>
  <c r="S242" i="23"/>
  <c r="K243" i="23"/>
  <c r="L243" i="23"/>
  <c r="M243" i="23"/>
  <c r="Q243" i="23"/>
  <c r="S243" i="23" s="1"/>
  <c r="R243" i="23"/>
  <c r="K244" i="23"/>
  <c r="L244" i="23"/>
  <c r="M244" i="23"/>
  <c r="Q244" i="23"/>
  <c r="P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P259" i="23"/>
  <c r="Q259" i="23"/>
  <c r="S259" i="23" s="1"/>
  <c r="R259" i="23"/>
  <c r="O11" i="24"/>
  <c r="Q11" i="24" s="1"/>
  <c r="P11" i="24"/>
  <c r="O12" i="24"/>
  <c r="Q12" i="24" s="1"/>
  <c r="P12" i="24"/>
  <c r="O13" i="24"/>
  <c r="Q13" i="24" s="1"/>
  <c r="P13" i="24"/>
  <c r="O14" i="24"/>
  <c r="P14" i="24"/>
  <c r="O15" i="24"/>
  <c r="Q15" i="24" s="1"/>
  <c r="P15" i="24"/>
  <c r="O16" i="24"/>
  <c r="Q16" i="24" s="1"/>
  <c r="P16" i="24"/>
  <c r="O17" i="24"/>
  <c r="Q17" i="24" s="1"/>
  <c r="P17" i="24"/>
  <c r="O18" i="24"/>
  <c r="Q18" i="24" s="1"/>
  <c r="P18" i="24"/>
  <c r="O19" i="24"/>
  <c r="Q19" i="24" s="1"/>
  <c r="P19" i="24"/>
  <c r="O20" i="24"/>
  <c r="Q20" i="24" s="1"/>
  <c r="P20" i="24"/>
  <c r="R20" i="24"/>
  <c r="S20" i="24"/>
  <c r="O21" i="24"/>
  <c r="R21" i="24" s="1"/>
  <c r="P21" i="24"/>
  <c r="O22" i="24"/>
  <c r="P22" i="24"/>
  <c r="O23" i="24"/>
  <c r="R23" i="24" s="1"/>
  <c r="P23" i="24"/>
  <c r="Q23" i="24"/>
  <c r="S23" i="24"/>
  <c r="O24" i="24"/>
  <c r="Q24" i="24" s="1"/>
  <c r="P24" i="24"/>
  <c r="O25" i="24"/>
  <c r="Q25" i="24" s="1"/>
  <c r="P25" i="24"/>
  <c r="O26" i="24"/>
  <c r="S26" i="24" s="1"/>
  <c r="P26" i="24"/>
  <c r="O27" i="24"/>
  <c r="Q27" i="24" s="1"/>
  <c r="P27" i="24"/>
  <c r="O28" i="24"/>
  <c r="Q28" i="24" s="1"/>
  <c r="P28" i="24"/>
  <c r="O29" i="24"/>
  <c r="Q29" i="24" s="1"/>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R39" i="24" s="1"/>
  <c r="P39" i="24"/>
  <c r="O40" i="24"/>
  <c r="P40" i="24"/>
  <c r="O41" i="24"/>
  <c r="Q41" i="24" s="1"/>
  <c r="P41" i="24"/>
  <c r="O42" i="24"/>
  <c r="S42" i="24" s="1"/>
  <c r="P42" i="24"/>
  <c r="O43" i="24"/>
  <c r="Q43" i="24" s="1"/>
  <c r="P43" i="24"/>
  <c r="O44" i="24"/>
  <c r="S44" i="24" s="1"/>
  <c r="P44" i="24"/>
  <c r="O45" i="24"/>
  <c r="Q45" i="24" s="1"/>
  <c r="P45" i="24"/>
  <c r="O46" i="24"/>
  <c r="P46" i="24"/>
  <c r="O47" i="24"/>
  <c r="R47" i="24" s="1"/>
  <c r="P47" i="24"/>
  <c r="Q47" i="24"/>
  <c r="O48" i="24"/>
  <c r="Q48" i="24" s="1"/>
  <c r="P48" i="24"/>
  <c r="O49" i="24"/>
  <c r="Q49" i="24" s="1"/>
  <c r="P49" i="24"/>
  <c r="O50" i="24"/>
  <c r="R50" i="24" s="1"/>
  <c r="P50" i="24"/>
  <c r="Q50" i="24"/>
  <c r="O51" i="24"/>
  <c r="Q51" i="24" s="1"/>
  <c r="P51" i="24"/>
  <c r="O52" i="24"/>
  <c r="P52" i="24"/>
  <c r="R52" i="24"/>
  <c r="O53" i="24"/>
  <c r="R53" i="24" s="1"/>
  <c r="P53" i="24"/>
  <c r="O54" i="24"/>
  <c r="P54" i="24"/>
  <c r="O55" i="24"/>
  <c r="Q55" i="24" s="1"/>
  <c r="P55" i="24"/>
  <c r="O56" i="24"/>
  <c r="P56" i="24"/>
  <c r="O57" i="24"/>
  <c r="P57" i="24"/>
  <c r="O58" i="24"/>
  <c r="R58" i="24" s="1"/>
  <c r="P58" i="24"/>
  <c r="Q58" i="24"/>
  <c r="S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S69" i="24" s="1"/>
  <c r="P69" i="24"/>
  <c r="Q69" i="24"/>
  <c r="R69" i="24"/>
  <c r="O70" i="24"/>
  <c r="P70" i="24"/>
  <c r="O71" i="24"/>
  <c r="Q71" i="24" s="1"/>
  <c r="P71" i="24"/>
  <c r="O72" i="24"/>
  <c r="Q72" i="24" s="1"/>
  <c r="P72" i="24"/>
  <c r="S72" i="24"/>
  <c r="O73" i="24"/>
  <c r="P73" i="24"/>
  <c r="O74" i="24"/>
  <c r="R74" i="24" s="1"/>
  <c r="P74" i="24"/>
  <c r="S74" i="24"/>
  <c r="O75" i="24"/>
  <c r="Q75" i="24" s="1"/>
  <c r="P75" i="24"/>
  <c r="O76" i="24"/>
  <c r="R76" i="24" s="1"/>
  <c r="P76" i="24"/>
  <c r="Q76" i="24"/>
  <c r="O77" i="24"/>
  <c r="P77" i="24"/>
  <c r="Q77" i="24"/>
  <c r="R77" i="24"/>
  <c r="S77" i="24"/>
  <c r="O78" i="24"/>
  <c r="P78" i="24"/>
  <c r="O79" i="24"/>
  <c r="S79" i="24" s="1"/>
  <c r="P79" i="24"/>
  <c r="O80" i="24"/>
  <c r="Q80" i="24" s="1"/>
  <c r="P80" i="24"/>
  <c r="O81" i="24"/>
  <c r="P81" i="24"/>
  <c r="O82" i="24"/>
  <c r="S82" i="24" s="1"/>
  <c r="P82" i="24"/>
  <c r="O83" i="24"/>
  <c r="Q83" i="24" s="1"/>
  <c r="P83" i="24"/>
  <c r="O84" i="24"/>
  <c r="R84" i="24" s="1"/>
  <c r="P84" i="24"/>
  <c r="O85" i="24"/>
  <c r="Q85" i="24" s="1"/>
  <c r="P85" i="24"/>
  <c r="O86" i="24"/>
  <c r="P86" i="24"/>
  <c r="O87" i="24"/>
  <c r="R87" i="24" s="1"/>
  <c r="P87" i="24"/>
  <c r="Q87" i="24"/>
  <c r="O88" i="24"/>
  <c r="Q88" i="24" s="1"/>
  <c r="P88" i="24"/>
  <c r="O89" i="24"/>
  <c r="P89" i="24"/>
  <c r="O90" i="24"/>
  <c r="R90" i="24" s="1"/>
  <c r="P90" i="24"/>
  <c r="Q90" i="24"/>
  <c r="O91" i="24"/>
  <c r="Q91" i="24" s="1"/>
  <c r="P91" i="24"/>
  <c r="O92" i="24"/>
  <c r="P92" i="24"/>
  <c r="O93" i="24"/>
  <c r="Q93" i="24" s="1"/>
  <c r="P93" i="24"/>
  <c r="O94" i="24"/>
  <c r="P94" i="24"/>
  <c r="O95" i="24"/>
  <c r="Q95" i="24" s="1"/>
  <c r="P95" i="24"/>
  <c r="R95" i="24"/>
  <c r="S95" i="24"/>
  <c r="O96" i="24"/>
  <c r="Q96" i="24" s="1"/>
  <c r="P96" i="24"/>
  <c r="O97" i="24"/>
  <c r="P97" i="24"/>
  <c r="O98" i="24"/>
  <c r="R98" i="24" s="1"/>
  <c r="P98" i="24"/>
  <c r="Q98" i="24"/>
  <c r="S98" i="24"/>
  <c r="O99" i="24"/>
  <c r="Q99" i="24" s="1"/>
  <c r="P99" i="24"/>
  <c r="O100" i="24"/>
  <c r="R100" i="24" s="1"/>
  <c r="P100" i="24"/>
  <c r="O101" i="24"/>
  <c r="S101" i="24" s="1"/>
  <c r="P101" i="24"/>
  <c r="O102" i="24"/>
  <c r="P102" i="24"/>
  <c r="O103" i="24"/>
  <c r="R103" i="24" s="1"/>
  <c r="P103" i="24"/>
  <c r="Q103" i="24"/>
  <c r="S103" i="24"/>
  <c r="O104" i="24"/>
  <c r="Q104" i="24" s="1"/>
  <c r="P104" i="24"/>
  <c r="R104" i="24"/>
  <c r="S104" i="24"/>
  <c r="O105" i="24"/>
  <c r="P105" i="24"/>
  <c r="O106" i="24"/>
  <c r="Q106" i="24" s="1"/>
  <c r="P106" i="24"/>
  <c r="O107" i="24"/>
  <c r="Q107" i="24" s="1"/>
  <c r="P107" i="24"/>
  <c r="O108" i="24"/>
  <c r="R108" i="24" s="1"/>
  <c r="P108" i="24"/>
  <c r="O109" i="24"/>
  <c r="Q109" i="24" s="1"/>
  <c r="P109" i="24"/>
  <c r="S109" i="24"/>
  <c r="O110" i="24"/>
  <c r="P110" i="24"/>
  <c r="O111" i="24"/>
  <c r="R111" i="24" s="1"/>
  <c r="P111" i="24"/>
  <c r="Q111" i="24"/>
  <c r="S111" i="24"/>
  <c r="O112" i="24"/>
  <c r="Q112" i="24" s="1"/>
  <c r="P112" i="24"/>
  <c r="R112" i="24"/>
  <c r="O113" i="24"/>
  <c r="P113" i="24"/>
  <c r="O114" i="24"/>
  <c r="Q114" i="24" s="1"/>
  <c r="P114" i="24"/>
  <c r="S114" i="24"/>
  <c r="O115" i="24"/>
  <c r="Q115" i="24" s="1"/>
  <c r="P115" i="24"/>
  <c r="O116" i="24"/>
  <c r="P116" i="24"/>
  <c r="Q116" i="24"/>
  <c r="O117" i="24"/>
  <c r="S117" i="24" s="1"/>
  <c r="P117" i="24"/>
  <c r="Q117" i="24"/>
  <c r="O118" i="24"/>
  <c r="P118" i="24"/>
  <c r="O119" i="24"/>
  <c r="P119" i="24"/>
  <c r="Q119" i="24"/>
  <c r="R119" i="24"/>
  <c r="S119" i="24"/>
  <c r="O120" i="24"/>
  <c r="Q120" i="24" s="1"/>
  <c r="P120" i="24"/>
  <c r="R120" i="24"/>
  <c r="O121" i="24"/>
  <c r="P121" i="24"/>
  <c r="O122" i="24"/>
  <c r="Q122" i="24" s="1"/>
  <c r="P122" i="24"/>
  <c r="O123" i="24"/>
  <c r="Q123" i="24" s="1"/>
  <c r="P123" i="24"/>
  <c r="O124" i="24"/>
  <c r="Q124" i="24" s="1"/>
  <c r="P124" i="24"/>
  <c r="O125" i="24"/>
  <c r="Q125" i="24" s="1"/>
  <c r="P125" i="24"/>
  <c r="S125" i="24"/>
  <c r="O126" i="24"/>
  <c r="P126" i="24"/>
  <c r="O127" i="24"/>
  <c r="Q127" i="24" s="1"/>
  <c r="P127" i="24"/>
  <c r="O128" i="24"/>
  <c r="Q128" i="24" s="1"/>
  <c r="P128" i="24"/>
  <c r="S128" i="24"/>
  <c r="O129" i="24"/>
  <c r="P129" i="24"/>
  <c r="O130" i="24"/>
  <c r="Q130" i="24" s="1"/>
  <c r="P130" i="24"/>
  <c r="R130" i="24"/>
  <c r="S130" i="24"/>
  <c r="O131" i="24"/>
  <c r="Q131" i="24" s="1"/>
  <c r="P131" i="24"/>
  <c r="O132" i="24"/>
  <c r="Q132" i="24" s="1"/>
  <c r="P132" i="24"/>
  <c r="O133" i="24"/>
  <c r="S133" i="24" s="1"/>
  <c r="P133" i="24"/>
  <c r="O134" i="24"/>
  <c r="P134" i="24"/>
  <c r="O135" i="24"/>
  <c r="Q135" i="24" s="1"/>
  <c r="P135" i="24"/>
  <c r="O136" i="24"/>
  <c r="Q136" i="24" s="1"/>
  <c r="P136" i="24"/>
  <c r="R136" i="24"/>
  <c r="S136" i="24"/>
  <c r="O137" i="24"/>
  <c r="P137" i="24"/>
  <c r="O138" i="24"/>
  <c r="Q138" i="24" s="1"/>
  <c r="P138" i="24"/>
  <c r="O139" i="24"/>
  <c r="Q139" i="24" s="1"/>
  <c r="P139" i="24"/>
  <c r="O140" i="24"/>
  <c r="P140" i="24"/>
  <c r="Q140" i="24"/>
  <c r="O141" i="24"/>
  <c r="R141" i="24" s="1"/>
  <c r="P141" i="24"/>
  <c r="Q141" i="24"/>
  <c r="O142" i="24"/>
  <c r="P142" i="24"/>
  <c r="O143" i="24"/>
  <c r="R143" i="24" s="1"/>
  <c r="P143" i="24"/>
  <c r="Q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S152" i="24"/>
  <c r="O153" i="24"/>
  <c r="Q153" i="24" s="1"/>
  <c r="P153" i="24"/>
  <c r="O154" i="24"/>
  <c r="Q154" i="24" s="1"/>
  <c r="P154" i="24"/>
  <c r="S154" i="24"/>
  <c r="O155" i="24"/>
  <c r="P155" i="24"/>
  <c r="O156" i="24"/>
  <c r="S156" i="24" s="1"/>
  <c r="P156" i="24"/>
  <c r="O157" i="24"/>
  <c r="Q157" i="24" s="1"/>
  <c r="P157" i="24"/>
  <c r="R157" i="24"/>
  <c r="S157" i="24"/>
  <c r="O158" i="24"/>
  <c r="P158" i="24"/>
  <c r="O159" i="24"/>
  <c r="Q159" i="24" s="1"/>
  <c r="P159" i="24"/>
  <c r="S159" i="24"/>
  <c r="O160" i="24"/>
  <c r="Q160" i="24" s="1"/>
  <c r="P160" i="24"/>
  <c r="O161" i="24"/>
  <c r="Q161" i="24" s="1"/>
  <c r="P161" i="24"/>
  <c r="O162" i="24"/>
  <c r="R162" i="24" s="1"/>
  <c r="P162" i="24"/>
  <c r="O163" i="24"/>
  <c r="S163" i="24" s="1"/>
  <c r="P163" i="24"/>
  <c r="O164" i="24"/>
  <c r="S164" i="24" s="1"/>
  <c r="P164" i="24"/>
  <c r="O165" i="24"/>
  <c r="Q165" i="24" s="1"/>
  <c r="P165" i="24"/>
  <c r="O166" i="24"/>
  <c r="P166" i="24"/>
  <c r="O167" i="24"/>
  <c r="Q167" i="24" s="1"/>
  <c r="P167" i="24"/>
  <c r="O168" i="24"/>
  <c r="Q168" i="24" s="1"/>
  <c r="P168" i="24"/>
  <c r="R168" i="24"/>
  <c r="S168" i="24"/>
  <c r="O169" i="24"/>
  <c r="Q169" i="24" s="1"/>
  <c r="P169" i="24"/>
  <c r="O170" i="24"/>
  <c r="Q170" i="24" s="1"/>
  <c r="P170" i="24"/>
  <c r="O171" i="24"/>
  <c r="S171" i="24" s="1"/>
  <c r="P171" i="24"/>
  <c r="O172" i="24"/>
  <c r="P172" i="24"/>
  <c r="Q172" i="24"/>
  <c r="O173" i="24"/>
  <c r="Q173" i="24" s="1"/>
  <c r="P173" i="24"/>
  <c r="O174" i="24"/>
  <c r="P174" i="24"/>
  <c r="O175" i="24"/>
  <c r="R175" i="24" s="1"/>
  <c r="P175" i="24"/>
  <c r="O176" i="24"/>
  <c r="Q176" i="24" s="1"/>
  <c r="P176" i="24"/>
  <c r="R176" i="24"/>
  <c r="O177" i="24"/>
  <c r="P177" i="24"/>
  <c r="O178" i="24"/>
  <c r="Q178" i="24" s="1"/>
  <c r="P178" i="24"/>
  <c r="O179" i="24"/>
  <c r="S179" i="24" s="1"/>
  <c r="P179" i="24"/>
  <c r="O180" i="24"/>
  <c r="S180" i="24" s="1"/>
  <c r="P180" i="24"/>
  <c r="O181" i="24"/>
  <c r="S181" i="24" s="1"/>
  <c r="P181" i="24"/>
  <c r="R181" i="24"/>
  <c r="O182" i="24"/>
  <c r="P182" i="24"/>
  <c r="O183" i="24"/>
  <c r="R183" i="24" s="1"/>
  <c r="P183" i="24"/>
  <c r="O184" i="24"/>
  <c r="S184" i="24" s="1"/>
  <c r="P184" i="24"/>
  <c r="O185" i="24"/>
  <c r="P185" i="24"/>
  <c r="Q185" i="24"/>
  <c r="O186" i="24"/>
  <c r="R186" i="24" s="1"/>
  <c r="P186" i="24"/>
  <c r="Q186" i="24"/>
  <c r="S186" i="24"/>
  <c r="O187" i="24"/>
  <c r="S187" i="24" s="1"/>
  <c r="P187" i="24"/>
  <c r="O188" i="24"/>
  <c r="Q188" i="24" s="1"/>
  <c r="P188" i="24"/>
  <c r="O189" i="24"/>
  <c r="P189" i="24"/>
  <c r="Q189" i="24"/>
  <c r="R189" i="24"/>
  <c r="S189" i="24"/>
  <c r="O190" i="24"/>
  <c r="P190" i="24"/>
  <c r="O191" i="24"/>
  <c r="S191" i="24" s="1"/>
  <c r="P191" i="24"/>
  <c r="O192" i="24"/>
  <c r="Q192" i="24" s="1"/>
  <c r="P192" i="24"/>
  <c r="O193" i="24"/>
  <c r="P193" i="24"/>
  <c r="Q193" i="24"/>
  <c r="O194" i="24"/>
  <c r="Q194" i="24" s="1"/>
  <c r="P194" i="24"/>
  <c r="O195" i="24"/>
  <c r="P195" i="24"/>
  <c r="S195" i="24"/>
  <c r="O196" i="24"/>
  <c r="S196" i="24" s="1"/>
  <c r="P196" i="24"/>
  <c r="O197" i="24"/>
  <c r="S197" i="24" s="1"/>
  <c r="P197" i="24"/>
  <c r="O198" i="24"/>
  <c r="P198" i="24"/>
  <c r="O199" i="24"/>
  <c r="Q199" i="24" s="1"/>
  <c r="P199" i="24"/>
  <c r="O200" i="24"/>
  <c r="Q200" i="24" s="1"/>
  <c r="P200" i="24"/>
  <c r="R200" i="24"/>
  <c r="S200" i="24"/>
  <c r="O201" i="24"/>
  <c r="Q201" i="24" s="1"/>
  <c r="P201" i="24"/>
  <c r="O202" i="24"/>
  <c r="Q202" i="24" s="1"/>
  <c r="P202" i="24"/>
  <c r="O203" i="24"/>
  <c r="S203" i="24" s="1"/>
  <c r="P203" i="24"/>
  <c r="O204" i="24"/>
  <c r="S204" i="24" s="1"/>
  <c r="P204" i="24"/>
  <c r="O205" i="24"/>
  <c r="Q205" i="24" s="1"/>
  <c r="P205" i="24"/>
  <c r="O206" i="24"/>
  <c r="P206" i="24"/>
  <c r="O207" i="24"/>
  <c r="Q207" i="24" s="1"/>
  <c r="P207" i="24"/>
  <c r="R207" i="24"/>
  <c r="O208" i="24"/>
  <c r="Q208" i="24" s="1"/>
  <c r="P208" i="24"/>
  <c r="O209" i="24"/>
  <c r="Q209" i="24" s="1"/>
  <c r="P209" i="24"/>
  <c r="O210" i="24"/>
  <c r="S210" i="24" s="1"/>
  <c r="P210" i="24"/>
  <c r="Q210" i="24"/>
  <c r="R210" i="24"/>
  <c r="O211" i="24"/>
  <c r="S211" i="24" s="1"/>
  <c r="P211" i="24"/>
  <c r="O212" i="24"/>
  <c r="S212" i="24" s="1"/>
  <c r="P212" i="24"/>
  <c r="Q212" i="24"/>
  <c r="O213" i="24"/>
  <c r="R213" i="24" s="1"/>
  <c r="P213" i="24"/>
  <c r="O214" i="24"/>
  <c r="Q214" i="24" s="1"/>
  <c r="P214" i="24"/>
  <c r="O215" i="24"/>
  <c r="S215" i="24" s="1"/>
  <c r="P215" i="24"/>
  <c r="R215" i="24"/>
  <c r="O216" i="24"/>
  <c r="Q216" i="24" s="1"/>
  <c r="P216" i="24"/>
  <c r="O217" i="24"/>
  <c r="S217" i="24" s="1"/>
  <c r="P217" i="24"/>
  <c r="O218" i="24"/>
  <c r="S218" i="24" s="1"/>
  <c r="P218" i="24"/>
  <c r="Q218" i="24"/>
  <c r="R218" i="24"/>
  <c r="O219" i="24"/>
  <c r="S219" i="24" s="1"/>
  <c r="P219" i="24"/>
  <c r="O220" i="24"/>
  <c r="Q220" i="24" s="1"/>
  <c r="P220" i="24"/>
  <c r="O221" i="24"/>
  <c r="R221" i="24" s="1"/>
  <c r="P221" i="24"/>
  <c r="Q221" i="24"/>
  <c r="O222" i="24"/>
  <c r="Q222" i="24" s="1"/>
  <c r="P222" i="24"/>
  <c r="O223" i="24"/>
  <c r="S223" i="24" s="1"/>
  <c r="P223" i="24"/>
  <c r="R223" i="24"/>
  <c r="O224" i="24"/>
  <c r="Q224" i="24" s="1"/>
  <c r="P224" i="24"/>
  <c r="O225" i="24"/>
  <c r="S225" i="24" s="1"/>
  <c r="P225" i="24"/>
  <c r="O226" i="24"/>
  <c r="P226" i="24"/>
  <c r="Q226" i="24"/>
  <c r="R226" i="24"/>
  <c r="S226" i="24"/>
  <c r="O227" i="24"/>
  <c r="S227" i="24" s="1"/>
  <c r="P227" i="24"/>
  <c r="O228" i="24"/>
  <c r="Q228" i="24" s="1"/>
  <c r="P228" i="24"/>
  <c r="S228" i="24"/>
  <c r="O229" i="24"/>
  <c r="S229" i="24" s="1"/>
  <c r="P229" i="24"/>
  <c r="O230" i="24"/>
  <c r="Q230" i="24" s="1"/>
  <c r="P230" i="24"/>
  <c r="O231" i="24"/>
  <c r="R231" i="24" s="1"/>
  <c r="P231" i="24"/>
  <c r="O232" i="24"/>
  <c r="Q232" i="24" s="1"/>
  <c r="P232" i="24"/>
  <c r="O233" i="24"/>
  <c r="S233" i="24" s="1"/>
  <c r="P233" i="24"/>
  <c r="O234" i="24"/>
  <c r="R234" i="24" s="1"/>
  <c r="P234" i="24"/>
  <c r="Q234" i="24"/>
  <c r="S234" i="24"/>
  <c r="O235" i="24"/>
  <c r="Q235" i="24" s="1"/>
  <c r="P235" i="24"/>
  <c r="O236" i="24"/>
  <c r="S236" i="24" s="1"/>
  <c r="P236" i="24"/>
  <c r="O237" i="24"/>
  <c r="Q237" i="24" s="1"/>
  <c r="P237" i="24"/>
  <c r="S237" i="24"/>
  <c r="O238" i="24"/>
  <c r="R238" i="24" s="1"/>
  <c r="P238" i="24"/>
  <c r="O239" i="24"/>
  <c r="Q239" i="24" s="1"/>
  <c r="P239" i="24"/>
  <c r="S239" i="24"/>
  <c r="O240" i="24"/>
  <c r="Q240" i="24" s="1"/>
  <c r="P240" i="24"/>
  <c r="O241" i="24"/>
  <c r="P241" i="24"/>
  <c r="O242" i="24"/>
  <c r="Q242" i="24" s="1"/>
  <c r="P242" i="24"/>
  <c r="S242" i="24"/>
  <c r="O243" i="24"/>
  <c r="Q243" i="24" s="1"/>
  <c r="P243" i="24"/>
  <c r="O244" i="24"/>
  <c r="S244" i="24" s="1"/>
  <c r="P244" i="24"/>
  <c r="R244" i="24"/>
  <c r="O245" i="24"/>
  <c r="Q245" i="24" s="1"/>
  <c r="P245" i="24"/>
  <c r="R245" i="24"/>
  <c r="S245" i="24"/>
  <c r="O246" i="24"/>
  <c r="R246" i="24" s="1"/>
  <c r="P246" i="24"/>
  <c r="O247" i="24"/>
  <c r="Q247" i="24" s="1"/>
  <c r="P247" i="24"/>
  <c r="S247" i="24"/>
  <c r="O248" i="24"/>
  <c r="Q248" i="24" s="1"/>
  <c r="P248" i="24"/>
  <c r="O249" i="24"/>
  <c r="R249" i="24" s="1"/>
  <c r="P249" i="24"/>
  <c r="Q249" i="24"/>
  <c r="O250" i="24"/>
  <c r="R250" i="24" s="1"/>
  <c r="P250" i="24"/>
  <c r="Q250" i="24"/>
  <c r="O251" i="24"/>
  <c r="Q251" i="24" s="1"/>
  <c r="P251" i="24"/>
  <c r="O252" i="24"/>
  <c r="S252" i="24" s="1"/>
  <c r="P252" i="24"/>
  <c r="R252" i="24"/>
  <c r="O253" i="24"/>
  <c r="Q253" i="24" s="1"/>
  <c r="P253" i="24"/>
  <c r="O254" i="24"/>
  <c r="R254" i="24" s="1"/>
  <c r="P254" i="24"/>
  <c r="Q254" i="24"/>
  <c r="O255" i="24"/>
  <c r="Q255" i="24" s="1"/>
  <c r="P255" i="24"/>
  <c r="R255" i="24"/>
  <c r="O256" i="24"/>
  <c r="Q256" i="24" s="1"/>
  <c r="P256" i="24"/>
  <c r="O257" i="24"/>
  <c r="P257" i="24"/>
  <c r="O258" i="24"/>
  <c r="Q258" i="24" s="1"/>
  <c r="P258" i="24"/>
  <c r="O259" i="24"/>
  <c r="Q259" i="24" s="1"/>
  <c r="P259" i="24"/>
  <c r="O260" i="24"/>
  <c r="S260" i="24" s="1"/>
  <c r="P260" i="24"/>
  <c r="R260" i="24"/>
  <c r="O261" i="24"/>
  <c r="Q261" i="24" s="1"/>
  <c r="P261" i="24"/>
  <c r="O262" i="24"/>
  <c r="R262" i="24" s="1"/>
  <c r="P262" i="24"/>
  <c r="O263" i="24"/>
  <c r="Q263" i="24" s="1"/>
  <c r="P263" i="24"/>
  <c r="O264" i="24"/>
  <c r="Q264" i="24" s="1"/>
  <c r="P264" i="24"/>
  <c r="O265" i="24"/>
  <c r="R265" i="24" s="1"/>
  <c r="P265" i="24"/>
  <c r="O266" i="24"/>
  <c r="R266" i="24" s="1"/>
  <c r="P266" i="24"/>
  <c r="S266" i="24"/>
  <c r="O267" i="24"/>
  <c r="Q267" i="24" s="1"/>
  <c r="P267" i="24"/>
  <c r="O268" i="24"/>
  <c r="S268" i="24" s="1"/>
  <c r="P268" i="24"/>
  <c r="R268" i="24"/>
  <c r="O269" i="24"/>
  <c r="Q269" i="24" s="1"/>
  <c r="P269" i="24"/>
  <c r="R269" i="24"/>
  <c r="S269" i="24"/>
  <c r="O270" i="24"/>
  <c r="R270" i="24" s="1"/>
  <c r="P270" i="24"/>
  <c r="O271" i="24"/>
  <c r="Q271" i="24" s="1"/>
  <c r="P271" i="24"/>
  <c r="O272" i="24"/>
  <c r="Q272" i="24" s="1"/>
  <c r="P272" i="24"/>
  <c r="O273" i="24"/>
  <c r="P273" i="24"/>
  <c r="O274" i="24"/>
  <c r="Q274" i="24" s="1"/>
  <c r="P274" i="24"/>
  <c r="S274" i="24"/>
  <c r="O275" i="24"/>
  <c r="Q275" i="24" s="1"/>
  <c r="P275" i="24"/>
  <c r="O276" i="24"/>
  <c r="S276" i="24" s="1"/>
  <c r="P276" i="24"/>
  <c r="R276" i="24"/>
  <c r="O277" i="24"/>
  <c r="Q277" i="24" s="1"/>
  <c r="P277" i="24"/>
  <c r="R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R285" i="24"/>
  <c r="O286" i="24"/>
  <c r="R286" i="24" s="1"/>
  <c r="P286" i="24"/>
  <c r="O287" i="24"/>
  <c r="Q287" i="24" s="1"/>
  <c r="P287" i="24"/>
  <c r="O288" i="24"/>
  <c r="Q288" i="24" s="1"/>
  <c r="P288" i="24"/>
  <c r="S288" i="24"/>
  <c r="O289" i="24"/>
  <c r="P289" i="24"/>
  <c r="O290" i="24"/>
  <c r="Q290" i="24" s="1"/>
  <c r="P290" i="24"/>
  <c r="R290" i="24"/>
  <c r="S290" i="24"/>
  <c r="O291" i="24"/>
  <c r="Q291" i="24" s="1"/>
  <c r="P291" i="24"/>
  <c r="O292" i="24"/>
  <c r="S292" i="24" s="1"/>
  <c r="P292" i="24"/>
  <c r="O293" i="24"/>
  <c r="Q293" i="24" s="1"/>
  <c r="P293" i="24"/>
  <c r="R293" i="24"/>
  <c r="S293" i="24"/>
  <c r="O294" i="24"/>
  <c r="Q294" i="24" s="1"/>
  <c r="P294" i="24"/>
  <c r="O295" i="24"/>
  <c r="Q295" i="24" s="1"/>
  <c r="P295" i="24"/>
  <c r="R295" i="24"/>
  <c r="S295" i="24"/>
  <c r="O296" i="24"/>
  <c r="P296" i="24"/>
  <c r="O297" i="24"/>
  <c r="R297" i="24" s="1"/>
  <c r="P297" i="24"/>
  <c r="O298" i="24"/>
  <c r="S298" i="24" s="1"/>
  <c r="P298" i="24"/>
  <c r="Q298" i="24"/>
  <c r="R298" i="24"/>
  <c r="O299" i="24"/>
  <c r="Q299" i="24" s="1"/>
  <c r="P299" i="24"/>
  <c r="O300" i="24"/>
  <c r="S300" i="24" s="1"/>
  <c r="P300" i="24"/>
  <c r="O301" i="24"/>
  <c r="P301" i="24"/>
  <c r="S301" i="24"/>
  <c r="O302" i="24"/>
  <c r="Q302" i="24" s="1"/>
  <c r="P302" i="24"/>
  <c r="O303" i="24"/>
  <c r="S303" i="24" s="1"/>
  <c r="P303" i="24"/>
  <c r="O304" i="24"/>
  <c r="Q304" i="24" s="1"/>
  <c r="P304" i="24"/>
  <c r="O305" i="24"/>
  <c r="R305" i="24" s="1"/>
  <c r="P305" i="24"/>
  <c r="O306" i="24"/>
  <c r="Q306" i="24" s="1"/>
  <c r="P306" i="24"/>
  <c r="S306" i="24"/>
  <c r="O307" i="24"/>
  <c r="Q307" i="24" s="1"/>
  <c r="P307" i="24"/>
  <c r="O308" i="24"/>
  <c r="P308" i="24"/>
  <c r="O309" i="24"/>
  <c r="Q309" i="24" s="1"/>
  <c r="P309" i="24"/>
  <c r="S309" i="24"/>
  <c r="O11" i="25"/>
  <c r="P11" i="25"/>
  <c r="Q11" i="25"/>
  <c r="O12" i="25"/>
  <c r="P12" i="25"/>
  <c r="R12" i="25" s="1"/>
  <c r="Q12" i="25"/>
  <c r="O13" i="25"/>
  <c r="P13" i="25"/>
  <c r="S13" i="25" s="1"/>
  <c r="Q13" i="25"/>
  <c r="O14" i="25"/>
  <c r="P14" i="25"/>
  <c r="S14" i="25" s="1"/>
  <c r="Q14" i="25"/>
  <c r="R14" i="25"/>
  <c r="O15" i="25"/>
  <c r="P15" i="25"/>
  <c r="R15" i="25" s="1"/>
  <c r="Q15" i="25"/>
  <c r="O16" i="25"/>
  <c r="P16" i="25"/>
  <c r="R16" i="25" s="1"/>
  <c r="Q16" i="25"/>
  <c r="O17" i="25"/>
  <c r="P17" i="25"/>
  <c r="T17" i="25" s="1"/>
  <c r="Q17" i="25"/>
  <c r="R17" i="25"/>
  <c r="S17" i="25"/>
  <c r="O18" i="25"/>
  <c r="P18" i="25"/>
  <c r="S18" i="25" s="1"/>
  <c r="Q18" i="25"/>
  <c r="R18" i="25"/>
  <c r="O19" i="25"/>
  <c r="P19" i="25"/>
  <c r="Q19" i="25"/>
  <c r="R19" i="25"/>
  <c r="S19" i="25"/>
  <c r="T19" i="25"/>
  <c r="O20" i="25"/>
  <c r="P20" i="25"/>
  <c r="R20" i="25" s="1"/>
  <c r="Q20" i="25"/>
  <c r="O21" i="25"/>
  <c r="P21" i="25"/>
  <c r="Q21" i="25"/>
  <c r="O22" i="25"/>
  <c r="P22" i="25"/>
  <c r="R22" i="25" s="1"/>
  <c r="Q22" i="25"/>
  <c r="T22" i="25"/>
  <c r="O23" i="25"/>
  <c r="P23" i="25"/>
  <c r="R23" i="25" s="1"/>
  <c r="Q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R30" i="25"/>
  <c r="S30" i="25"/>
  <c r="O31" i="25"/>
  <c r="P31" i="25"/>
  <c r="S31" i="25" s="1"/>
  <c r="Q31" i="25"/>
  <c r="R31" i="25"/>
  <c r="O32" i="25"/>
  <c r="P32" i="25"/>
  <c r="R32" i="25" s="1"/>
  <c r="Q32" i="25"/>
  <c r="S32" i="25"/>
  <c r="O33" i="25"/>
  <c r="P33" i="25"/>
  <c r="T33" i="25" s="1"/>
  <c r="Q33" i="25"/>
  <c r="O34" i="25"/>
  <c r="P34" i="25"/>
  <c r="R34" i="25" s="1"/>
  <c r="Q34" i="25"/>
  <c r="O35" i="25"/>
  <c r="P35" i="25"/>
  <c r="R35" i="25" s="1"/>
  <c r="Q35" i="25"/>
  <c r="O36" i="25"/>
  <c r="P36" i="25"/>
  <c r="R36" i="25" s="1"/>
  <c r="Q36" i="25"/>
  <c r="S36" i="25"/>
  <c r="O37" i="25"/>
  <c r="P37" i="25"/>
  <c r="T37" i="25" s="1"/>
  <c r="Q37" i="25"/>
  <c r="O38" i="25"/>
  <c r="P38" i="25"/>
  <c r="R38" i="25" s="1"/>
  <c r="Q38" i="25"/>
  <c r="T38" i="25"/>
  <c r="O39" i="25"/>
  <c r="P39" i="25"/>
  <c r="R39" i="25" s="1"/>
  <c r="Q39" i="25"/>
  <c r="O40" i="25"/>
  <c r="P40" i="25"/>
  <c r="R40" i="25" s="1"/>
  <c r="Q40" i="25"/>
  <c r="O41" i="25"/>
  <c r="P41" i="25"/>
  <c r="T41" i="25" s="1"/>
  <c r="Q41" i="25"/>
  <c r="R41" i="25"/>
  <c r="O42" i="25"/>
  <c r="P42" i="25"/>
  <c r="S42" i="25" s="1"/>
  <c r="Q42" i="25"/>
  <c r="O43" i="25"/>
  <c r="P43" i="25"/>
  <c r="R43" i="25" s="1"/>
  <c r="Q43" i="25"/>
  <c r="O44" i="25"/>
  <c r="P44" i="25"/>
  <c r="R44" i="25" s="1"/>
  <c r="Q44" i="25"/>
  <c r="O45" i="25"/>
  <c r="P45" i="25"/>
  <c r="T45" i="25" s="1"/>
  <c r="Q45" i="25"/>
  <c r="O46" i="25"/>
  <c r="P46" i="25"/>
  <c r="Q46" i="25"/>
  <c r="R46" i="25"/>
  <c r="S46" i="25"/>
  <c r="T46" i="25"/>
  <c r="O47" i="25"/>
  <c r="P47" i="25"/>
  <c r="S47" i="25" s="1"/>
  <c r="Q47" i="25"/>
  <c r="R47" i="25"/>
  <c r="T47" i="25"/>
  <c r="O48" i="25"/>
  <c r="P48" i="25"/>
  <c r="Q48" i="25"/>
  <c r="O49" i="25"/>
  <c r="P49" i="25"/>
  <c r="T49" i="25" s="1"/>
  <c r="Q49" i="25"/>
  <c r="O50" i="25"/>
  <c r="P50" i="25"/>
  <c r="R50" i="25" s="1"/>
  <c r="Q50" i="25"/>
  <c r="O51" i="25"/>
  <c r="P51" i="25"/>
  <c r="R51" i="25" s="1"/>
  <c r="Q51" i="25"/>
  <c r="O52" i="25"/>
  <c r="P52" i="25"/>
  <c r="Q52" i="25"/>
  <c r="S52" i="25"/>
  <c r="O53" i="25"/>
  <c r="P53" i="25"/>
  <c r="T53" i="25" s="1"/>
  <c r="Q53" i="25"/>
  <c r="O54" i="25"/>
  <c r="P54" i="25"/>
  <c r="Q54" i="25"/>
  <c r="R54" i="25"/>
  <c r="S54" i="25"/>
  <c r="T54" i="25"/>
  <c r="O55" i="25"/>
  <c r="P55" i="25"/>
  <c r="R55" i="25" s="1"/>
  <c r="Q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Q62" i="25"/>
  <c r="R62" i="25"/>
  <c r="S62" i="25"/>
  <c r="T62" i="25"/>
  <c r="O63" i="25"/>
  <c r="P63" i="25"/>
  <c r="R63" i="25" s="1"/>
  <c r="Q63" i="25"/>
  <c r="O64" i="25"/>
  <c r="P64" i="25"/>
  <c r="S64" i="25" s="1"/>
  <c r="Q64" i="25"/>
  <c r="O65" i="25"/>
  <c r="P65" i="25"/>
  <c r="T65" i="25" s="1"/>
  <c r="Q65" i="25"/>
  <c r="O66" i="25"/>
  <c r="P66" i="25"/>
  <c r="R66" i="25" s="1"/>
  <c r="Q66" i="25"/>
  <c r="O67" i="25"/>
  <c r="P67" i="25"/>
  <c r="R67" i="25" s="1"/>
  <c r="Q67" i="25"/>
  <c r="O68" i="25"/>
  <c r="P68" i="25"/>
  <c r="S68" i="25" s="1"/>
  <c r="Q68" i="25"/>
  <c r="O69" i="25"/>
  <c r="P69" i="25"/>
  <c r="T69" i="25" s="1"/>
  <c r="Q69" i="25"/>
  <c r="O70" i="25"/>
  <c r="P70" i="25"/>
  <c r="R70" i="25" s="1"/>
  <c r="Q70" i="25"/>
  <c r="O71" i="25"/>
  <c r="P71" i="25"/>
  <c r="T71" i="25" s="1"/>
  <c r="Q71" i="25"/>
  <c r="R71" i="25"/>
  <c r="S71" i="25"/>
  <c r="O72" i="25"/>
  <c r="P72" i="25"/>
  <c r="S72" i="25" s="1"/>
  <c r="Q72" i="25"/>
  <c r="O73" i="25"/>
  <c r="P73" i="25"/>
  <c r="T73" i="25" s="1"/>
  <c r="Q73" i="25"/>
  <c r="O74" i="25"/>
  <c r="P74" i="25"/>
  <c r="R74" i="25" s="1"/>
  <c r="Q74" i="25"/>
  <c r="S74" i="25"/>
  <c r="O75" i="25"/>
  <c r="P75" i="25"/>
  <c r="R75" i="25" s="1"/>
  <c r="Q75" i="25"/>
  <c r="O76" i="25"/>
  <c r="P76" i="25"/>
  <c r="Q76" i="25"/>
  <c r="S76" i="25"/>
  <c r="O77" i="25"/>
  <c r="P77" i="25"/>
  <c r="T77" i="25" s="1"/>
  <c r="Q77" i="25"/>
  <c r="O78" i="25"/>
  <c r="P78" i="25"/>
  <c r="R78" i="25" s="1"/>
  <c r="Q78" i="25"/>
  <c r="O79" i="25"/>
  <c r="P79" i="25"/>
  <c r="R79" i="25" s="1"/>
  <c r="Q79" i="25"/>
  <c r="O80" i="25"/>
  <c r="P80" i="25"/>
  <c r="Q80" i="25"/>
  <c r="O81" i="25"/>
  <c r="P81" i="25"/>
  <c r="T81" i="25" s="1"/>
  <c r="Q81" i="25"/>
  <c r="O82" i="25"/>
  <c r="P82" i="25"/>
  <c r="R82" i="25" s="1"/>
  <c r="Q82" i="25"/>
  <c r="S82" i="25"/>
  <c r="T82" i="25"/>
  <c r="O83" i="25"/>
  <c r="P83" i="25"/>
  <c r="T83" i="25" s="1"/>
  <c r="Q83" i="25"/>
  <c r="R83" i="25"/>
  <c r="S83" i="25"/>
  <c r="O84" i="25"/>
  <c r="P84" i="25"/>
  <c r="S84" i="25" s="1"/>
  <c r="Q84" i="25"/>
  <c r="O85" i="25"/>
  <c r="P85" i="25"/>
  <c r="T85" i="25" s="1"/>
  <c r="Q85" i="25"/>
  <c r="O86" i="25"/>
  <c r="P86" i="25"/>
  <c r="R86" i="25" s="1"/>
  <c r="Q86" i="25"/>
  <c r="O87" i="25"/>
  <c r="P87" i="25"/>
  <c r="R87" i="25" s="1"/>
  <c r="Q87" i="25"/>
  <c r="O88" i="25"/>
  <c r="P88" i="25"/>
  <c r="Q88" i="25"/>
  <c r="S88" i="25"/>
  <c r="O89" i="25"/>
  <c r="P89" i="25"/>
  <c r="Q89" i="25"/>
  <c r="O90" i="25"/>
  <c r="P90" i="25"/>
  <c r="R90" i="25" s="1"/>
  <c r="Q90" i="25"/>
  <c r="T90" i="25"/>
  <c r="O91" i="25"/>
  <c r="P91" i="25"/>
  <c r="R91" i="25" s="1"/>
  <c r="Q91" i="25"/>
  <c r="O92" i="25"/>
  <c r="P92" i="25"/>
  <c r="Q92" i="25"/>
  <c r="O93" i="25"/>
  <c r="P93" i="25"/>
  <c r="T93" i="25" s="1"/>
  <c r="Q93" i="25"/>
  <c r="R93" i="25"/>
  <c r="O94" i="25"/>
  <c r="P94" i="25"/>
  <c r="S94" i="25" s="1"/>
  <c r="Q94" i="25"/>
  <c r="O95" i="25"/>
  <c r="P95" i="25"/>
  <c r="R95" i="25" s="1"/>
  <c r="Q95" i="25"/>
  <c r="O96" i="25"/>
  <c r="P96" i="25"/>
  <c r="S96" i="25" s="1"/>
  <c r="Q96" i="25"/>
  <c r="O97" i="25"/>
  <c r="P97" i="25"/>
  <c r="Q97" i="25"/>
  <c r="O98" i="25"/>
  <c r="P98" i="25"/>
  <c r="R98" i="25" s="1"/>
  <c r="Q98" i="25"/>
  <c r="S98" i="25"/>
  <c r="T98" i="25"/>
  <c r="O99" i="25"/>
  <c r="P99" i="25"/>
  <c r="R99" i="25" s="1"/>
  <c r="Q99" i="25"/>
  <c r="O100" i="25"/>
  <c r="P100" i="25"/>
  <c r="S100" i="25" s="1"/>
  <c r="Q100" i="25"/>
  <c r="O101" i="25"/>
  <c r="P101" i="25"/>
  <c r="T101" i="25" s="1"/>
  <c r="Q101" i="25"/>
  <c r="O102" i="25"/>
  <c r="P102" i="25"/>
  <c r="R102" i="25" s="1"/>
  <c r="Q102" i="25"/>
  <c r="O103" i="25"/>
  <c r="P103" i="25"/>
  <c r="Q103" i="25"/>
  <c r="R103" i="25"/>
  <c r="S103" i="25"/>
  <c r="T103" i="25"/>
  <c r="O104" i="25"/>
  <c r="P104" i="25"/>
  <c r="S104" i="25" s="1"/>
  <c r="Q104" i="25"/>
  <c r="O105" i="25"/>
  <c r="P105" i="25"/>
  <c r="T105" i="25" s="1"/>
  <c r="Q105" i="25"/>
  <c r="R105" i="25"/>
  <c r="O106" i="25"/>
  <c r="P106" i="25"/>
  <c r="Q106" i="25"/>
  <c r="O107" i="25"/>
  <c r="P107" i="25"/>
  <c r="S107" i="25" s="1"/>
  <c r="Q107" i="25"/>
  <c r="R107" i="25"/>
  <c r="O108" i="25"/>
  <c r="P108" i="25"/>
  <c r="R108" i="25" s="1"/>
  <c r="Q108" i="25"/>
  <c r="T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R114" i="25" s="1"/>
  <c r="Q114" i="25"/>
  <c r="O115" i="25"/>
  <c r="P115" i="25"/>
  <c r="R115" i="25" s="1"/>
  <c r="Q115" i="25"/>
  <c r="S115" i="25"/>
  <c r="O116" i="25"/>
  <c r="P116" i="25"/>
  <c r="Q116" i="25"/>
  <c r="O117" i="25"/>
  <c r="P117" i="25"/>
  <c r="T117" i="25" s="1"/>
  <c r="Q117" i="25"/>
  <c r="R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O128" i="25"/>
  <c r="P128" i="25"/>
  <c r="R128" i="25" s="1"/>
  <c r="Q128" i="25"/>
  <c r="O129" i="25"/>
  <c r="P129" i="25"/>
  <c r="T129" i="25" s="1"/>
  <c r="Q129" i="25"/>
  <c r="O130" i="25"/>
  <c r="P130" i="25"/>
  <c r="R130" i="25" s="1"/>
  <c r="Q130" i="25"/>
  <c r="S130" i="25"/>
  <c r="O131" i="25"/>
  <c r="P131" i="25"/>
  <c r="R131" i="25" s="1"/>
  <c r="Q131" i="25"/>
  <c r="O132" i="25"/>
  <c r="P132" i="25"/>
  <c r="Q132" i="25"/>
  <c r="O133" i="25"/>
  <c r="P133" i="25"/>
  <c r="T133" i="25" s="1"/>
  <c r="Q133" i="25"/>
  <c r="R133" i="25"/>
  <c r="O134" i="25"/>
  <c r="P134" i="25"/>
  <c r="R134" i="25" s="1"/>
  <c r="Q134" i="25"/>
  <c r="O135" i="25"/>
  <c r="P135" i="25"/>
  <c r="S135" i="25" s="1"/>
  <c r="Q135" i="25"/>
  <c r="R135" i="25"/>
  <c r="O136" i="25"/>
  <c r="P136" i="25"/>
  <c r="S136" i="25" s="1"/>
  <c r="Q136" i="25"/>
  <c r="O137" i="25"/>
  <c r="P137" i="25"/>
  <c r="T137" i="25" s="1"/>
  <c r="Q137" i="25"/>
  <c r="O138" i="25"/>
  <c r="P138" i="25"/>
  <c r="Q138" i="25"/>
  <c r="O139" i="25"/>
  <c r="P139" i="25"/>
  <c r="T139" i="25" s="1"/>
  <c r="Q139" i="25"/>
  <c r="S139" i="25"/>
  <c r="O140" i="25"/>
  <c r="P140" i="25"/>
  <c r="R140" i="25" s="1"/>
  <c r="Q140" i="25"/>
  <c r="O141" i="25"/>
  <c r="P141" i="25"/>
  <c r="T141" i="25" s="1"/>
  <c r="Q141" i="25"/>
  <c r="O142" i="25"/>
  <c r="P142" i="25"/>
  <c r="Q142" i="25"/>
  <c r="O143" i="25"/>
  <c r="P143" i="25"/>
  <c r="R143" i="25" s="1"/>
  <c r="Q143" i="25"/>
  <c r="O144" i="25"/>
  <c r="P144" i="25"/>
  <c r="R144" i="25" s="1"/>
  <c r="Q144" i="25"/>
  <c r="S144" i="25"/>
  <c r="O145" i="25"/>
  <c r="P145" i="25"/>
  <c r="T145" i="25" s="1"/>
  <c r="Q145" i="25"/>
  <c r="O146" i="25"/>
  <c r="P146" i="25"/>
  <c r="S146" i="25" s="1"/>
  <c r="Q146" i="25"/>
  <c r="R146" i="25"/>
  <c r="O147" i="25"/>
  <c r="P147" i="25"/>
  <c r="Q147" i="25"/>
  <c r="R147" i="25"/>
  <c r="S147" i="25"/>
  <c r="T147" i="25"/>
  <c r="O148" i="25"/>
  <c r="P148" i="25"/>
  <c r="Q148" i="25"/>
  <c r="O149" i="25"/>
  <c r="P149" i="25"/>
  <c r="T149" i="25" s="1"/>
  <c r="Q149" i="25"/>
  <c r="S149" i="25"/>
  <c r="O150" i="25"/>
  <c r="P150" i="25"/>
  <c r="R150" i="25" s="1"/>
  <c r="Q150" i="25"/>
  <c r="S150" i="25"/>
  <c r="O151" i="25"/>
  <c r="P151" i="25"/>
  <c r="R151" i="25" s="1"/>
  <c r="Q151" i="25"/>
  <c r="O152" i="25"/>
  <c r="P152" i="25"/>
  <c r="S152" i="25" s="1"/>
  <c r="Q152" i="25"/>
  <c r="O153" i="25"/>
  <c r="P153" i="25"/>
  <c r="T153" i="25" s="1"/>
  <c r="Q153" i="25"/>
  <c r="S153" i="25"/>
  <c r="O154" i="25"/>
  <c r="P154" i="25"/>
  <c r="Q154" i="25"/>
  <c r="O155" i="25"/>
  <c r="P155" i="25"/>
  <c r="R155" i="25" s="1"/>
  <c r="Q155" i="25"/>
  <c r="O156" i="25"/>
  <c r="P156" i="25"/>
  <c r="R156" i="25" s="1"/>
  <c r="Q156" i="25"/>
  <c r="O157" i="25"/>
  <c r="P157" i="25"/>
  <c r="T157" i="25" s="1"/>
  <c r="Q157" i="25"/>
  <c r="S157" i="25"/>
  <c r="O158" i="25"/>
  <c r="P158" i="25"/>
  <c r="R158" i="25" s="1"/>
  <c r="Q158" i="25"/>
  <c r="O159" i="25"/>
  <c r="P159" i="25"/>
  <c r="T159" i="25" s="1"/>
  <c r="Q159" i="25"/>
  <c r="R159" i="25"/>
  <c r="S159" i="25"/>
  <c r="O160" i="25"/>
  <c r="P160" i="25"/>
  <c r="R160" i="25" s="1"/>
  <c r="Q160" i="25"/>
  <c r="O161" i="25"/>
  <c r="P161" i="25"/>
  <c r="T161" i="25" s="1"/>
  <c r="Q161" i="25"/>
  <c r="O162" i="25"/>
  <c r="P162" i="25"/>
  <c r="R162" i="25" s="1"/>
  <c r="Q162" i="25"/>
  <c r="O163" i="25"/>
  <c r="P163" i="25"/>
  <c r="R163" i="25" s="1"/>
  <c r="Q163" i="25"/>
  <c r="S163" i="25"/>
  <c r="O164" i="25"/>
  <c r="P164" i="25"/>
  <c r="Q164" i="25"/>
  <c r="O165" i="25"/>
  <c r="P165" i="25"/>
  <c r="T165" i="25" s="1"/>
  <c r="Q165" i="25"/>
  <c r="O166" i="25"/>
  <c r="P166" i="25"/>
  <c r="R166" i="25" s="1"/>
  <c r="Q166" i="25"/>
  <c r="O167" i="25"/>
  <c r="P167" i="25"/>
  <c r="S167" i="25" s="1"/>
  <c r="Q167" i="25"/>
  <c r="R167" i="25"/>
  <c r="T167" i="25"/>
  <c r="O168" i="25"/>
  <c r="P168" i="25"/>
  <c r="Q168" i="25"/>
  <c r="O169" i="25"/>
  <c r="P169" i="25"/>
  <c r="T169" i="25" s="1"/>
  <c r="Q169" i="25"/>
  <c r="S169" i="25"/>
  <c r="O170" i="25"/>
  <c r="P170" i="25"/>
  <c r="Q170" i="25"/>
  <c r="O171" i="25"/>
  <c r="P171" i="25"/>
  <c r="R171" i="25" s="1"/>
  <c r="Q171" i="25"/>
  <c r="S171" i="25"/>
  <c r="T171" i="25"/>
  <c r="O172" i="25"/>
  <c r="P172" i="25"/>
  <c r="R172" i="25" s="1"/>
  <c r="Q172" i="25"/>
  <c r="T172" i="25"/>
  <c r="O173" i="25"/>
  <c r="P173" i="25"/>
  <c r="T173" i="25" s="1"/>
  <c r="Q173" i="25"/>
  <c r="S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T179" i="25" s="1"/>
  <c r="Q179" i="25"/>
  <c r="R179" i="25"/>
  <c r="S179" i="25"/>
  <c r="O180" i="25"/>
  <c r="P180" i="25"/>
  <c r="Q180" i="25"/>
  <c r="O181" i="25"/>
  <c r="P181" i="25"/>
  <c r="T181" i="25" s="1"/>
  <c r="Q181" i="25"/>
  <c r="R181" i="25"/>
  <c r="O182" i="25"/>
  <c r="P182" i="25"/>
  <c r="R182" i="25" s="1"/>
  <c r="Q182" i="25"/>
  <c r="O183" i="25"/>
  <c r="P183" i="25"/>
  <c r="R183" i="25" s="1"/>
  <c r="Q183" i="25"/>
  <c r="S183" i="25"/>
  <c r="O184" i="25"/>
  <c r="P184" i="25"/>
  <c r="R184" i="25" s="1"/>
  <c r="Q184" i="25"/>
  <c r="O185" i="25"/>
  <c r="P185" i="25"/>
  <c r="T185" i="25" s="1"/>
  <c r="Q185" i="25"/>
  <c r="O186" i="25"/>
  <c r="P186" i="25"/>
  <c r="R186" i="25" s="1"/>
  <c r="Q186" i="25"/>
  <c r="O187" i="25"/>
  <c r="P187" i="25"/>
  <c r="S187" i="25" s="1"/>
  <c r="Q187" i="25"/>
  <c r="R187" i="25"/>
  <c r="T187" i="25"/>
  <c r="O188" i="25"/>
  <c r="P188" i="25"/>
  <c r="R188" i="25" s="1"/>
  <c r="Q188" i="25"/>
  <c r="O189" i="25"/>
  <c r="P189" i="25"/>
  <c r="T189" i="25" s="1"/>
  <c r="Q189" i="25"/>
  <c r="S189" i="25"/>
  <c r="O190" i="25"/>
  <c r="P190" i="25"/>
  <c r="R190" i="25" s="1"/>
  <c r="Q190" i="25"/>
  <c r="O191" i="25"/>
  <c r="P191" i="25"/>
  <c r="R191" i="25" s="1"/>
  <c r="Q191" i="25"/>
  <c r="S191" i="25"/>
  <c r="O192" i="25"/>
  <c r="P192" i="25"/>
  <c r="R192" i="25" s="1"/>
  <c r="Q192" i="25"/>
  <c r="O193" i="25"/>
  <c r="P193" i="25"/>
  <c r="T193" i="25" s="1"/>
  <c r="Q193" i="25"/>
  <c r="O194" i="25"/>
  <c r="P194" i="25"/>
  <c r="R194" i="25" s="1"/>
  <c r="Q194" i="25"/>
  <c r="O195" i="25"/>
  <c r="P195" i="25"/>
  <c r="R195" i="25" s="1"/>
  <c r="Q195" i="25"/>
  <c r="S195" i="25"/>
  <c r="T195" i="25"/>
  <c r="O196" i="25"/>
  <c r="P196" i="25"/>
  <c r="Q196" i="25"/>
  <c r="O197" i="25"/>
  <c r="P197" i="25"/>
  <c r="T197" i="25" s="1"/>
  <c r="Q197" i="25"/>
  <c r="R197" i="25"/>
  <c r="S197" i="25"/>
  <c r="O198" i="25"/>
  <c r="P198" i="25"/>
  <c r="T198" i="25" s="1"/>
  <c r="Q198" i="25"/>
  <c r="R198" i="25"/>
  <c r="S198" i="25"/>
  <c r="O199" i="25"/>
  <c r="P199" i="25"/>
  <c r="R199" i="25" s="1"/>
  <c r="Q199" i="25"/>
  <c r="O200" i="25"/>
  <c r="P200" i="25"/>
  <c r="Q200" i="25"/>
  <c r="O201" i="25"/>
  <c r="P201" i="25"/>
  <c r="T201" i="25" s="1"/>
  <c r="Q201" i="25"/>
  <c r="O202" i="25"/>
  <c r="P202" i="25"/>
  <c r="R202" i="25" s="1"/>
  <c r="Q202" i="25"/>
  <c r="O203" i="25"/>
  <c r="P203" i="25"/>
  <c r="Q203" i="25"/>
  <c r="R203" i="25"/>
  <c r="S203" i="25"/>
  <c r="T203" i="25"/>
  <c r="O204" i="25"/>
  <c r="P204" i="25"/>
  <c r="Q204" i="25"/>
  <c r="O205" i="25"/>
  <c r="P205" i="25"/>
  <c r="T205" i="25" s="1"/>
  <c r="Q205" i="25"/>
  <c r="R205" i="25"/>
  <c r="S205" i="25"/>
  <c r="O206" i="25"/>
  <c r="P206" i="25"/>
  <c r="S206" i="25" s="1"/>
  <c r="Q206" i="25"/>
  <c r="R206" i="25"/>
  <c r="T206" i="25"/>
  <c r="O207" i="25"/>
  <c r="P207" i="25"/>
  <c r="R207" i="25" s="1"/>
  <c r="Q207" i="25"/>
  <c r="O208" i="25"/>
  <c r="P208" i="25"/>
  <c r="Q208" i="25"/>
  <c r="O209" i="25"/>
  <c r="P209" i="25"/>
  <c r="T209" i="25" s="1"/>
  <c r="Q209" i="25"/>
  <c r="O210" i="25"/>
  <c r="P210" i="25"/>
  <c r="R210" i="25" s="1"/>
  <c r="Q210" i="25"/>
  <c r="O211" i="25"/>
  <c r="P211" i="25"/>
  <c r="Q211" i="25"/>
  <c r="R211" i="25"/>
  <c r="S211" i="25"/>
  <c r="T211" i="25"/>
  <c r="O212" i="25"/>
  <c r="P212" i="25"/>
  <c r="Q212" i="25"/>
  <c r="O213" i="25"/>
  <c r="P213" i="25"/>
  <c r="T213" i="25" s="1"/>
  <c r="Q213" i="25"/>
  <c r="R213" i="25"/>
  <c r="O214" i="25"/>
  <c r="P214" i="25"/>
  <c r="R214" i="25" s="1"/>
  <c r="Q214" i="25"/>
  <c r="S214" i="25"/>
  <c r="T214" i="25"/>
  <c r="O215" i="25"/>
  <c r="P215" i="25"/>
  <c r="R215" i="25" s="1"/>
  <c r="Q215" i="25"/>
  <c r="S215" i="25"/>
  <c r="O216" i="25"/>
  <c r="P216" i="25"/>
  <c r="Q216" i="25"/>
  <c r="O217" i="25"/>
  <c r="P217" i="25"/>
  <c r="T217" i="25" s="1"/>
  <c r="Q217" i="25"/>
  <c r="O218" i="25"/>
  <c r="P218" i="25"/>
  <c r="R218" i="25" s="1"/>
  <c r="Q218" i="25"/>
  <c r="O219" i="25"/>
  <c r="P219" i="25"/>
  <c r="S219" i="25" s="1"/>
  <c r="Q219" i="25"/>
  <c r="R219" i="25"/>
  <c r="O220" i="25"/>
  <c r="P220" i="25"/>
  <c r="Q220" i="25"/>
  <c r="O221" i="25"/>
  <c r="P221" i="25"/>
  <c r="T221" i="25" s="1"/>
  <c r="Q221" i="25"/>
  <c r="O222" i="25"/>
  <c r="P222" i="25"/>
  <c r="Q222" i="25"/>
  <c r="R222" i="25"/>
  <c r="S222" i="25"/>
  <c r="T222" i="25"/>
  <c r="O223" i="25"/>
  <c r="P223" i="25"/>
  <c r="R223" i="25" s="1"/>
  <c r="Q223" i="25"/>
  <c r="S223" i="25"/>
  <c r="O224" i="25"/>
  <c r="P224" i="25"/>
  <c r="Q224" i="25"/>
  <c r="O225" i="25"/>
  <c r="P225" i="25"/>
  <c r="T225" i="25" s="1"/>
  <c r="Q225" i="25"/>
  <c r="O226" i="25"/>
  <c r="P226" i="25"/>
  <c r="Q226" i="25"/>
  <c r="R226" i="25"/>
  <c r="S226" i="25"/>
  <c r="T226" i="25"/>
  <c r="O227" i="25"/>
  <c r="P227" i="25"/>
  <c r="S227" i="25" s="1"/>
  <c r="Q227" i="25"/>
  <c r="R227" i="25"/>
  <c r="T227" i="25"/>
  <c r="O228" i="25"/>
  <c r="P228" i="25"/>
  <c r="Q228" i="25"/>
  <c r="O229" i="25"/>
  <c r="P229" i="25"/>
  <c r="T229" i="25" s="1"/>
  <c r="Q229" i="25"/>
  <c r="O230" i="25"/>
  <c r="P230" i="25"/>
  <c r="R230" i="25" s="1"/>
  <c r="Q230" i="25"/>
  <c r="O231" i="25"/>
  <c r="P231" i="25"/>
  <c r="R231" i="25" s="1"/>
  <c r="Q231" i="25"/>
  <c r="O232" i="25"/>
  <c r="P232" i="25"/>
  <c r="Q232" i="25"/>
  <c r="T232" i="25"/>
  <c r="O233" i="25"/>
  <c r="P233" i="25"/>
  <c r="T233" i="25" s="1"/>
  <c r="Q233" i="25"/>
  <c r="S233" i="25"/>
  <c r="O234" i="25"/>
  <c r="P234" i="25"/>
  <c r="S234" i="25" s="1"/>
  <c r="Q234" i="25"/>
  <c r="R234" i="25"/>
  <c r="O235" i="25"/>
  <c r="P235" i="25"/>
  <c r="R235" i="25" s="1"/>
  <c r="Q235" i="25"/>
  <c r="O236" i="25"/>
  <c r="P236" i="25"/>
  <c r="Q236" i="25"/>
  <c r="T236" i="25"/>
  <c r="O237" i="25"/>
  <c r="P237" i="25"/>
  <c r="T237" i="25" s="1"/>
  <c r="Q237" i="25"/>
  <c r="O238" i="25"/>
  <c r="P238" i="25"/>
  <c r="R238" i="25" s="1"/>
  <c r="Q238" i="25"/>
  <c r="S238" i="25"/>
  <c r="O239" i="25"/>
  <c r="P239" i="25"/>
  <c r="T239" i="25" s="1"/>
  <c r="Q239" i="25"/>
  <c r="O240" i="25"/>
  <c r="P240" i="25"/>
  <c r="Q240" i="25"/>
  <c r="O241" i="25"/>
  <c r="P241" i="25"/>
  <c r="T241" i="25" s="1"/>
  <c r="Q241" i="25"/>
  <c r="O242" i="25"/>
  <c r="P242" i="25"/>
  <c r="R242" i="25" s="1"/>
  <c r="Q242" i="25"/>
  <c r="O243" i="25"/>
  <c r="P243" i="25"/>
  <c r="T243" i="25" s="1"/>
  <c r="Q243" i="25"/>
  <c r="S243" i="25"/>
  <c r="O244" i="25"/>
  <c r="P244" i="25"/>
  <c r="T244" i="25" s="1"/>
  <c r="Q244" i="25"/>
  <c r="O245" i="25"/>
  <c r="P245" i="25"/>
  <c r="T245" i="25" s="1"/>
  <c r="Q245" i="25"/>
  <c r="O246" i="25"/>
  <c r="P246" i="25"/>
  <c r="T246" i="25" s="1"/>
  <c r="Q246" i="25"/>
  <c r="O247" i="25"/>
  <c r="P247" i="25"/>
  <c r="Q247" i="25"/>
  <c r="R247" i="25"/>
  <c r="S247" i="25"/>
  <c r="T247" i="25"/>
  <c r="O248" i="25"/>
  <c r="P248" i="25"/>
  <c r="T248" i="25" s="1"/>
  <c r="Q248" i="25"/>
  <c r="O249" i="25"/>
  <c r="P249" i="25"/>
  <c r="T249" i="25" s="1"/>
  <c r="Q249" i="25"/>
  <c r="R249" i="25"/>
  <c r="O250" i="25"/>
  <c r="P250" i="25"/>
  <c r="T250" i="25" s="1"/>
  <c r="Q250" i="25"/>
  <c r="R250" i="25"/>
  <c r="S250" i="25"/>
  <c r="O251" i="25"/>
  <c r="P251" i="25"/>
  <c r="R251" i="25" s="1"/>
  <c r="Q251" i="25"/>
  <c r="O252" i="25"/>
  <c r="P252" i="25"/>
  <c r="T252" i="25" s="1"/>
  <c r="Q252" i="25"/>
  <c r="O253" i="25"/>
  <c r="P253" i="25"/>
  <c r="T253" i="25" s="1"/>
  <c r="Q253" i="25"/>
  <c r="O254" i="25"/>
  <c r="P254" i="25"/>
  <c r="R254" i="25" s="1"/>
  <c r="Q254" i="25"/>
  <c r="O255" i="25"/>
  <c r="P255" i="25"/>
  <c r="R255" i="25" s="1"/>
  <c r="Q255" i="25"/>
  <c r="O256" i="25"/>
  <c r="P256" i="25"/>
  <c r="R256" i="25" s="1"/>
  <c r="Q256" i="25"/>
  <c r="O257" i="25"/>
  <c r="P257" i="25"/>
  <c r="T257" i="25" s="1"/>
  <c r="Q257" i="25"/>
  <c r="O258" i="25"/>
  <c r="P258" i="25"/>
  <c r="T258" i="25" s="1"/>
  <c r="Q258" i="25"/>
  <c r="R258" i="25"/>
  <c r="S258" i="25"/>
  <c r="O259" i="25"/>
  <c r="P259" i="25"/>
  <c r="S259" i="25" s="1"/>
  <c r="Q259" i="25"/>
  <c r="R259" i="25"/>
  <c r="T259" i="25"/>
  <c r="O260" i="25"/>
  <c r="P260" i="25"/>
  <c r="R260" i="25" s="1"/>
  <c r="Q260" i="25"/>
  <c r="S260" i="25"/>
  <c r="O261" i="25"/>
  <c r="P261" i="25"/>
  <c r="T261" i="25" s="1"/>
  <c r="Q261" i="25"/>
  <c r="O262" i="25"/>
  <c r="P262" i="25"/>
  <c r="R262" i="25" s="1"/>
  <c r="Q262" i="25"/>
  <c r="O263" i="25"/>
  <c r="P263" i="25"/>
  <c r="S263" i="25" s="1"/>
  <c r="Q263" i="25"/>
  <c r="R263" i="25"/>
  <c r="T263" i="25"/>
  <c r="O264" i="25"/>
  <c r="P264" i="25"/>
  <c r="R264" i="25" s="1"/>
  <c r="Q264" i="25"/>
  <c r="O265" i="25"/>
  <c r="P265" i="25"/>
  <c r="T265" i="25" s="1"/>
  <c r="Q265" i="25"/>
  <c r="O266" i="25"/>
  <c r="P266" i="25"/>
  <c r="R266" i="25" s="1"/>
  <c r="Q266" i="25"/>
  <c r="O267" i="25"/>
  <c r="P267" i="25"/>
  <c r="R267" i="25" s="1"/>
  <c r="Q267" i="25"/>
  <c r="O268" i="25"/>
  <c r="P268" i="25"/>
  <c r="R268" i="25" s="1"/>
  <c r="Q268" i="25"/>
  <c r="S268" i="25"/>
  <c r="O269" i="25"/>
  <c r="P269" i="25"/>
  <c r="T269" i="25" s="1"/>
  <c r="Q269" i="25"/>
  <c r="O270" i="25"/>
  <c r="P270" i="25"/>
  <c r="R270" i="25" s="1"/>
  <c r="Q270" i="25"/>
  <c r="O271" i="25"/>
  <c r="P271" i="25"/>
  <c r="T271" i="25" s="1"/>
  <c r="Q271" i="25"/>
  <c r="R271" i="25"/>
  <c r="S271" i="25"/>
  <c r="O272" i="25"/>
  <c r="P272" i="25"/>
  <c r="R272" i="25" s="1"/>
  <c r="Q272" i="25"/>
  <c r="O273" i="25"/>
  <c r="P273" i="25"/>
  <c r="T273" i="25" s="1"/>
  <c r="Q273" i="25"/>
  <c r="O274" i="25"/>
  <c r="P274" i="25"/>
  <c r="T274" i="25" s="1"/>
  <c r="Q274" i="25"/>
  <c r="R274" i="25"/>
  <c r="O275" i="25"/>
  <c r="P275" i="25"/>
  <c r="T275" i="25" s="1"/>
  <c r="Q275" i="25"/>
  <c r="R275" i="25"/>
  <c r="S275" i="25"/>
  <c r="O276" i="25"/>
  <c r="P276" i="25"/>
  <c r="R276" i="25" s="1"/>
  <c r="Q276" i="25"/>
  <c r="O277" i="25"/>
  <c r="P277" i="25"/>
  <c r="T277" i="25" s="1"/>
  <c r="Q277" i="25"/>
  <c r="R277" i="25"/>
  <c r="O278" i="25"/>
  <c r="P278" i="25"/>
  <c r="R278" i="25" s="1"/>
  <c r="Q278" i="25"/>
  <c r="O279" i="25"/>
  <c r="P279" i="25"/>
  <c r="S279" i="25" s="1"/>
  <c r="Q279" i="25"/>
  <c r="T279" i="25"/>
  <c r="O280" i="25"/>
  <c r="P280" i="25"/>
  <c r="R280" i="25" s="1"/>
  <c r="Q280" i="25"/>
  <c r="O281" i="25"/>
  <c r="P281" i="25"/>
  <c r="T281" i="25" s="1"/>
  <c r="Q281" i="25"/>
  <c r="O282" i="25"/>
  <c r="P282" i="25"/>
  <c r="S282" i="25" s="1"/>
  <c r="Q282" i="25"/>
  <c r="R282" i="25"/>
  <c r="O283" i="25"/>
  <c r="P283" i="25"/>
  <c r="Q283" i="25"/>
  <c r="R283" i="25"/>
  <c r="S283" i="25"/>
  <c r="T283" i="25"/>
  <c r="O284" i="25"/>
  <c r="P284" i="25"/>
  <c r="R284" i="25" s="1"/>
  <c r="Q284" i="25"/>
  <c r="T284" i="25"/>
  <c r="O285" i="25"/>
  <c r="P285" i="25"/>
  <c r="T285" i="25" s="1"/>
  <c r="Q285" i="25"/>
  <c r="R285" i="25"/>
  <c r="O286" i="25"/>
  <c r="P286" i="25"/>
  <c r="R286" i="25" s="1"/>
  <c r="Q286" i="25"/>
  <c r="O287" i="25"/>
  <c r="P287" i="25"/>
  <c r="R287" i="25" s="1"/>
  <c r="Q287" i="25"/>
  <c r="O288" i="25"/>
  <c r="P288" i="25"/>
  <c r="R288" i="25" s="1"/>
  <c r="Q288" i="25"/>
  <c r="T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R297" i="25"/>
  <c r="O298" i="25"/>
  <c r="P298" i="25"/>
  <c r="R298" i="25" s="1"/>
  <c r="Q298" i="25"/>
  <c r="O299" i="25"/>
  <c r="P299" i="25"/>
  <c r="S299" i="25" s="1"/>
  <c r="Q299" i="25"/>
  <c r="R299" i="25"/>
  <c r="O300" i="25"/>
  <c r="P300" i="25"/>
  <c r="R300" i="25" s="1"/>
  <c r="Q300" i="25"/>
  <c r="O301" i="25"/>
  <c r="P301" i="25"/>
  <c r="T301" i="25" s="1"/>
  <c r="Q301" i="25"/>
  <c r="R301" i="25"/>
  <c r="S301" i="25"/>
  <c r="O302" i="25"/>
  <c r="P302" i="25"/>
  <c r="R302" i="25" s="1"/>
  <c r="Q302" i="25"/>
  <c r="T302" i="25"/>
  <c r="O303" i="25"/>
  <c r="P303" i="25"/>
  <c r="T303" i="25" s="1"/>
  <c r="Q303" i="25"/>
  <c r="S303" i="25"/>
  <c r="O304" i="25"/>
  <c r="P304" i="25"/>
  <c r="R304" i="25" s="1"/>
  <c r="Q304" i="25"/>
  <c r="O305" i="25"/>
  <c r="P305" i="25"/>
  <c r="T305" i="25" s="1"/>
  <c r="Q305" i="25"/>
  <c r="O306" i="25"/>
  <c r="P306" i="25"/>
  <c r="T306" i="25" s="1"/>
  <c r="Q306" i="25"/>
  <c r="O307" i="25"/>
  <c r="P307" i="25"/>
  <c r="R307" i="25" s="1"/>
  <c r="Q307" i="25"/>
  <c r="S307" i="25"/>
  <c r="T307" i="25"/>
  <c r="O308" i="25"/>
  <c r="P308" i="25"/>
  <c r="R308" i="25" s="1"/>
  <c r="Q308" i="25"/>
  <c r="T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I14" i="105" s="1"/>
  <c r="G14" i="105"/>
  <c r="H14" i="105"/>
  <c r="F15" i="105"/>
  <c r="I15" i="105" s="1"/>
  <c r="G15" i="105"/>
  <c r="H15" i="105"/>
  <c r="F16" i="105"/>
  <c r="I16" i="105" s="1"/>
  <c r="G16" i="105"/>
  <c r="H16" i="105"/>
  <c r="F17" i="105"/>
  <c r="I17" i="105" s="1"/>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K15" i="104" s="1"/>
  <c r="H15" i="104"/>
  <c r="I15" i="104"/>
  <c r="G16" i="104"/>
  <c r="K16" i="104" s="1"/>
  <c r="H16" i="104"/>
  <c r="I16" i="104"/>
  <c r="G17" i="104"/>
  <c r="K17" i="104" s="1"/>
  <c r="H17" i="104"/>
  <c r="I17" i="104"/>
  <c r="G18" i="104"/>
  <c r="K18" i="104" s="1"/>
  <c r="H18" i="104"/>
  <c r="I18" i="104"/>
  <c r="G19" i="104"/>
  <c r="K19" i="104" s="1"/>
  <c r="H19" i="104"/>
  <c r="I19" i="104"/>
  <c r="G20" i="104"/>
  <c r="K20" i="104" s="1"/>
  <c r="H20" i="104"/>
  <c r="I20" i="104"/>
  <c r="G21" i="104"/>
  <c r="K21" i="104" s="1"/>
  <c r="H21" i="104"/>
  <c r="I21" i="104"/>
  <c r="G22" i="104"/>
  <c r="K22" i="104" s="1"/>
  <c r="H22" i="104"/>
  <c r="I22" i="104"/>
  <c r="G23" i="104"/>
  <c r="K23" i="104" s="1"/>
  <c r="H23" i="104"/>
  <c r="I23" i="104"/>
  <c r="G24" i="104"/>
  <c r="K24" i="104" s="1"/>
  <c r="H24" i="104"/>
  <c r="I24" i="104"/>
  <c r="G25" i="104"/>
  <c r="K25" i="104" s="1"/>
  <c r="H25" i="104"/>
  <c r="I25" i="104"/>
  <c r="G26" i="104"/>
  <c r="K26" i="104" s="1"/>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J17" i="105" l="1"/>
  <c r="J16" i="105"/>
  <c r="J15" i="105"/>
  <c r="J14" i="105"/>
  <c r="J26" i="104"/>
  <c r="O26" i="104"/>
  <c r="N26" i="104"/>
  <c r="M26" i="104"/>
  <c r="L26" i="104"/>
  <c r="J25" i="104"/>
  <c r="O25" i="104"/>
  <c r="N25" i="104"/>
  <c r="M25" i="104"/>
  <c r="L25" i="104"/>
  <c r="J24" i="104"/>
  <c r="O24" i="104"/>
  <c r="N24" i="104"/>
  <c r="M24" i="104"/>
  <c r="L24" i="104"/>
  <c r="J23" i="104"/>
  <c r="O23" i="104"/>
  <c r="N23" i="104"/>
  <c r="M23" i="104"/>
  <c r="L23" i="104"/>
  <c r="J22" i="104"/>
  <c r="O22" i="104"/>
  <c r="N22" i="104"/>
  <c r="M22" i="104"/>
  <c r="L22" i="104"/>
  <c r="J21" i="104"/>
  <c r="O21" i="104"/>
  <c r="N21" i="104"/>
  <c r="M21" i="104"/>
  <c r="L21" i="104"/>
  <c r="J20" i="104"/>
  <c r="O20" i="104"/>
  <c r="N20" i="104"/>
  <c r="M20" i="104"/>
  <c r="L20" i="104"/>
  <c r="M19" i="104"/>
  <c r="O19" i="104"/>
  <c r="J19" i="104"/>
  <c r="N19" i="104"/>
  <c r="L19" i="104"/>
  <c r="J18" i="104"/>
  <c r="O18" i="104"/>
  <c r="N18" i="104"/>
  <c r="M18" i="104"/>
  <c r="L18" i="104"/>
  <c r="J17" i="104"/>
  <c r="O17" i="104"/>
  <c r="N17" i="104"/>
  <c r="M17" i="104"/>
  <c r="L17" i="104"/>
  <c r="J16" i="104"/>
  <c r="O16" i="104"/>
  <c r="N16" i="104"/>
  <c r="M16" i="104"/>
  <c r="L16" i="104"/>
  <c r="J15" i="104"/>
  <c r="O15" i="104"/>
  <c r="N15" i="104"/>
  <c r="M15" i="104"/>
  <c r="L15" i="104"/>
  <c r="S15" i="24"/>
  <c r="K11" i="86"/>
  <c r="K12" i="79"/>
  <c r="M12" i="79"/>
  <c r="N12" i="79"/>
  <c r="L11" i="77"/>
  <c r="K12" i="77"/>
  <c r="M11" i="76"/>
  <c r="L12" i="75"/>
  <c r="L12" i="73"/>
  <c r="I11" i="45"/>
  <c r="J11" i="45"/>
  <c r="P140" i="23"/>
  <c r="S140" i="23"/>
  <c r="N120" i="23"/>
  <c r="O120" i="23"/>
  <c r="N29" i="23"/>
  <c r="O29" i="23"/>
  <c r="S29" i="23"/>
  <c r="I87" i="88"/>
  <c r="K87" i="88"/>
  <c r="L22" i="19"/>
  <c r="I22" i="19"/>
  <c r="L44" i="19"/>
  <c r="M44" i="19"/>
  <c r="K44" i="19"/>
  <c r="M78" i="87"/>
  <c r="J78" i="87"/>
  <c r="J56" i="87"/>
  <c r="K56" i="87"/>
  <c r="L56" i="87"/>
  <c r="M56" i="87"/>
  <c r="N56" i="87"/>
  <c r="L183" i="86"/>
  <c r="M183" i="86"/>
  <c r="L207" i="81"/>
  <c r="I207" i="81"/>
  <c r="K207" i="81"/>
  <c r="J162" i="80"/>
  <c r="N162" i="80"/>
  <c r="J35" i="78"/>
  <c r="N35" i="78"/>
  <c r="I76" i="78"/>
  <c r="K76" i="78"/>
  <c r="I253" i="78"/>
  <c r="N253" i="78"/>
  <c r="J35" i="77"/>
  <c r="M35" i="77"/>
  <c r="L35" i="77"/>
  <c r="K35" i="77"/>
  <c r="I35" i="77"/>
  <c r="J68" i="76"/>
  <c r="I68" i="76"/>
  <c r="M68" i="76"/>
  <c r="K68" i="76"/>
  <c r="I76" i="76"/>
  <c r="K76" i="76"/>
  <c r="J76" i="76"/>
  <c r="I97" i="76"/>
  <c r="K97" i="76"/>
  <c r="K149" i="76"/>
  <c r="N149" i="76"/>
  <c r="L149" i="76"/>
  <c r="J149" i="76"/>
  <c r="K161" i="76"/>
  <c r="L161" i="76"/>
  <c r="J161" i="76"/>
  <c r="K145" i="73"/>
  <c r="J145" i="73"/>
  <c r="K164" i="73"/>
  <c r="J164" i="73"/>
  <c r="I164" i="73"/>
  <c r="N93" i="45"/>
  <c r="J93" i="45"/>
  <c r="P257" i="23"/>
  <c r="O256" i="23"/>
  <c r="P253" i="23"/>
  <c r="P243" i="23"/>
  <c r="P239" i="23"/>
  <c r="O190" i="23"/>
  <c r="P179" i="23"/>
  <c r="O140" i="23"/>
  <c r="O32" i="23"/>
  <c r="O16" i="23"/>
  <c r="N13" i="23"/>
  <c r="O13" i="23"/>
  <c r="I62" i="88"/>
  <c r="K62" i="88"/>
  <c r="J52" i="19"/>
  <c r="M52" i="19"/>
  <c r="L52" i="19"/>
  <c r="L190" i="19"/>
  <c r="M190" i="19"/>
  <c r="J190" i="19"/>
  <c r="I190" i="19"/>
  <c r="J206" i="19"/>
  <c r="M206" i="19"/>
  <c r="L206" i="19"/>
  <c r="K206" i="19"/>
  <c r="I206" i="19"/>
  <c r="J215" i="19"/>
  <c r="L215" i="19"/>
  <c r="K215" i="19"/>
  <c r="M191" i="87"/>
  <c r="K191" i="87"/>
  <c r="L15" i="86"/>
  <c r="K15" i="86"/>
  <c r="M151" i="86"/>
  <c r="L151" i="86"/>
  <c r="K151" i="86"/>
  <c r="N244" i="23"/>
  <c r="P191" i="23"/>
  <c r="O113" i="23"/>
  <c r="P103" i="23"/>
  <c r="N81" i="23"/>
  <c r="O81" i="23"/>
  <c r="O75" i="23"/>
  <c r="N49" i="23"/>
  <c r="S49" i="23"/>
  <c r="P20" i="23"/>
  <c r="O20" i="23"/>
  <c r="M225" i="19"/>
  <c r="L225" i="19"/>
  <c r="L235" i="19"/>
  <c r="J235" i="19"/>
  <c r="L157" i="87"/>
  <c r="N157" i="87"/>
  <c r="J157" i="87"/>
  <c r="L129" i="86"/>
  <c r="I129" i="86"/>
  <c r="J132" i="81"/>
  <c r="K132" i="81"/>
  <c r="I132" i="81"/>
  <c r="T299" i="25"/>
  <c r="S297" i="25"/>
  <c r="S295" i="25"/>
  <c r="T286" i="25"/>
  <c r="R279" i="25"/>
  <c r="S265" i="25"/>
  <c r="R261" i="25"/>
  <c r="S229" i="25"/>
  <c r="R189" i="25"/>
  <c r="S181" i="25"/>
  <c r="R169" i="25"/>
  <c r="S155" i="25"/>
  <c r="R94" i="25"/>
  <c r="S90" i="25"/>
  <c r="S65" i="25"/>
  <c r="T63" i="25"/>
  <c r="S57" i="25"/>
  <c r="T55" i="25"/>
  <c r="S49" i="25"/>
  <c r="R42" i="25"/>
  <c r="S22" i="25"/>
  <c r="S20" i="25"/>
  <c r="R309" i="24"/>
  <c r="R306" i="24"/>
  <c r="R303" i="24"/>
  <c r="R284" i="24"/>
  <c r="R274" i="24"/>
  <c r="S271" i="24"/>
  <c r="Q266" i="24"/>
  <c r="R247" i="24"/>
  <c r="R242" i="24"/>
  <c r="R239" i="24"/>
  <c r="R228" i="24"/>
  <c r="Q175" i="24"/>
  <c r="Q162" i="24"/>
  <c r="R159" i="24"/>
  <c r="R154" i="24"/>
  <c r="R133" i="24"/>
  <c r="R128" i="24"/>
  <c r="R125" i="24"/>
  <c r="R114" i="24"/>
  <c r="R109" i="24"/>
  <c r="R106" i="24"/>
  <c r="R82" i="24"/>
  <c r="R79" i="24"/>
  <c r="Q74" i="24"/>
  <c r="S39" i="24"/>
  <c r="S29" i="24"/>
  <c r="P230" i="23"/>
  <c r="S227" i="23"/>
  <c r="S223" i="23"/>
  <c r="P192" i="23"/>
  <c r="N192" i="23"/>
  <c r="O166" i="23"/>
  <c r="P163" i="23"/>
  <c r="S163" i="23"/>
  <c r="S159" i="23"/>
  <c r="P154" i="23"/>
  <c r="N123" i="23"/>
  <c r="S123" i="23"/>
  <c r="O122" i="23"/>
  <c r="S116" i="23"/>
  <c r="O91" i="23"/>
  <c r="S79" i="23"/>
  <c r="O49" i="23"/>
  <c r="I49" i="88"/>
  <c r="K49" i="88"/>
  <c r="I131" i="88"/>
  <c r="K131" i="88"/>
  <c r="L86" i="19"/>
  <c r="J86" i="19"/>
  <c r="J178" i="19"/>
  <c r="M178" i="19"/>
  <c r="L178" i="19"/>
  <c r="N116" i="87"/>
  <c r="M116" i="87"/>
  <c r="L116" i="87"/>
  <c r="K116" i="87"/>
  <c r="M255" i="87"/>
  <c r="K255" i="87"/>
  <c r="J30" i="86"/>
  <c r="K30" i="86"/>
  <c r="M30" i="86"/>
  <c r="L30" i="86"/>
  <c r="T255" i="25"/>
  <c r="T190" i="25"/>
  <c r="T134" i="25"/>
  <c r="T114" i="25"/>
  <c r="S85" i="25"/>
  <c r="S77" i="25"/>
  <c r="R65" i="25"/>
  <c r="S63" i="25"/>
  <c r="R59" i="25"/>
  <c r="R57" i="25"/>
  <c r="S55" i="25"/>
  <c r="T23" i="25"/>
  <c r="Q303" i="24"/>
  <c r="R300" i="24"/>
  <c r="R292" i="24"/>
  <c r="R271" i="24"/>
  <c r="Q197" i="24"/>
  <c r="S194" i="24"/>
  <c r="Q133" i="24"/>
  <c r="Q82" i="24"/>
  <c r="R42" i="24"/>
  <c r="Q39" i="24"/>
  <c r="R29" i="24"/>
  <c r="R13" i="24"/>
  <c r="O230" i="23"/>
  <c r="N166" i="23"/>
  <c r="O154" i="23"/>
  <c r="I31" i="88"/>
  <c r="K31" i="88"/>
  <c r="I185" i="19"/>
  <c r="J185" i="19"/>
  <c r="K142" i="87"/>
  <c r="M142" i="87"/>
  <c r="L142" i="87"/>
  <c r="L189" i="87"/>
  <c r="N189" i="87"/>
  <c r="M189" i="87"/>
  <c r="K189" i="87"/>
  <c r="J209" i="87"/>
  <c r="N209" i="87"/>
  <c r="M209" i="87"/>
  <c r="M225" i="87"/>
  <c r="N225" i="87"/>
  <c r="J225" i="87"/>
  <c r="M13" i="86"/>
  <c r="L13" i="86"/>
  <c r="K18" i="81"/>
  <c r="N18" i="81"/>
  <c r="S255" i="25"/>
  <c r="S253" i="25"/>
  <c r="T251" i="25"/>
  <c r="S190" i="25"/>
  <c r="T182" i="25"/>
  <c r="T162" i="25"/>
  <c r="S134" i="25"/>
  <c r="S114" i="25"/>
  <c r="T95" i="25"/>
  <c r="T66" i="25"/>
  <c r="T43" i="25"/>
  <c r="T35" i="25"/>
  <c r="S23" i="25"/>
  <c r="S213" i="24"/>
  <c r="S199" i="24"/>
  <c r="R194" i="24"/>
  <c r="R180" i="24"/>
  <c r="S135" i="24"/>
  <c r="S53" i="24"/>
  <c r="S13" i="24"/>
  <c r="O222" i="23"/>
  <c r="S207" i="23"/>
  <c r="P207" i="23"/>
  <c r="O177" i="23"/>
  <c r="O158" i="23"/>
  <c r="N154" i="23"/>
  <c r="O142" i="23"/>
  <c r="N89" i="23"/>
  <c r="S89" i="23"/>
  <c r="O85" i="23"/>
  <c r="N25" i="23"/>
  <c r="S25" i="23"/>
  <c r="I71" i="88"/>
  <c r="K71" i="88"/>
  <c r="L28" i="19"/>
  <c r="M28" i="19"/>
  <c r="K121" i="19"/>
  <c r="M121" i="19"/>
  <c r="L121" i="19"/>
  <c r="J121" i="19"/>
  <c r="I121" i="19"/>
  <c r="N134" i="87"/>
  <c r="K134" i="87"/>
  <c r="M62" i="86"/>
  <c r="N62" i="86"/>
  <c r="S310" i="25"/>
  <c r="T300" i="25"/>
  <c r="T282" i="25"/>
  <c r="T276" i="25"/>
  <c r="R253" i="25"/>
  <c r="S251" i="25"/>
  <c r="S246" i="25"/>
  <c r="S239" i="25"/>
  <c r="S221" i="25"/>
  <c r="T219" i="25"/>
  <c r="S207" i="25"/>
  <c r="S182" i="25"/>
  <c r="S162" i="25"/>
  <c r="T160" i="25"/>
  <c r="T146" i="25"/>
  <c r="T135" i="25"/>
  <c r="S127" i="25"/>
  <c r="T107" i="25"/>
  <c r="S95" i="25"/>
  <c r="S66" i="25"/>
  <c r="R45" i="25"/>
  <c r="S43" i="25"/>
  <c r="S35" i="25"/>
  <c r="S29" i="25"/>
  <c r="T27" i="25"/>
  <c r="S261" i="24"/>
  <c r="Q238" i="24"/>
  <c r="S232" i="24"/>
  <c r="R229" i="24"/>
  <c r="S221" i="24"/>
  <c r="Q213" i="24"/>
  <c r="R199" i="24"/>
  <c r="R191" i="24"/>
  <c r="Q180" i="24"/>
  <c r="R164" i="24"/>
  <c r="S143" i="24"/>
  <c r="R135" i="24"/>
  <c r="S96" i="24"/>
  <c r="S90" i="24"/>
  <c r="Q63" i="24"/>
  <c r="Q53" i="24"/>
  <c r="S50" i="24"/>
  <c r="R15" i="24"/>
  <c r="S256" i="23"/>
  <c r="N246" i="23"/>
  <c r="O241" i="23"/>
  <c r="S220" i="23"/>
  <c r="O194" i="23"/>
  <c r="S194" i="23"/>
  <c r="S190" i="23"/>
  <c r="S156" i="23"/>
  <c r="N142" i="23"/>
  <c r="S120" i="23"/>
  <c r="P40" i="23"/>
  <c r="O40" i="23"/>
  <c r="I28" i="88"/>
  <c r="K28" i="88"/>
  <c r="K103" i="19"/>
  <c r="J103" i="19"/>
  <c r="M158" i="19"/>
  <c r="J158" i="19"/>
  <c r="I158" i="19"/>
  <c r="N241" i="87"/>
  <c r="M241" i="87"/>
  <c r="J241" i="87"/>
  <c r="M253" i="87"/>
  <c r="N253" i="87"/>
  <c r="L253" i="87"/>
  <c r="K253" i="87"/>
  <c r="L137" i="86"/>
  <c r="K137" i="86"/>
  <c r="I137" i="86"/>
  <c r="M137" i="86"/>
  <c r="S306" i="25"/>
  <c r="S300" i="25"/>
  <c r="S294" i="25"/>
  <c r="S285" i="25"/>
  <c r="S276" i="25"/>
  <c r="T268" i="25"/>
  <c r="S266" i="25"/>
  <c r="T260" i="25"/>
  <c r="S241" i="25"/>
  <c r="S230" i="25"/>
  <c r="R221" i="25"/>
  <c r="S213" i="25"/>
  <c r="S199" i="25"/>
  <c r="S160" i="25"/>
  <c r="T144" i="25"/>
  <c r="S137" i="25"/>
  <c r="S117" i="25"/>
  <c r="T115" i="25"/>
  <c r="S105" i="25"/>
  <c r="S93" i="25"/>
  <c r="R81" i="25"/>
  <c r="T74" i="25"/>
  <c r="S41" i="25"/>
  <c r="R29" i="25"/>
  <c r="R27" i="25"/>
  <c r="S285" i="24"/>
  <c r="R261" i="24"/>
  <c r="R232" i="24"/>
  <c r="Q229" i="24"/>
  <c r="S208" i="24"/>
  <c r="S176" i="24"/>
  <c r="R170" i="24"/>
  <c r="S120" i="24"/>
  <c r="S87" i="24"/>
  <c r="S47" i="24"/>
  <c r="Q44" i="24"/>
  <c r="R12" i="24"/>
  <c r="S244" i="23"/>
  <c r="N224" i="23"/>
  <c r="S195" i="23"/>
  <c r="N194" i="23"/>
  <c r="O174" i="23"/>
  <c r="N160" i="23"/>
  <c r="S103" i="23"/>
  <c r="N77" i="23"/>
  <c r="S77" i="23"/>
  <c r="P44" i="23"/>
  <c r="O44" i="23"/>
  <c r="S13" i="23"/>
  <c r="O12" i="23"/>
  <c r="I40" i="88"/>
  <c r="K40" i="88"/>
  <c r="I68" i="88"/>
  <c r="K68" i="88"/>
  <c r="M13" i="19"/>
  <c r="L13" i="19"/>
  <c r="I13" i="19"/>
  <c r="I25" i="19"/>
  <c r="J25" i="19"/>
  <c r="K55" i="19"/>
  <c r="L55" i="19"/>
  <c r="L75" i="19"/>
  <c r="K75" i="19"/>
  <c r="J75" i="19"/>
  <c r="J88" i="19"/>
  <c r="M88" i="19"/>
  <c r="L88" i="19"/>
  <c r="K88" i="19"/>
  <c r="I88" i="19"/>
  <c r="L110" i="19"/>
  <c r="M110" i="19"/>
  <c r="M167" i="19"/>
  <c r="L167" i="19"/>
  <c r="N103" i="87"/>
  <c r="J103" i="87"/>
  <c r="K103" i="87"/>
  <c r="L103" i="87"/>
  <c r="M14" i="87"/>
  <c r="J14" i="87"/>
  <c r="K14" i="87"/>
  <c r="L14" i="87"/>
  <c r="M150" i="87"/>
  <c r="L150" i="87"/>
  <c r="K150" i="87"/>
  <c r="K56" i="81"/>
  <c r="N56" i="81"/>
  <c r="K16" i="88"/>
  <c r="K38" i="88"/>
  <c r="K44" i="88"/>
  <c r="K47" i="88"/>
  <c r="K81" i="88"/>
  <c r="K139" i="88"/>
  <c r="I16" i="19"/>
  <c r="M36" i="19"/>
  <c r="M38" i="19"/>
  <c r="M57" i="19"/>
  <c r="L71" i="19"/>
  <c r="M82" i="19"/>
  <c r="M84" i="19"/>
  <c r="M113" i="19"/>
  <c r="J120" i="19"/>
  <c r="M136" i="19"/>
  <c r="M144" i="19"/>
  <c r="I156" i="19"/>
  <c r="M176" i="19"/>
  <c r="M194" i="19"/>
  <c r="I197" i="19"/>
  <c r="L205" i="19"/>
  <c r="I222" i="19"/>
  <c r="I238" i="19"/>
  <c r="M244" i="19"/>
  <c r="I248" i="19"/>
  <c r="L64" i="87"/>
  <c r="N126" i="87"/>
  <c r="N140" i="87"/>
  <c r="N165" i="87"/>
  <c r="N172" i="87"/>
  <c r="L174" i="87"/>
  <c r="N176" i="87"/>
  <c r="N204" i="87"/>
  <c r="N213" i="87"/>
  <c r="N221" i="87"/>
  <c r="N228" i="87"/>
  <c r="J236" i="87"/>
  <c r="M33" i="86"/>
  <c r="K47" i="86"/>
  <c r="M65" i="86"/>
  <c r="J65" i="86"/>
  <c r="I65" i="86"/>
  <c r="J89" i="86"/>
  <c r="N89" i="86"/>
  <c r="N92" i="86"/>
  <c r="L92" i="86"/>
  <c r="J109" i="86"/>
  <c r="J112" i="86"/>
  <c r="L180" i="86"/>
  <c r="N12" i="81"/>
  <c r="N36" i="81"/>
  <c r="N50" i="81"/>
  <c r="J80" i="81"/>
  <c r="I80" i="81"/>
  <c r="N94" i="81"/>
  <c r="M94" i="81"/>
  <c r="K94" i="81"/>
  <c r="N105" i="81"/>
  <c r="M105" i="81"/>
  <c r="K105" i="81"/>
  <c r="J123" i="81"/>
  <c r="M123" i="81"/>
  <c r="K123" i="81"/>
  <c r="J136" i="81"/>
  <c r="N136" i="81"/>
  <c r="K136" i="81"/>
  <c r="I136" i="81"/>
  <c r="N173" i="81"/>
  <c r="I173" i="81"/>
  <c r="K58" i="79"/>
  <c r="M58" i="79"/>
  <c r="N58" i="79"/>
  <c r="L58" i="79"/>
  <c r="J58" i="79"/>
  <c r="I58" i="79"/>
  <c r="K62" i="79"/>
  <c r="M62" i="79"/>
  <c r="N62" i="79"/>
  <c r="L62" i="79"/>
  <c r="J62" i="79"/>
  <c r="I62" i="79"/>
  <c r="K82" i="79"/>
  <c r="M82" i="79"/>
  <c r="I82" i="79"/>
  <c r="N82" i="79"/>
  <c r="L82" i="79"/>
  <c r="J82" i="79"/>
  <c r="M126" i="86"/>
  <c r="I126" i="86"/>
  <c r="M135" i="86"/>
  <c r="K135" i="86"/>
  <c r="K26" i="81"/>
  <c r="N26" i="81"/>
  <c r="J91" i="81"/>
  <c r="M91" i="81"/>
  <c r="L91" i="81"/>
  <c r="K91" i="81"/>
  <c r="N102" i="81"/>
  <c r="M102" i="81"/>
  <c r="K102" i="81"/>
  <c r="L211" i="81"/>
  <c r="K211" i="81"/>
  <c r="I211" i="81"/>
  <c r="K79" i="88"/>
  <c r="K99" i="88"/>
  <c r="K12" i="19"/>
  <c r="K14" i="19"/>
  <c r="K16" i="19"/>
  <c r="L29" i="19"/>
  <c r="I32" i="19"/>
  <c r="J41" i="19"/>
  <c r="J43" i="19"/>
  <c r="K47" i="19"/>
  <c r="M48" i="19"/>
  <c r="L51" i="19"/>
  <c r="J56" i="19"/>
  <c r="J63" i="19"/>
  <c r="L76" i="19"/>
  <c r="M78" i="19"/>
  <c r="J81" i="19"/>
  <c r="K92" i="19"/>
  <c r="M96" i="19"/>
  <c r="J99" i="19"/>
  <c r="K104" i="19"/>
  <c r="I106" i="19"/>
  <c r="I109" i="19"/>
  <c r="L127" i="19"/>
  <c r="M129" i="19"/>
  <c r="M140" i="19"/>
  <c r="M152" i="19"/>
  <c r="L159" i="19"/>
  <c r="K164" i="19"/>
  <c r="L166" i="19"/>
  <c r="J168" i="19"/>
  <c r="J175" i="19"/>
  <c r="J182" i="19"/>
  <c r="J184" i="19"/>
  <c r="K191" i="19"/>
  <c r="L201" i="19"/>
  <c r="J209" i="19"/>
  <c r="M214" i="19"/>
  <c r="K222" i="19"/>
  <c r="I224" i="19"/>
  <c r="L229" i="19"/>
  <c r="J232" i="19"/>
  <c r="M234" i="19"/>
  <c r="M236" i="19"/>
  <c r="L246" i="19"/>
  <c r="K248" i="19"/>
  <c r="M250" i="19"/>
  <c r="J255" i="19"/>
  <c r="M258" i="19"/>
  <c r="M104" i="87"/>
  <c r="N96" i="87"/>
  <c r="K95" i="87"/>
  <c r="L87" i="87"/>
  <c r="J64" i="87"/>
  <c r="J62" i="87"/>
  <c r="J55" i="87"/>
  <c r="K47" i="87"/>
  <c r="L40" i="87"/>
  <c r="J29" i="87"/>
  <c r="J22" i="87"/>
  <c r="M15" i="87"/>
  <c r="K109" i="87"/>
  <c r="J113" i="87"/>
  <c r="L117" i="87"/>
  <c r="L119" i="87"/>
  <c r="N125" i="87"/>
  <c r="J130" i="87"/>
  <c r="M135" i="87"/>
  <c r="N137" i="87"/>
  <c r="M139" i="87"/>
  <c r="K154" i="87"/>
  <c r="N156" i="87"/>
  <c r="K158" i="87"/>
  <c r="M164" i="87"/>
  <c r="K179" i="87"/>
  <c r="N181" i="87"/>
  <c r="L184" i="87"/>
  <c r="K190" i="87"/>
  <c r="M192" i="87"/>
  <c r="L206" i="87"/>
  <c r="N208" i="87"/>
  <c r="K210" i="87"/>
  <c r="M224" i="87"/>
  <c r="L236" i="87"/>
  <c r="K238" i="87"/>
  <c r="N240" i="87"/>
  <c r="N244" i="87"/>
  <c r="L254" i="87"/>
  <c r="M256" i="87"/>
  <c r="M18" i="86"/>
  <c r="N74" i="86"/>
  <c r="L74" i="86"/>
  <c r="I84" i="86"/>
  <c r="L90" i="86"/>
  <c r="I118" i="86"/>
  <c r="I130" i="86"/>
  <c r="M130" i="86"/>
  <c r="L130" i="86"/>
  <c r="I150" i="86"/>
  <c r="K40" i="81"/>
  <c r="N40" i="81"/>
  <c r="N44" i="81"/>
  <c r="N68" i="81"/>
  <c r="L78" i="81"/>
  <c r="J124" i="81"/>
  <c r="K124" i="81"/>
  <c r="N137" i="81"/>
  <c r="K137" i="81"/>
  <c r="N170" i="81"/>
  <c r="I170" i="81"/>
  <c r="I198" i="81"/>
  <c r="N79" i="80"/>
  <c r="K79" i="80"/>
  <c r="J79" i="80"/>
  <c r="J154" i="80"/>
  <c r="N154" i="80"/>
  <c r="K13" i="79"/>
  <c r="L13" i="79"/>
  <c r="N13" i="79"/>
  <c r="M13" i="79"/>
  <c r="J13" i="79"/>
  <c r="I13" i="79"/>
  <c r="K97" i="79"/>
  <c r="L97" i="79"/>
  <c r="I97" i="79"/>
  <c r="N97" i="79"/>
  <c r="M97" i="79"/>
  <c r="J97" i="79"/>
  <c r="K17" i="88"/>
  <c r="K30" i="88"/>
  <c r="K36" i="88"/>
  <c r="K39" i="88"/>
  <c r="K48" i="88"/>
  <c r="K70" i="88"/>
  <c r="K76" i="88"/>
  <c r="K103" i="88"/>
  <c r="M14" i="19"/>
  <c r="L16" i="19"/>
  <c r="J27" i="19"/>
  <c r="K39" i="19"/>
  <c r="L47" i="19"/>
  <c r="I54" i="19"/>
  <c r="I58" i="19"/>
  <c r="L72" i="19"/>
  <c r="M76" i="19"/>
  <c r="L81" i="19"/>
  <c r="L85" i="19"/>
  <c r="L92" i="19"/>
  <c r="L104" i="19"/>
  <c r="L109" i="19"/>
  <c r="I114" i="19"/>
  <c r="M127" i="19"/>
  <c r="I134" i="19"/>
  <c r="J145" i="19"/>
  <c r="M164" i="19"/>
  <c r="M166" i="19"/>
  <c r="J173" i="19"/>
  <c r="L182" i="19"/>
  <c r="M184" i="19"/>
  <c r="L191" i="19"/>
  <c r="M195" i="19"/>
  <c r="M201" i="19"/>
  <c r="M204" i="19"/>
  <c r="I208" i="19"/>
  <c r="L222" i="19"/>
  <c r="L232" i="19"/>
  <c r="J239" i="19"/>
  <c r="M246" i="19"/>
  <c r="L248" i="19"/>
  <c r="L104" i="87"/>
  <c r="M96" i="87"/>
  <c r="J95" i="87"/>
  <c r="K87" i="87"/>
  <c r="J40" i="87"/>
  <c r="L15" i="87"/>
  <c r="N109" i="87"/>
  <c r="M113" i="87"/>
  <c r="M117" i="87"/>
  <c r="K123" i="87"/>
  <c r="M127" i="87"/>
  <c r="L130" i="87"/>
  <c r="N135" i="87"/>
  <c r="M144" i="87"/>
  <c r="M161" i="87"/>
  <c r="N164" i="87"/>
  <c r="N173" i="87"/>
  <c r="K175" i="87"/>
  <c r="J177" i="87"/>
  <c r="L190" i="87"/>
  <c r="N192" i="87"/>
  <c r="K214" i="87"/>
  <c r="J222" i="87"/>
  <c r="M236" i="87"/>
  <c r="L238" i="87"/>
  <c r="L248" i="87"/>
  <c r="N254" i="87"/>
  <c r="N256" i="87"/>
  <c r="J14" i="86"/>
  <c r="K14" i="86"/>
  <c r="J50" i="86"/>
  <c r="M50" i="86"/>
  <c r="L50" i="86"/>
  <c r="I64" i="86"/>
  <c r="N90" i="86"/>
  <c r="J116" i="86"/>
  <c r="I116" i="86"/>
  <c r="K118" i="86"/>
  <c r="K125" i="86"/>
  <c r="K146" i="86"/>
  <c r="K150" i="86"/>
  <c r="N20" i="81"/>
  <c r="N34" i="81"/>
  <c r="K58" i="81"/>
  <c r="N58" i="81"/>
  <c r="N92" i="81"/>
  <c r="K92" i="81"/>
  <c r="M113" i="81"/>
  <c r="K113" i="81"/>
  <c r="L191" i="81"/>
  <c r="K191" i="81"/>
  <c r="I191" i="81"/>
  <c r="L209" i="81"/>
  <c r="K209" i="81"/>
  <c r="I209" i="81"/>
  <c r="L239" i="81"/>
  <c r="I239" i="81"/>
  <c r="N128" i="80"/>
  <c r="L128" i="80"/>
  <c r="K128" i="80"/>
  <c r="K35" i="79"/>
  <c r="N35" i="79"/>
  <c r="I35" i="79"/>
  <c r="M35" i="79"/>
  <c r="L35" i="79"/>
  <c r="J35" i="79"/>
  <c r="K73" i="79"/>
  <c r="L73" i="79"/>
  <c r="N73" i="79"/>
  <c r="M73" i="79"/>
  <c r="J73" i="79"/>
  <c r="I73" i="79"/>
  <c r="K24" i="88"/>
  <c r="K33" i="88"/>
  <c r="K55" i="88"/>
  <c r="K64" i="88"/>
  <c r="K73" i="88"/>
  <c r="K89" i="88"/>
  <c r="K107" i="88"/>
  <c r="J67" i="19"/>
  <c r="M72" i="19"/>
  <c r="M81" i="19"/>
  <c r="J90" i="19"/>
  <c r="M92" i="19"/>
  <c r="K95" i="19"/>
  <c r="M104" i="19"/>
  <c r="M117" i="19"/>
  <c r="K119" i="19"/>
  <c r="J134" i="19"/>
  <c r="I136" i="19"/>
  <c r="M145" i="19"/>
  <c r="M171" i="19"/>
  <c r="L173" i="19"/>
  <c r="M182" i="19"/>
  <c r="J208" i="19"/>
  <c r="J227" i="19"/>
  <c r="M232" i="19"/>
  <c r="L253" i="19"/>
  <c r="L96" i="87"/>
  <c r="J87" i="87"/>
  <c r="K15" i="87"/>
  <c r="N113" i="87"/>
  <c r="N117" i="87"/>
  <c r="N130" i="87"/>
  <c r="N161" i="87"/>
  <c r="N169" i="87"/>
  <c r="J172" i="87"/>
  <c r="M177" i="87"/>
  <c r="J204" i="87"/>
  <c r="J213" i="87"/>
  <c r="L214" i="87"/>
  <c r="N217" i="87"/>
  <c r="K243" i="87"/>
  <c r="K251" i="87"/>
  <c r="K259" i="87"/>
  <c r="N108" i="86"/>
  <c r="M118" i="86"/>
  <c r="M125" i="86"/>
  <c r="M150" i="86"/>
  <c r="J78" i="81"/>
  <c r="M78" i="81"/>
  <c r="N103" i="81"/>
  <c r="K103" i="81"/>
  <c r="M175" i="81"/>
  <c r="I175" i="81"/>
  <c r="J170" i="80"/>
  <c r="N170" i="80"/>
  <c r="K39" i="79"/>
  <c r="I39" i="79"/>
  <c r="N39" i="79"/>
  <c r="M39" i="79"/>
  <c r="L39" i="79"/>
  <c r="J39" i="79"/>
  <c r="K85" i="79"/>
  <c r="M85" i="79"/>
  <c r="L85" i="79"/>
  <c r="N85" i="79"/>
  <c r="J85" i="79"/>
  <c r="I85" i="79"/>
  <c r="I38" i="19"/>
  <c r="I57" i="19"/>
  <c r="I84" i="19"/>
  <c r="J136" i="19"/>
  <c r="I176" i="19"/>
  <c r="K96" i="87"/>
  <c r="J15" i="87"/>
  <c r="J126" i="87"/>
  <c r="J140" i="87"/>
  <c r="K172" i="87"/>
  <c r="K204" i="87"/>
  <c r="K213" i="87"/>
  <c r="J221" i="87"/>
  <c r="J228" i="87"/>
  <c r="J64" i="86"/>
  <c r="L64" i="86"/>
  <c r="N72" i="86"/>
  <c r="I72" i="86"/>
  <c r="I146" i="86"/>
  <c r="M146" i="86"/>
  <c r="K24" i="81"/>
  <c r="N24" i="81"/>
  <c r="N114" i="81"/>
  <c r="M114" i="81"/>
  <c r="K114" i="81"/>
  <c r="K146" i="80"/>
  <c r="N146" i="80"/>
  <c r="J146" i="80"/>
  <c r="J38" i="19"/>
  <c r="I40" i="19"/>
  <c r="J57" i="19"/>
  <c r="J59" i="19"/>
  <c r="K84" i="19"/>
  <c r="K124" i="19"/>
  <c r="I144" i="19"/>
  <c r="L163" i="19"/>
  <c r="L169" i="19"/>
  <c r="K176" i="19"/>
  <c r="J181" i="19"/>
  <c r="J94" i="87"/>
  <c r="J71" i="87"/>
  <c r="K63" i="87"/>
  <c r="J39" i="87"/>
  <c r="J30" i="87"/>
  <c r="L112" i="87"/>
  <c r="K126" i="87"/>
  <c r="L140" i="87"/>
  <c r="M153" i="87"/>
  <c r="J165" i="87"/>
  <c r="J174" i="87"/>
  <c r="L176" i="87"/>
  <c r="J193" i="87"/>
  <c r="L221" i="87"/>
  <c r="L228" i="87"/>
  <c r="J54" i="86"/>
  <c r="L54" i="86"/>
  <c r="M67" i="86"/>
  <c r="K67" i="86"/>
  <c r="J67" i="86"/>
  <c r="M142" i="86"/>
  <c r="I142" i="86"/>
  <c r="J11" i="81"/>
  <c r="N11" i="81"/>
  <c r="K11" i="81"/>
  <c r="K42" i="81"/>
  <c r="N42" i="81"/>
  <c r="J79" i="81"/>
  <c r="M79" i="81"/>
  <c r="L79" i="81"/>
  <c r="M111" i="81"/>
  <c r="K111" i="81"/>
  <c r="J122" i="81"/>
  <c r="M122" i="81"/>
  <c r="K122" i="81"/>
  <c r="N135" i="81"/>
  <c r="K135" i="81"/>
  <c r="L69" i="80"/>
  <c r="N69" i="80"/>
  <c r="K27" i="79"/>
  <c r="N27" i="79"/>
  <c r="I27" i="79"/>
  <c r="K31" i="79"/>
  <c r="I31" i="79"/>
  <c r="N31" i="79"/>
  <c r="K50" i="79"/>
  <c r="M50" i="79"/>
  <c r="K54" i="79"/>
  <c r="M54" i="79"/>
  <c r="K65" i="79"/>
  <c r="L65" i="79"/>
  <c r="K69" i="79"/>
  <c r="L69" i="79"/>
  <c r="K75" i="79"/>
  <c r="N75" i="79"/>
  <c r="J75" i="79"/>
  <c r="I75" i="79"/>
  <c r="K101" i="79"/>
  <c r="N101" i="79"/>
  <c r="M101" i="79"/>
  <c r="L101" i="79"/>
  <c r="J101" i="79"/>
  <c r="N112" i="79"/>
  <c r="J112" i="79"/>
  <c r="M32" i="78"/>
  <c r="L32" i="78"/>
  <c r="K32" i="78"/>
  <c r="J32" i="78"/>
  <c r="J31" i="77"/>
  <c r="M31" i="77"/>
  <c r="L31" i="77"/>
  <c r="K31" i="77"/>
  <c r="I31" i="77"/>
  <c r="J52" i="76"/>
  <c r="M52" i="76"/>
  <c r="K52" i="76"/>
  <c r="I52" i="76"/>
  <c r="I206" i="81"/>
  <c r="J126" i="80"/>
  <c r="L126" i="80"/>
  <c r="I177" i="80"/>
  <c r="L177" i="80"/>
  <c r="I14" i="79"/>
  <c r="J18" i="79"/>
  <c r="K19" i="79"/>
  <c r="N19" i="79"/>
  <c r="I19" i="79"/>
  <c r="J22" i="79"/>
  <c r="K23" i="79"/>
  <c r="I23" i="79"/>
  <c r="N23" i="79"/>
  <c r="I25" i="79"/>
  <c r="I29" i="79"/>
  <c r="J33" i="79"/>
  <c r="J37" i="79"/>
  <c r="K42" i="79"/>
  <c r="M42" i="79"/>
  <c r="K46" i="79"/>
  <c r="M46" i="79"/>
  <c r="K57" i="79"/>
  <c r="L57" i="79"/>
  <c r="J59" i="79"/>
  <c r="K61" i="79"/>
  <c r="L61" i="79"/>
  <c r="J63" i="79"/>
  <c r="J74" i="79"/>
  <c r="I77" i="79"/>
  <c r="K78" i="79"/>
  <c r="N78" i="79"/>
  <c r="M78" i="79"/>
  <c r="I86" i="79"/>
  <c r="I89" i="79"/>
  <c r="K106" i="79"/>
  <c r="M106" i="79"/>
  <c r="J106" i="79"/>
  <c r="I106" i="79"/>
  <c r="L14" i="78"/>
  <c r="K14" i="78"/>
  <c r="I101" i="78"/>
  <c r="N101" i="78"/>
  <c r="M101" i="78"/>
  <c r="L101" i="78"/>
  <c r="L160" i="78"/>
  <c r="N160" i="78"/>
  <c r="J160" i="78"/>
  <c r="N182" i="78"/>
  <c r="I182" i="78"/>
  <c r="J27" i="77"/>
  <c r="M27" i="77"/>
  <c r="L27" i="77"/>
  <c r="K27" i="77"/>
  <c r="I27" i="77"/>
  <c r="J57" i="77"/>
  <c r="M57" i="77"/>
  <c r="L57" i="77"/>
  <c r="K57" i="77"/>
  <c r="I57" i="77"/>
  <c r="J73" i="77"/>
  <c r="M73" i="77"/>
  <c r="L73" i="77"/>
  <c r="K73" i="77"/>
  <c r="I73" i="77"/>
  <c r="J13" i="81"/>
  <c r="N16" i="81"/>
  <c r="N32" i="81"/>
  <c r="N48" i="81"/>
  <c r="N64" i="81"/>
  <c r="M70" i="81"/>
  <c r="N110" i="81"/>
  <c r="M117" i="81"/>
  <c r="M131" i="81"/>
  <c r="K206" i="81"/>
  <c r="I223" i="81"/>
  <c r="I238" i="81"/>
  <c r="I243" i="81"/>
  <c r="L44" i="80"/>
  <c r="N124" i="80"/>
  <c r="L132" i="80"/>
  <c r="J134" i="80"/>
  <c r="L134" i="80"/>
  <c r="N150" i="80"/>
  <c r="N158" i="80"/>
  <c r="N166" i="80"/>
  <c r="N174" i="80"/>
  <c r="K11" i="79"/>
  <c r="J14" i="79"/>
  <c r="K15" i="79"/>
  <c r="I15" i="79"/>
  <c r="N15" i="79"/>
  <c r="L18" i="79"/>
  <c r="L22" i="79"/>
  <c r="J25" i="79"/>
  <c r="J29" i="79"/>
  <c r="M33" i="79"/>
  <c r="K34" i="79"/>
  <c r="M34" i="79"/>
  <c r="M37" i="79"/>
  <c r="K38" i="79"/>
  <c r="M38" i="79"/>
  <c r="K49" i="79"/>
  <c r="L49" i="79"/>
  <c r="J51" i="79"/>
  <c r="K53" i="79"/>
  <c r="L53" i="79"/>
  <c r="J55" i="79"/>
  <c r="L59" i="79"/>
  <c r="L63" i="79"/>
  <c r="I66" i="79"/>
  <c r="I70" i="79"/>
  <c r="L74" i="79"/>
  <c r="J77" i="79"/>
  <c r="K81" i="79"/>
  <c r="L81" i="79"/>
  <c r="J86" i="79"/>
  <c r="J89" i="79"/>
  <c r="K90" i="79"/>
  <c r="M90" i="79"/>
  <c r="I90" i="79"/>
  <c r="K93" i="79"/>
  <c r="M93" i="79"/>
  <c r="L93" i="79"/>
  <c r="N113" i="79"/>
  <c r="M113" i="79"/>
  <c r="L113" i="79"/>
  <c r="K113" i="79"/>
  <c r="J113" i="79"/>
  <c r="I113" i="79"/>
  <c r="K121" i="79"/>
  <c r="L121" i="79"/>
  <c r="I121" i="79"/>
  <c r="N210" i="79"/>
  <c r="I210" i="79"/>
  <c r="N42" i="78"/>
  <c r="I42" i="78"/>
  <c r="L167" i="78"/>
  <c r="M167" i="78"/>
  <c r="J167" i="78"/>
  <c r="I221" i="78"/>
  <c r="N221" i="78"/>
  <c r="I241" i="78"/>
  <c r="N241" i="78"/>
  <c r="J23" i="77"/>
  <c r="M23" i="77"/>
  <c r="L23" i="77"/>
  <c r="K23" i="77"/>
  <c r="I23" i="77"/>
  <c r="M250" i="77"/>
  <c r="I250" i="77"/>
  <c r="K122" i="86"/>
  <c r="L87" i="81"/>
  <c r="I143" i="81"/>
  <c r="I148" i="81"/>
  <c r="I159" i="81"/>
  <c r="I167" i="81"/>
  <c r="I187" i="81"/>
  <c r="L193" i="81"/>
  <c r="K238" i="81"/>
  <c r="I241" i="81"/>
  <c r="K254" i="81"/>
  <c r="N61" i="80"/>
  <c r="L61" i="80"/>
  <c r="N132" i="80"/>
  <c r="N153" i="80"/>
  <c r="N161" i="80"/>
  <c r="N169" i="80"/>
  <c r="I193" i="80"/>
  <c r="L193" i="80"/>
  <c r="N253" i="80"/>
  <c r="I253" i="80"/>
  <c r="I257" i="80"/>
  <c r="M11" i="79"/>
  <c r="K26" i="79"/>
  <c r="M26" i="79"/>
  <c r="K30" i="79"/>
  <c r="M30" i="79"/>
  <c r="K41" i="79"/>
  <c r="L41" i="79"/>
  <c r="K45" i="79"/>
  <c r="L45" i="79"/>
  <c r="L51" i="79"/>
  <c r="L55" i="79"/>
  <c r="K67" i="79"/>
  <c r="N67" i="79"/>
  <c r="I67" i="79"/>
  <c r="K83" i="79"/>
  <c r="N83" i="79"/>
  <c r="J83" i="79"/>
  <c r="I83" i="79"/>
  <c r="M89" i="79"/>
  <c r="K98" i="79"/>
  <c r="M98" i="79"/>
  <c r="J98" i="79"/>
  <c r="I98" i="79"/>
  <c r="K125" i="79"/>
  <c r="M125" i="79"/>
  <c r="L125" i="79"/>
  <c r="I125" i="79"/>
  <c r="N212" i="78"/>
  <c r="I212" i="78"/>
  <c r="N238" i="78"/>
  <c r="I238" i="78"/>
  <c r="N140" i="80"/>
  <c r="K140" i="80"/>
  <c r="K18" i="79"/>
  <c r="M18" i="79"/>
  <c r="K22" i="79"/>
  <c r="M22" i="79"/>
  <c r="K33" i="79"/>
  <c r="L33" i="79"/>
  <c r="K37" i="79"/>
  <c r="L37" i="79"/>
  <c r="I50" i="79"/>
  <c r="I54" i="79"/>
  <c r="K59" i="79"/>
  <c r="N59" i="79"/>
  <c r="I59" i="79"/>
  <c r="K63" i="79"/>
  <c r="I63" i="79"/>
  <c r="N63" i="79"/>
  <c r="K74" i="79"/>
  <c r="M74" i="79"/>
  <c r="I74" i="79"/>
  <c r="K77" i="79"/>
  <c r="M77" i="79"/>
  <c r="L77" i="79"/>
  <c r="K86" i="79"/>
  <c r="N86" i="79"/>
  <c r="M86" i="79"/>
  <c r="K107" i="79"/>
  <c r="N107" i="79"/>
  <c r="L107" i="79"/>
  <c r="J107" i="79"/>
  <c r="I107" i="79"/>
  <c r="L119" i="79"/>
  <c r="N99" i="78"/>
  <c r="L99" i="78"/>
  <c r="J19" i="77"/>
  <c r="M19" i="77"/>
  <c r="L19" i="77"/>
  <c r="K19" i="77"/>
  <c r="I19" i="77"/>
  <c r="M39" i="80"/>
  <c r="K39" i="80"/>
  <c r="J45" i="80"/>
  <c r="N68" i="80"/>
  <c r="K68" i="80"/>
  <c r="K14" i="79"/>
  <c r="M14" i="79"/>
  <c r="K25" i="79"/>
  <c r="L25" i="79"/>
  <c r="J27" i="79"/>
  <c r="K29" i="79"/>
  <c r="L29" i="79"/>
  <c r="J31" i="79"/>
  <c r="K51" i="79"/>
  <c r="N51" i="79"/>
  <c r="I51" i="79"/>
  <c r="K55" i="79"/>
  <c r="I55" i="79"/>
  <c r="N55" i="79"/>
  <c r="K89" i="79"/>
  <c r="L89" i="79"/>
  <c r="J70" i="78"/>
  <c r="M70" i="78"/>
  <c r="M142" i="78"/>
  <c r="N142" i="78"/>
  <c r="L158" i="78"/>
  <c r="N158" i="78"/>
  <c r="M158" i="78"/>
  <c r="J158" i="78"/>
  <c r="J15" i="77"/>
  <c r="M15" i="77"/>
  <c r="L15" i="77"/>
  <c r="K15" i="77"/>
  <c r="I15" i="77"/>
  <c r="J43" i="77"/>
  <c r="M43" i="77"/>
  <c r="L43" i="77"/>
  <c r="K43" i="77"/>
  <c r="I43" i="77"/>
  <c r="J49" i="77"/>
  <c r="M49" i="77"/>
  <c r="L49" i="77"/>
  <c r="K49" i="77"/>
  <c r="I49" i="77"/>
  <c r="J65" i="77"/>
  <c r="M65" i="77"/>
  <c r="L65" i="77"/>
  <c r="K65" i="77"/>
  <c r="I65" i="77"/>
  <c r="M212" i="77"/>
  <c r="I212" i="77"/>
  <c r="I147" i="81"/>
  <c r="I152" i="81"/>
  <c r="K45" i="80"/>
  <c r="N56" i="80"/>
  <c r="J56" i="80"/>
  <c r="J65" i="80"/>
  <c r="N65" i="80"/>
  <c r="L122" i="80"/>
  <c r="J122" i="80"/>
  <c r="K136" i="80"/>
  <c r="N258" i="80"/>
  <c r="I258" i="80"/>
  <c r="K17" i="79"/>
  <c r="L17" i="79"/>
  <c r="J19" i="79"/>
  <c r="K21" i="79"/>
  <c r="L21" i="79"/>
  <c r="J23" i="79"/>
  <c r="L27" i="79"/>
  <c r="L31" i="79"/>
  <c r="I34" i="79"/>
  <c r="I38" i="79"/>
  <c r="J42" i="79"/>
  <c r="K43" i="79"/>
  <c r="N43" i="79"/>
  <c r="I43" i="79"/>
  <c r="J46" i="79"/>
  <c r="K47" i="79"/>
  <c r="I47" i="79"/>
  <c r="N47" i="79"/>
  <c r="L50" i="79"/>
  <c r="L54" i="79"/>
  <c r="J57" i="79"/>
  <c r="J61" i="79"/>
  <c r="M65" i="79"/>
  <c r="K66" i="79"/>
  <c r="M66" i="79"/>
  <c r="M69" i="79"/>
  <c r="K70" i="79"/>
  <c r="M70" i="79"/>
  <c r="L75" i="79"/>
  <c r="I78" i="79"/>
  <c r="K91" i="79"/>
  <c r="N91" i="79"/>
  <c r="J91" i="79"/>
  <c r="I91" i="79"/>
  <c r="K99" i="79"/>
  <c r="N99" i="79"/>
  <c r="L99" i="79"/>
  <c r="J99" i="79"/>
  <c r="I99" i="79"/>
  <c r="M123" i="79"/>
  <c r="L123" i="79"/>
  <c r="N47" i="78"/>
  <c r="K47" i="78"/>
  <c r="J47" i="78"/>
  <c r="J79" i="78"/>
  <c r="N79" i="78"/>
  <c r="I103" i="78"/>
  <c r="N103" i="78"/>
  <c r="K103" i="78"/>
  <c r="J103" i="78"/>
  <c r="L162" i="78"/>
  <c r="N162" i="78"/>
  <c r="M162" i="78"/>
  <c r="J162" i="78"/>
  <c r="N232" i="78"/>
  <c r="I232" i="78"/>
  <c r="J39" i="77"/>
  <c r="M39" i="77"/>
  <c r="L39" i="77"/>
  <c r="K39" i="77"/>
  <c r="I39" i="77"/>
  <c r="J54" i="77"/>
  <c r="K54" i="77"/>
  <c r="J62" i="77"/>
  <c r="K62" i="77"/>
  <c r="J70" i="77"/>
  <c r="K70" i="77"/>
  <c r="N88" i="77"/>
  <c r="M88" i="77"/>
  <c r="K160" i="77"/>
  <c r="L160" i="77"/>
  <c r="M178" i="77"/>
  <c r="N178" i="77"/>
  <c r="N31" i="76"/>
  <c r="M31" i="76"/>
  <c r="K31" i="76"/>
  <c r="M65" i="76"/>
  <c r="J65" i="76"/>
  <c r="K94" i="76"/>
  <c r="J94" i="76"/>
  <c r="J109" i="79"/>
  <c r="I126" i="79"/>
  <c r="I15" i="78"/>
  <c r="I28" i="78"/>
  <c r="I41" i="78"/>
  <c r="J46" i="78"/>
  <c r="K66" i="78"/>
  <c r="J71" i="78"/>
  <c r="L73" i="78"/>
  <c r="L85" i="78"/>
  <c r="K87" i="78"/>
  <c r="J104" i="78"/>
  <c r="J115" i="78"/>
  <c r="M123" i="78"/>
  <c r="J159" i="78"/>
  <c r="M166" i="78"/>
  <c r="J168" i="78"/>
  <c r="M170" i="78"/>
  <c r="I222" i="78"/>
  <c r="I254" i="78"/>
  <c r="L13" i="77"/>
  <c r="I16" i="77"/>
  <c r="L17" i="77"/>
  <c r="I20" i="77"/>
  <c r="L21" i="77"/>
  <c r="I24" i="77"/>
  <c r="L25" i="77"/>
  <c r="I28" i="77"/>
  <c r="L29" i="77"/>
  <c r="I32" i="77"/>
  <c r="L33" i="77"/>
  <c r="I36" i="77"/>
  <c r="L37" i="77"/>
  <c r="I40" i="77"/>
  <c r="L41" i="77"/>
  <c r="I44" i="77"/>
  <c r="I50" i="77"/>
  <c r="J51" i="77"/>
  <c r="M51" i="77"/>
  <c r="K53" i="77"/>
  <c r="I58" i="77"/>
  <c r="J59" i="77"/>
  <c r="M59" i="77"/>
  <c r="K61" i="77"/>
  <c r="I66" i="77"/>
  <c r="J67" i="77"/>
  <c r="M67" i="77"/>
  <c r="K69" i="77"/>
  <c r="I74" i="77"/>
  <c r="J75" i="77"/>
  <c r="M75" i="77"/>
  <c r="M78" i="77"/>
  <c r="I78" i="77"/>
  <c r="N169" i="77"/>
  <c r="I169" i="77"/>
  <c r="N254" i="77"/>
  <c r="I254" i="77"/>
  <c r="N27" i="76"/>
  <c r="M27" i="76"/>
  <c r="I27" i="76"/>
  <c r="L124" i="76"/>
  <c r="N124" i="76"/>
  <c r="N123" i="75"/>
  <c r="I123" i="75"/>
  <c r="M227" i="75"/>
  <c r="L227" i="75"/>
  <c r="K227" i="75"/>
  <c r="I227" i="75"/>
  <c r="N71" i="79"/>
  <c r="N79" i="79"/>
  <c r="N87" i="79"/>
  <c r="M94" i="79"/>
  <c r="N95" i="79"/>
  <c r="M102" i="79"/>
  <c r="N103" i="79"/>
  <c r="L109" i="79"/>
  <c r="L114" i="79"/>
  <c r="K120" i="79"/>
  <c r="I122" i="79"/>
  <c r="L126" i="79"/>
  <c r="I198" i="79"/>
  <c r="K15" i="78"/>
  <c r="L17" i="78"/>
  <c r="K28" i="78"/>
  <c r="J41" i="78"/>
  <c r="N46" i="78"/>
  <c r="L52" i="78"/>
  <c r="L66" i="78"/>
  <c r="K71" i="78"/>
  <c r="M73" i="78"/>
  <c r="M85" i="78"/>
  <c r="N87" i="78"/>
  <c r="L104" i="78"/>
  <c r="J107" i="78"/>
  <c r="J132" i="78"/>
  <c r="J147" i="78"/>
  <c r="M152" i="78"/>
  <c r="J155" i="78"/>
  <c r="M159" i="78"/>
  <c r="N166" i="78"/>
  <c r="N168" i="78"/>
  <c r="N170" i="78"/>
  <c r="N181" i="78"/>
  <c r="I190" i="78"/>
  <c r="I196" i="78"/>
  <c r="N225" i="78"/>
  <c r="N237" i="78"/>
  <c r="I248" i="78"/>
  <c r="N257" i="78"/>
  <c r="M13" i="77"/>
  <c r="K16" i="77"/>
  <c r="M17" i="77"/>
  <c r="K20" i="77"/>
  <c r="M21" i="77"/>
  <c r="K24" i="77"/>
  <c r="M25" i="77"/>
  <c r="K28" i="77"/>
  <c r="M29" i="77"/>
  <c r="K32" i="77"/>
  <c r="M33" i="77"/>
  <c r="K36" i="77"/>
  <c r="M37" i="77"/>
  <c r="K40" i="77"/>
  <c r="M41" i="77"/>
  <c r="K44" i="77"/>
  <c r="J45" i="77"/>
  <c r="M45" i="77"/>
  <c r="J48" i="77"/>
  <c r="K48" i="77"/>
  <c r="L50" i="77"/>
  <c r="J56" i="77"/>
  <c r="K56" i="77"/>
  <c r="L58" i="77"/>
  <c r="J64" i="77"/>
  <c r="K64" i="77"/>
  <c r="L66" i="77"/>
  <c r="J72" i="77"/>
  <c r="K72" i="77"/>
  <c r="L74" i="77"/>
  <c r="K161" i="77"/>
  <c r="L161" i="77"/>
  <c r="L164" i="77"/>
  <c r="L167" i="77"/>
  <c r="M41" i="76"/>
  <c r="J41" i="76"/>
  <c r="L29" i="75"/>
  <c r="N29" i="75"/>
  <c r="M29" i="75"/>
  <c r="K29" i="75"/>
  <c r="J29" i="75"/>
  <c r="I29" i="75"/>
  <c r="K215" i="75"/>
  <c r="M215" i="75"/>
  <c r="L215" i="75"/>
  <c r="I215" i="75"/>
  <c r="N94" i="79"/>
  <c r="N102" i="79"/>
  <c r="M109" i="79"/>
  <c r="K116" i="79"/>
  <c r="I118" i="79"/>
  <c r="L122" i="79"/>
  <c r="I202" i="79"/>
  <c r="N193" i="78"/>
  <c r="L20" i="77"/>
  <c r="J53" i="77"/>
  <c r="M53" i="77"/>
  <c r="J61" i="77"/>
  <c r="M61" i="77"/>
  <c r="J69" i="77"/>
  <c r="M69" i="77"/>
  <c r="M188" i="77"/>
  <c r="I188" i="77"/>
  <c r="M211" i="77"/>
  <c r="I211" i="77"/>
  <c r="I214" i="77"/>
  <c r="M235" i="77"/>
  <c r="I235" i="77"/>
  <c r="M238" i="77"/>
  <c r="N258" i="77"/>
  <c r="I258" i="77"/>
  <c r="M39" i="76"/>
  <c r="K39" i="76"/>
  <c r="M63" i="76"/>
  <c r="K63" i="76"/>
  <c r="K70" i="76"/>
  <c r="J70" i="76"/>
  <c r="I70" i="76"/>
  <c r="K74" i="76"/>
  <c r="I74" i="76"/>
  <c r="K145" i="76"/>
  <c r="L145" i="76"/>
  <c r="J145" i="76"/>
  <c r="K165" i="76"/>
  <c r="N165" i="76"/>
  <c r="L165" i="76"/>
  <c r="J165" i="76"/>
  <c r="I105" i="79"/>
  <c r="N109" i="79"/>
  <c r="L118" i="79"/>
  <c r="K39" i="78"/>
  <c r="M61" i="78"/>
  <c r="N66" i="78"/>
  <c r="N81" i="78"/>
  <c r="M127" i="78"/>
  <c r="J50" i="77"/>
  <c r="K50" i="77"/>
  <c r="J58" i="77"/>
  <c r="K58" i="77"/>
  <c r="J66" i="77"/>
  <c r="K66" i="77"/>
  <c r="J74" i="77"/>
  <c r="K74" i="77"/>
  <c r="M196" i="77"/>
  <c r="I196" i="77"/>
  <c r="J60" i="76"/>
  <c r="M60" i="76"/>
  <c r="K60" i="76"/>
  <c r="I60" i="76"/>
  <c r="K81" i="76"/>
  <c r="J81" i="76"/>
  <c r="I81" i="76"/>
  <c r="J91" i="75"/>
  <c r="M91" i="75"/>
  <c r="L91" i="75"/>
  <c r="K91" i="75"/>
  <c r="M165" i="75"/>
  <c r="N165" i="75"/>
  <c r="J131" i="78"/>
  <c r="J139" i="78"/>
  <c r="K46" i="77"/>
  <c r="J47" i="77"/>
  <c r="M47" i="77"/>
  <c r="I54" i="77"/>
  <c r="J55" i="77"/>
  <c r="M55" i="77"/>
  <c r="I62" i="77"/>
  <c r="J63" i="77"/>
  <c r="M63" i="77"/>
  <c r="I70" i="77"/>
  <c r="J71" i="77"/>
  <c r="M71" i="77"/>
  <c r="N79" i="77"/>
  <c r="I79" i="77"/>
  <c r="K168" i="77"/>
  <c r="L168" i="77"/>
  <c r="N172" i="77"/>
  <c r="L172" i="77"/>
  <c r="I172" i="77"/>
  <c r="N189" i="77"/>
  <c r="M189" i="77"/>
  <c r="M229" i="77"/>
  <c r="I229" i="77"/>
  <c r="N21" i="76"/>
  <c r="M21" i="76"/>
  <c r="L21" i="76"/>
  <c r="K21" i="76"/>
  <c r="I21" i="76"/>
  <c r="N23" i="76"/>
  <c r="M23" i="76"/>
  <c r="N33" i="76"/>
  <c r="M33" i="76"/>
  <c r="L33" i="76"/>
  <c r="K33" i="76"/>
  <c r="J36" i="76"/>
  <c r="I36" i="76"/>
  <c r="M36" i="76"/>
  <c r="N129" i="76"/>
  <c r="L129" i="76"/>
  <c r="J129" i="76"/>
  <c r="J16" i="79"/>
  <c r="J24" i="79"/>
  <c r="J32" i="79"/>
  <c r="J40" i="79"/>
  <c r="J48" i="79"/>
  <c r="J56" i="79"/>
  <c r="J64" i="79"/>
  <c r="I71" i="79"/>
  <c r="J72" i="79"/>
  <c r="I79" i="79"/>
  <c r="J80" i="79"/>
  <c r="I87" i="79"/>
  <c r="J88" i="79"/>
  <c r="I95" i="79"/>
  <c r="J96" i="79"/>
  <c r="I103" i="79"/>
  <c r="J104" i="79"/>
  <c r="L105" i="79"/>
  <c r="J115" i="79"/>
  <c r="I117" i="79"/>
  <c r="I16" i="78"/>
  <c r="I38" i="78"/>
  <c r="L74" i="78"/>
  <c r="J116" i="78"/>
  <c r="J174" i="78"/>
  <c r="N12" i="77"/>
  <c r="K14" i="77"/>
  <c r="K18" i="77"/>
  <c r="K22" i="77"/>
  <c r="K26" i="77"/>
  <c r="K30" i="77"/>
  <c r="K34" i="77"/>
  <c r="K38" i="77"/>
  <c r="K42" i="77"/>
  <c r="L46" i="77"/>
  <c r="I51" i="77"/>
  <c r="J52" i="77"/>
  <c r="K52" i="77"/>
  <c r="L54" i="77"/>
  <c r="I59" i="77"/>
  <c r="J60" i="77"/>
  <c r="K60" i="77"/>
  <c r="L62" i="77"/>
  <c r="I67" i="77"/>
  <c r="J68" i="77"/>
  <c r="K68" i="77"/>
  <c r="L70" i="77"/>
  <c r="I75" i="77"/>
  <c r="I222" i="77"/>
  <c r="M222" i="77"/>
  <c r="N256" i="77"/>
  <c r="I256" i="77"/>
  <c r="N30" i="76"/>
  <c r="K30" i="76"/>
  <c r="I30" i="76"/>
  <c r="M30" i="76"/>
  <c r="M55" i="76"/>
  <c r="K55" i="76"/>
  <c r="L21" i="75"/>
  <c r="N21" i="75"/>
  <c r="M21" i="75"/>
  <c r="K21" i="75"/>
  <c r="J21" i="75"/>
  <c r="I21" i="75"/>
  <c r="L37" i="75"/>
  <c r="N37" i="75"/>
  <c r="M37" i="75"/>
  <c r="K37" i="75"/>
  <c r="J37" i="75"/>
  <c r="I37" i="75"/>
  <c r="L183" i="75"/>
  <c r="M183" i="75"/>
  <c r="I79" i="76"/>
  <c r="K92" i="76"/>
  <c r="N117" i="76"/>
  <c r="L120" i="76"/>
  <c r="N140" i="76"/>
  <c r="N155" i="76"/>
  <c r="N159" i="76"/>
  <c r="N171" i="76"/>
  <c r="N175" i="76"/>
  <c r="I23" i="75"/>
  <c r="N27" i="75"/>
  <c r="I31" i="75"/>
  <c r="N35" i="75"/>
  <c r="I39" i="75"/>
  <c r="J93" i="75"/>
  <c r="I93" i="75"/>
  <c r="N93" i="75"/>
  <c r="N172" i="75"/>
  <c r="K172" i="75"/>
  <c r="I178" i="75"/>
  <c r="L178" i="75"/>
  <c r="K178" i="75"/>
  <c r="M212" i="75"/>
  <c r="K212" i="75"/>
  <c r="N14" i="73"/>
  <c r="L14" i="73"/>
  <c r="K32" i="73"/>
  <c r="N32" i="73"/>
  <c r="I32" i="73"/>
  <c r="L77" i="73"/>
  <c r="M77" i="73"/>
  <c r="J77" i="73"/>
  <c r="L111" i="73"/>
  <c r="M111" i="73"/>
  <c r="K12" i="45"/>
  <c r="L12" i="45"/>
  <c r="N129" i="45"/>
  <c r="M129" i="45"/>
  <c r="J129" i="45"/>
  <c r="L129" i="45"/>
  <c r="J98" i="75"/>
  <c r="N98" i="75"/>
  <c r="M98" i="75"/>
  <c r="J102" i="75"/>
  <c r="N102" i="75"/>
  <c r="K222" i="75"/>
  <c r="M222" i="75"/>
  <c r="L222" i="75"/>
  <c r="I222" i="75"/>
  <c r="M246" i="75"/>
  <c r="L246" i="75"/>
  <c r="K246" i="75"/>
  <c r="I246" i="75"/>
  <c r="M257" i="75"/>
  <c r="I257" i="75"/>
  <c r="K11" i="73"/>
  <c r="M11" i="73"/>
  <c r="L11" i="73"/>
  <c r="J11" i="73"/>
  <c r="M108" i="73"/>
  <c r="L108" i="73"/>
  <c r="J108" i="73"/>
  <c r="K142" i="73"/>
  <c r="I142" i="73"/>
  <c r="L53" i="45"/>
  <c r="N53" i="45"/>
  <c r="K53" i="45"/>
  <c r="J122" i="45"/>
  <c r="N122" i="45"/>
  <c r="L165" i="77"/>
  <c r="M174" i="77"/>
  <c r="I219" i="77"/>
  <c r="I228" i="77"/>
  <c r="I245" i="77"/>
  <c r="I253" i="77"/>
  <c r="I255" i="77"/>
  <c r="I257" i="77"/>
  <c r="I259" i="77"/>
  <c r="M17" i="76"/>
  <c r="M22" i="76"/>
  <c r="K28" i="76"/>
  <c r="J35" i="76"/>
  <c r="M44" i="76"/>
  <c r="K47" i="76"/>
  <c r="J49" i="76"/>
  <c r="K64" i="76"/>
  <c r="L105" i="76"/>
  <c r="J113" i="76"/>
  <c r="N115" i="76"/>
  <c r="J123" i="76"/>
  <c r="N133" i="76"/>
  <c r="L136" i="76"/>
  <c r="L153" i="76"/>
  <c r="N157" i="76"/>
  <c r="L169" i="76"/>
  <c r="N173" i="76"/>
  <c r="I179" i="76"/>
  <c r="I181" i="76"/>
  <c r="N246" i="76"/>
  <c r="I246" i="76"/>
  <c r="I13" i="75"/>
  <c r="I14" i="75"/>
  <c r="I15" i="75"/>
  <c r="I16" i="75"/>
  <c r="I17" i="75"/>
  <c r="I18" i="75"/>
  <c r="I19" i="75"/>
  <c r="I20" i="75"/>
  <c r="K23" i="75"/>
  <c r="M24" i="75"/>
  <c r="K31" i="75"/>
  <c r="M32" i="75"/>
  <c r="K39" i="75"/>
  <c r="M40" i="75"/>
  <c r="I94" i="75"/>
  <c r="J105" i="75"/>
  <c r="I105" i="75"/>
  <c r="N112" i="75"/>
  <c r="M112" i="75"/>
  <c r="L119" i="75"/>
  <c r="I119" i="75"/>
  <c r="M195" i="75"/>
  <c r="L195" i="75"/>
  <c r="I195" i="75"/>
  <c r="K26" i="73"/>
  <c r="I26" i="73"/>
  <c r="N26" i="73"/>
  <c r="M26" i="73"/>
  <c r="L26" i="73"/>
  <c r="K61" i="73"/>
  <c r="N61" i="73"/>
  <c r="M61" i="73"/>
  <c r="J61" i="73"/>
  <c r="K135" i="73"/>
  <c r="I135" i="73"/>
  <c r="M216" i="77"/>
  <c r="I243" i="77"/>
  <c r="M248" i="77"/>
  <c r="I251" i="77"/>
  <c r="M253" i="77"/>
  <c r="M255" i="77"/>
  <c r="M257" i="77"/>
  <c r="M259" i="77"/>
  <c r="M35" i="76"/>
  <c r="J37" i="76"/>
  <c r="M64" i="76"/>
  <c r="K67" i="76"/>
  <c r="K93" i="76"/>
  <c r="K99" i="76"/>
  <c r="L113" i="76"/>
  <c r="N123" i="76"/>
  <c r="J131" i="76"/>
  <c r="N141" i="76"/>
  <c r="J151" i="76"/>
  <c r="J167" i="76"/>
  <c r="K179" i="76"/>
  <c r="K181" i="76"/>
  <c r="I256" i="76"/>
  <c r="J13" i="75"/>
  <c r="J14" i="75"/>
  <c r="J15" i="75"/>
  <c r="J16" i="75"/>
  <c r="J17" i="75"/>
  <c r="J18" i="75"/>
  <c r="J19" i="75"/>
  <c r="J20" i="75"/>
  <c r="K22" i="75"/>
  <c r="M23" i="75"/>
  <c r="N24" i="75"/>
  <c r="I28" i="75"/>
  <c r="K30" i="75"/>
  <c r="M31" i="75"/>
  <c r="N32" i="75"/>
  <c r="I36" i="75"/>
  <c r="K38" i="75"/>
  <c r="M39" i="75"/>
  <c r="N40" i="75"/>
  <c r="J92" i="75"/>
  <c r="L92" i="75"/>
  <c r="I169" i="75"/>
  <c r="J171" i="75"/>
  <c r="M187" i="75"/>
  <c r="L187" i="75"/>
  <c r="M190" i="75"/>
  <c r="L190" i="75"/>
  <c r="M68" i="45"/>
  <c r="N68" i="45"/>
  <c r="L68" i="45"/>
  <c r="K68" i="45"/>
  <c r="I13" i="76"/>
  <c r="I25" i="76"/>
  <c r="J57" i="76"/>
  <c r="I87" i="76"/>
  <c r="N131" i="76"/>
  <c r="N147" i="76"/>
  <c r="N151" i="76"/>
  <c r="N163" i="76"/>
  <c r="N167" i="76"/>
  <c r="I247" i="76"/>
  <c r="K13" i="75"/>
  <c r="K14" i="75"/>
  <c r="K15" i="75"/>
  <c r="K16" i="75"/>
  <c r="K17" i="75"/>
  <c r="K18" i="75"/>
  <c r="K19" i="75"/>
  <c r="K20" i="75"/>
  <c r="N23" i="75"/>
  <c r="I27" i="75"/>
  <c r="J28" i="75"/>
  <c r="N31" i="75"/>
  <c r="I35" i="75"/>
  <c r="J36" i="75"/>
  <c r="N39" i="75"/>
  <c r="J94" i="75"/>
  <c r="M94" i="75"/>
  <c r="J108" i="75"/>
  <c r="L108" i="75"/>
  <c r="N122" i="75"/>
  <c r="I122" i="75"/>
  <c r="M207" i="75"/>
  <c r="K207" i="75"/>
  <c r="I207" i="75"/>
  <c r="K20" i="73"/>
  <c r="N20" i="73"/>
  <c r="M20" i="73"/>
  <c r="L20" i="73"/>
  <c r="I20" i="73"/>
  <c r="N194" i="73"/>
  <c r="I194" i="73"/>
  <c r="J194" i="73"/>
  <c r="M29" i="45"/>
  <c r="L29" i="45"/>
  <c r="M103" i="45"/>
  <c r="J103" i="45"/>
  <c r="I103" i="45"/>
  <c r="L103" i="45"/>
  <c r="J27" i="75"/>
  <c r="J35" i="75"/>
  <c r="N120" i="75"/>
  <c r="I120" i="75"/>
  <c r="M161" i="75"/>
  <c r="N161" i="75"/>
  <c r="N169" i="75"/>
  <c r="L169" i="75"/>
  <c r="K169" i="75"/>
  <c r="N171" i="75"/>
  <c r="L171" i="75"/>
  <c r="K171" i="75"/>
  <c r="M188" i="75"/>
  <c r="L188" i="75"/>
  <c r="K188" i="75"/>
  <c r="L211" i="75"/>
  <c r="M211" i="75"/>
  <c r="M214" i="75"/>
  <c r="L214" i="75"/>
  <c r="K214" i="75"/>
  <c r="M252" i="75"/>
  <c r="I252" i="75"/>
  <c r="K52" i="73"/>
  <c r="N52" i="73"/>
  <c r="M52" i="73"/>
  <c r="L52" i="73"/>
  <c r="J52" i="73"/>
  <c r="I52" i="73"/>
  <c r="I86" i="73"/>
  <c r="N86" i="73"/>
  <c r="I99" i="73"/>
  <c r="L99" i="73"/>
  <c r="K99" i="73"/>
  <c r="K169" i="73"/>
  <c r="J169" i="73"/>
  <c r="K11" i="76"/>
  <c r="L13" i="76"/>
  <c r="L25" i="76"/>
  <c r="J29" i="76"/>
  <c r="K48" i="76"/>
  <c r="J109" i="76"/>
  <c r="J26" i="75"/>
  <c r="K27" i="75"/>
  <c r="M28" i="75"/>
  <c r="J34" i="75"/>
  <c r="K35" i="75"/>
  <c r="M36" i="75"/>
  <c r="J42" i="75"/>
  <c r="L93" i="75"/>
  <c r="K95" i="75"/>
  <c r="N95" i="75"/>
  <c r="J106" i="75"/>
  <c r="I106" i="75"/>
  <c r="N106" i="75"/>
  <c r="L218" i="75"/>
  <c r="M218" i="75"/>
  <c r="J150" i="73"/>
  <c r="K150" i="73"/>
  <c r="N12" i="75"/>
  <c r="K101" i="75"/>
  <c r="M170" i="75"/>
  <c r="M174" i="75"/>
  <c r="M203" i="75"/>
  <c r="M219" i="75"/>
  <c r="M226" i="75"/>
  <c r="I254" i="75"/>
  <c r="M259" i="75"/>
  <c r="N16" i="73"/>
  <c r="M18" i="73"/>
  <c r="I24" i="73"/>
  <c r="M27" i="73"/>
  <c r="N30" i="73"/>
  <c r="I36" i="73"/>
  <c r="M37" i="73"/>
  <c r="I43" i="73"/>
  <c r="L44" i="73"/>
  <c r="I48" i="73"/>
  <c r="L50" i="73"/>
  <c r="I59" i="73"/>
  <c r="L60" i="73"/>
  <c r="N64" i="73"/>
  <c r="K66" i="73"/>
  <c r="J66" i="73"/>
  <c r="N69" i="73"/>
  <c r="L75" i="73"/>
  <c r="K92" i="73"/>
  <c r="L103" i="73"/>
  <c r="M103" i="73"/>
  <c r="M120" i="73"/>
  <c r="M125" i="73"/>
  <c r="J139" i="73"/>
  <c r="I159" i="73"/>
  <c r="K179" i="73"/>
  <c r="I197" i="73"/>
  <c r="N207" i="73"/>
  <c r="J207" i="73"/>
  <c r="M32" i="45"/>
  <c r="L32" i="45"/>
  <c r="I32" i="45"/>
  <c r="M42" i="45"/>
  <c r="J42" i="45"/>
  <c r="N42" i="45"/>
  <c r="N47" i="45"/>
  <c r="L47" i="45"/>
  <c r="I52" i="45"/>
  <c r="L73" i="45"/>
  <c r="I73" i="45"/>
  <c r="N101" i="45"/>
  <c r="N248" i="45"/>
  <c r="M248" i="45"/>
  <c r="K248" i="45"/>
  <c r="I248" i="45"/>
  <c r="L208" i="75"/>
  <c r="L228" i="75"/>
  <c r="I12" i="73"/>
  <c r="N18" i="73"/>
  <c r="N24" i="73"/>
  <c r="N37" i="73"/>
  <c r="I42" i="73"/>
  <c r="M44" i="73"/>
  <c r="N48" i="73"/>
  <c r="N50" i="73"/>
  <c r="M60" i="73"/>
  <c r="L62" i="73"/>
  <c r="N78" i="73"/>
  <c r="M92" i="73"/>
  <c r="N95" i="73"/>
  <c r="M112" i="73"/>
  <c r="J118" i="73"/>
  <c r="K143" i="73"/>
  <c r="K195" i="73"/>
  <c r="N202" i="73"/>
  <c r="J202" i="73"/>
  <c r="L13" i="45"/>
  <c r="M27" i="45"/>
  <c r="L27" i="45"/>
  <c r="J27" i="45"/>
  <c r="M30" i="45"/>
  <c r="N30" i="45"/>
  <c r="M34" i="45"/>
  <c r="K34" i="45"/>
  <c r="I34" i="45"/>
  <c r="M36" i="45"/>
  <c r="N36" i="45"/>
  <c r="J52" i="45"/>
  <c r="M98" i="45"/>
  <c r="N98" i="45"/>
  <c r="L98" i="45"/>
  <c r="J98" i="45"/>
  <c r="I98" i="45"/>
  <c r="L150" i="45"/>
  <c r="M150" i="45"/>
  <c r="J150" i="45"/>
  <c r="K204" i="45"/>
  <c r="M204" i="45"/>
  <c r="J12" i="73"/>
  <c r="N44" i="73"/>
  <c r="N60" i="73"/>
  <c r="N62" i="73"/>
  <c r="J83" i="73"/>
  <c r="L83" i="73"/>
  <c r="I134" i="73"/>
  <c r="I174" i="73"/>
  <c r="K177" i="73"/>
  <c r="I177" i="73"/>
  <c r="K185" i="73"/>
  <c r="I185" i="73"/>
  <c r="N197" i="73"/>
  <c r="K197" i="73"/>
  <c r="N48" i="45"/>
  <c r="K48" i="45"/>
  <c r="I58" i="45"/>
  <c r="N62" i="45"/>
  <c r="L62" i="45"/>
  <c r="I65" i="45"/>
  <c r="L65" i="45"/>
  <c r="M79" i="45"/>
  <c r="J79" i="45"/>
  <c r="L81" i="45"/>
  <c r="K81" i="45"/>
  <c r="I86" i="45"/>
  <c r="K86" i="45"/>
  <c r="M88" i="45"/>
  <c r="K88" i="45"/>
  <c r="I88" i="45"/>
  <c r="I92" i="73"/>
  <c r="L92" i="73"/>
  <c r="M121" i="73"/>
  <c r="J121" i="73"/>
  <c r="K140" i="73"/>
  <c r="J140" i="73"/>
  <c r="N203" i="73"/>
  <c r="K203" i="73"/>
  <c r="M37" i="45"/>
  <c r="L37" i="45"/>
  <c r="M52" i="45"/>
  <c r="K52" i="45"/>
  <c r="M67" i="45"/>
  <c r="J67" i="45"/>
  <c r="M109" i="45"/>
  <c r="J109" i="45"/>
  <c r="N255" i="45"/>
  <c r="M255" i="45"/>
  <c r="I255" i="45"/>
  <c r="M100" i="75"/>
  <c r="K107" i="75"/>
  <c r="I170" i="75"/>
  <c r="L180" i="75"/>
  <c r="L191" i="75"/>
  <c r="I198" i="75"/>
  <c r="L204" i="75"/>
  <c r="L239" i="75"/>
  <c r="K242" i="75"/>
  <c r="I250" i="75"/>
  <c r="M12" i="73"/>
  <c r="N29" i="73"/>
  <c r="L35" i="73"/>
  <c r="N36" i="73"/>
  <c r="L38" i="73"/>
  <c r="N40" i="73"/>
  <c r="M42" i="73"/>
  <c r="I56" i="73"/>
  <c r="L58" i="73"/>
  <c r="N79" i="73"/>
  <c r="I81" i="73"/>
  <c r="M81" i="73"/>
  <c r="L91" i="73"/>
  <c r="M119" i="73"/>
  <c r="L126" i="73"/>
  <c r="K180" i="73"/>
  <c r="I191" i="73"/>
  <c r="I196" i="73"/>
  <c r="I201" i="73"/>
  <c r="I209" i="73"/>
  <c r="N213" i="73"/>
  <c r="J213" i="73"/>
  <c r="M16" i="45"/>
  <c r="N16" i="45"/>
  <c r="K16" i="45"/>
  <c r="M24" i="45"/>
  <c r="J24" i="45"/>
  <c r="N24" i="45"/>
  <c r="J26" i="45"/>
  <c r="M43" i="45"/>
  <c r="N43" i="45"/>
  <c r="I46" i="45"/>
  <c r="N46" i="45"/>
  <c r="N63" i="45"/>
  <c r="L63" i="45"/>
  <c r="K70" i="45"/>
  <c r="I70" i="45"/>
  <c r="M90" i="45"/>
  <c r="J90" i="45"/>
  <c r="N90" i="45"/>
  <c r="M106" i="45"/>
  <c r="L106" i="45"/>
  <c r="K106" i="45"/>
  <c r="I106" i="45"/>
  <c r="K212" i="45"/>
  <c r="I212" i="45"/>
  <c r="N226" i="45"/>
  <c r="K226" i="45"/>
  <c r="I226" i="45"/>
  <c r="J170" i="75"/>
  <c r="M247" i="75"/>
  <c r="I253" i="75"/>
  <c r="N12" i="73"/>
  <c r="I18" i="73"/>
  <c r="I27" i="73"/>
  <c r="M35" i="73"/>
  <c r="N38" i="73"/>
  <c r="N42" i="73"/>
  <c r="N56" i="73"/>
  <c r="N58" i="73"/>
  <c r="K67" i="73"/>
  <c r="M67" i="73"/>
  <c r="N71" i="73"/>
  <c r="I74" i="73"/>
  <c r="J74" i="73"/>
  <c r="J102" i="73"/>
  <c r="J116" i="73"/>
  <c r="M116" i="73"/>
  <c r="M126" i="73"/>
  <c r="M33" i="45"/>
  <c r="N33" i="45"/>
  <c r="J33" i="45"/>
  <c r="M35" i="45"/>
  <c r="L35" i="45"/>
  <c r="N38" i="45"/>
  <c r="M58" i="45"/>
  <c r="N58" i="45"/>
  <c r="J58" i="45"/>
  <c r="I118" i="45"/>
  <c r="N118" i="45"/>
  <c r="K118" i="45"/>
  <c r="I44" i="73"/>
  <c r="I60" i="73"/>
  <c r="J166" i="73"/>
  <c r="K166" i="73"/>
  <c r="J172" i="73"/>
  <c r="I172" i="73"/>
  <c r="J183" i="73"/>
  <c r="K183" i="73"/>
  <c r="N191" i="73"/>
  <c r="K191" i="73"/>
  <c r="N196" i="73"/>
  <c r="J196" i="73"/>
  <c r="N201" i="73"/>
  <c r="J201" i="73"/>
  <c r="N204" i="73"/>
  <c r="K204" i="73"/>
  <c r="I204" i="73"/>
  <c r="N209" i="73"/>
  <c r="K209" i="73"/>
  <c r="M26" i="45"/>
  <c r="N26" i="45"/>
  <c r="I26" i="45"/>
  <c r="M44" i="45"/>
  <c r="L44" i="45"/>
  <c r="M51" i="45"/>
  <c r="J51" i="45"/>
  <c r="N51" i="45"/>
  <c r="L84" i="45"/>
  <c r="N84" i="45"/>
  <c r="M87" i="45"/>
  <c r="L87" i="45"/>
  <c r="M95" i="45"/>
  <c r="J95" i="45"/>
  <c r="J189" i="73"/>
  <c r="I210" i="73"/>
  <c r="J212" i="73"/>
  <c r="L17" i="45"/>
  <c r="L20" i="45"/>
  <c r="J41" i="45"/>
  <c r="L50" i="45"/>
  <c r="J56" i="45"/>
  <c r="I59" i="45"/>
  <c r="K80" i="45"/>
  <c r="K99" i="45"/>
  <c r="J119" i="45"/>
  <c r="N130" i="45"/>
  <c r="J146" i="45"/>
  <c r="J149" i="45"/>
  <c r="L164" i="45"/>
  <c r="L168" i="45"/>
  <c r="L172" i="45"/>
  <c r="M179" i="45"/>
  <c r="I182" i="45"/>
  <c r="M190" i="45"/>
  <c r="I208" i="45"/>
  <c r="M219" i="45"/>
  <c r="K227" i="45"/>
  <c r="M229" i="45"/>
  <c r="I234" i="45"/>
  <c r="M240" i="45"/>
  <c r="K245" i="45"/>
  <c r="M247" i="45"/>
  <c r="I256" i="45"/>
  <c r="K258" i="45"/>
  <c r="I188" i="45"/>
  <c r="I211" i="45"/>
  <c r="I222" i="45"/>
  <c r="K256" i="45"/>
  <c r="J141" i="45"/>
  <c r="J154" i="45"/>
  <c r="L157" i="45"/>
  <c r="M188" i="45"/>
  <c r="K203" i="45"/>
  <c r="I206" i="45"/>
  <c r="M211" i="45"/>
  <c r="M214" i="45"/>
  <c r="K217" i="45"/>
  <c r="K222" i="45"/>
  <c r="I232" i="45"/>
  <c r="I239" i="45"/>
  <c r="I250" i="45"/>
  <c r="M256" i="45"/>
  <c r="I253" i="45"/>
  <c r="I193" i="73"/>
  <c r="I199" i="73"/>
  <c r="I205" i="73"/>
  <c r="K11" i="45"/>
  <c r="J12" i="45"/>
  <c r="I17" i="45"/>
  <c r="J18" i="45"/>
  <c r="K25" i="45"/>
  <c r="K28" i="45"/>
  <c r="I50" i="45"/>
  <c r="K66" i="45"/>
  <c r="J72" i="45"/>
  <c r="J114" i="45"/>
  <c r="K121" i="45"/>
  <c r="J153" i="45"/>
  <c r="L161" i="45"/>
  <c r="L165" i="45"/>
  <c r="L169" i="45"/>
  <c r="L173" i="45"/>
  <c r="I195" i="45"/>
  <c r="I242" i="45"/>
  <c r="K253" i="45"/>
  <c r="J218" i="23"/>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J121" i="23" s="1"/>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S173" i="23"/>
  <c r="O132" i="23"/>
  <c r="P132" i="23"/>
  <c r="N119" i="23"/>
  <c r="O119" i="23"/>
  <c r="P119" i="23"/>
  <c r="S119" i="23"/>
  <c r="O135" i="23"/>
  <c r="J135" i="23" s="1"/>
  <c r="O131" i="23"/>
  <c r="J131" i="23" s="1"/>
  <c r="O127" i="23"/>
  <c r="O123" i="23"/>
  <c r="J123" i="23" s="1"/>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J113" i="23" s="1"/>
  <c r="P113" i="23"/>
  <c r="N108" i="23"/>
  <c r="O107" i="23"/>
  <c r="P92" i="23"/>
  <c r="S92" i="23"/>
  <c r="N92" i="23"/>
  <c r="N86" i="23"/>
  <c r="O86" i="23"/>
  <c r="P86" i="23"/>
  <c r="P76" i="23"/>
  <c r="S76" i="23"/>
  <c r="N76" i="23"/>
  <c r="N70" i="23"/>
  <c r="O70" i="23"/>
  <c r="P70" i="23"/>
  <c r="S51" i="23"/>
  <c r="N51" i="23"/>
  <c r="P51" i="23"/>
  <c r="N46" i="23"/>
  <c r="O46" i="23"/>
  <c r="P46"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03" i="23" l="1"/>
  <c r="J169" i="23"/>
  <c r="J111" i="23"/>
  <c r="J18" i="23"/>
  <c r="J173" i="23"/>
  <c r="J152" i="23"/>
  <c r="J179" i="23"/>
  <c r="J164" i="23"/>
  <c r="J200" i="23"/>
  <c r="J180" i="23"/>
  <c r="J196" i="23"/>
  <c r="J127" i="23"/>
  <c r="J99" i="23"/>
  <c r="J236"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16" i="97" l="1"/>
  <c r="K16" i="97"/>
  <c r="L16" i="97"/>
  <c r="J15" i="97"/>
  <c r="K15" i="97"/>
  <c r="L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<sst xmlns="http://schemas.openxmlformats.org/spreadsheetml/2006/main" count="3558" uniqueCount="1393">
  <si>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</si>
  <si>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</si>
  <si>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</si>
  <si>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</si>
  <si>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</si>
  <si>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</si>
  <si>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</si>
  <si>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</si>
  <si>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</si>
  <si>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</si>
  <si>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</si>
  <si>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</si>
  <si>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</si>
  <si>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</si>
  <si>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</si>
  <si>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</si>
  <si>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</si>
  <si>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</si>
  <si>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</si>
  <si>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</si>
  <si>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</si>
  <si>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</si>
  <si>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</si>
  <si>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</si>
  <si>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</si>
  <si>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</si>
  <si>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</si>
  <si>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</si>
  <si>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</si>
  <si>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</si>
  <si>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</si>
  <si>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</si>
  <si>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</si>
  <si>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</si>
  <si>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</si>
  <si>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</si>
  <si>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</si>
  <si>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</si>
  <si>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</si>
  <si>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</si>
  <si>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</si>
  <si>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</si>
  <si>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</si>
  <si>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</si>
  <si>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</si>
  <si>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</si>
  <si>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</si>
  <si>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</si>
  <si>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</si>
  <si>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</si>
  <si>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</si>
  <si>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</si>
  <si>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</si>
  <si>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</si>
  <si>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</si>
  <si>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</si>
  <si>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</si>
  <si>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</si>
  <si>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</si>
  <si>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</si>
  <si>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</si>
  <si>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</si>
  <si>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</si>
  <si>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</si>
  <si>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</si>
  <si>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</si>
  <si>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</si>
  <si>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</si>
  <si>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</si>
  <si>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</si>
  <si>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</si>
  <si>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</si>
  <si>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</si>
  <si>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</si>
  <si>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</si>
  <si>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</si>
  <si>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</si>
  <si>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</si>
  <si>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</si>
  <si>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</si>
  <si>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</si>
  <si>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</si>
  <si>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</si>
  <si>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</si>
  <si>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</si>
  <si>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</si>
  <si>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</si>
  <si>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</si>
  <si>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</si>
  <si>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</si>
  <si>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</si>
  <si>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</si>
  <si>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</si>
  <si>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</si>
  <si>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</si>
  <si>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</si>
  <si>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</si>
  <si>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</si>
  <si>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</si>
  <si>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</si>
  <si>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</si>
  <si>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</si>
  <si>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</si>
  <si>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</si>
  <si>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</si>
  <si>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</si>
  <si>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</si>
  <si>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</si>
  <si>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</si>
  <si>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</si>
  <si>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</si>
  <si>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</si>
  <si>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</si>
  <si>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</si>
  <si>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</si>
  <si>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</si>
  <si>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</si>
  <si>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</si>
  <si>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</si>
  <si>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</si>
  <si>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</si>
  <si>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</si>
  <si>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</si>
  <si>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</si>
  <si>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</si>
  <si>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</si>
  <si>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</si>
  <si>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</si>
  <si>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</si>
  <si>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</si>
  <si>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</si>
  <si>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</si>
  <si>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</si>
  <si>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</si>
  <si>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</si>
  <si>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</si>
  <si>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</si>
  <si>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</si>
  <si>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</si>
  <si>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</si>
  <si>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</si>
  <si>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</si>
  <si>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</si>
  <si>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</si>
  <si>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</si>
  <si>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</si>
  <si>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</si>
  <si>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</si>
  <si>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</si>
  <si>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</si>
  <si>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</si>
  <si>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</si>
  <si>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</si>
  <si>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</si>
  <si>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</si>
  <si>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</si>
  <si>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</si>
  <si>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</si>
  <si>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</si>
  <si>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</si>
  <si>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</si>
  <si>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</si>
  <si>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</si>
  <si>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</si>
  <si>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</si>
  <si>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</si>
  <si>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</si>
  <si>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</si>
  <si>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</si>
  <si>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</si>
  <si>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</si>
  <si>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</si>
  <si>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</si>
  <si>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</si>
  <si>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</si>
  <si>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</si>
  <si>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</si>
  <si>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</si>
  <si>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</si>
  <si>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</si>
  <si>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</si>
  <si>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</si>
  <si>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</si>
  <si>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</si>
  <si>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</si>
  <si>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</si>
  <si>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</si>
  <si>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</si>
  <si>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</si>
  <si>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</si>
  <si>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</si>
  <si>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</si>
  <si>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</si>
  <si>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</si>
  <si>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</si>
  <si>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</si>
  <si>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</si>
  <si>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</si>
  <si>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</si>
  <si>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</si>
  <si>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</si>
  <si>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</si>
  <si>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</si>
  <si>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</si>
  <si>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</si>
  <si>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</si>
  <si>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</si>
  <si>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</si>
  <si>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</si>
  <si>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</si>
  <si>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</si>
  <si>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</si>
  <si>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</si>
  <si>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</si>
  <si>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</si>
  <si>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</si>
  <si>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</si>
  <si>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</si>
  <si>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</si>
  <si>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</si>
  <si>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</si>
  <si>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</si>
  <si>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</si>
  <si>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</si>
  <si>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</si>
  <si>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</si>
  <si>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</si>
  <si>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</si>
  <si>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</si>
  <si>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</si>
  <si>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</si>
  <si>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</si>
  <si>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</si>
  <si>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</si>
  <si>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</si>
  <si>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</si>
  <si>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</si>
  <si>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</si>
  <si>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</si>
  <si>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</si>
  <si>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</si>
  <si>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</si>
  <si>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</si>
  <si>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</si>
  <si>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</si>
  <si>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</si>
  <si>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</si>
  <si>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</si>
  <si>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</si>
  <si>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</si>
  <si>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</si>
  <si>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</si>
  <si>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</si>
  <si>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</si>
  <si>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</si>
  <si>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</si>
  <si>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</si>
  <si>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</si>
  <si>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</si>
  <si>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</si>
  <si>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</si>
  <si>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</si>
  <si>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</si>
  <si>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</si>
  <si>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</si>
  <si>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</si>
  <si>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</si>
  <si>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</si>
  <si>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</si>
  <si>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</si>
  <si>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</si>
  <si>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</si>
  <si>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</si>
  <si>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</si>
  <si>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</si>
  <si>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</si>
  <si>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</si>
  <si>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</si>
  <si>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</si>
  <si>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</si>
  <si>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</si>
  <si>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</si>
  <si>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</si>
  <si>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</si>
  <si>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</si>
  <si>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</si>
  <si>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</si>
  <si>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</si>
  <si>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</si>
  <si>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</si>
  <si>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</si>
  <si>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</si>
  <si>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</si>
  <si>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</si>
  <si>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</si>
  <si>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</si>
  <si>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</si>
  <si>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</si>
  <si>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</si>
  <si>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</si>
  <si>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</si>
  <si>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</si>
  <si>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</si>
  <si>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</si>
  <si>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</si>
  <si>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</si>
  <si>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</si>
  <si>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</si>
  <si>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</si>
  <si>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</si>
  <si>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</si>
  <si>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</si>
  <si>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</si>
  <si>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</si>
  <si>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</si>
  <si>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</si>
  <si>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</si>
  <si>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</si>
  <si>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</si>
  <si>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</si>
  <si>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</si>
  <si>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</si>
  <si>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</si>
  <si>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</si>
  <si>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</si>
  <si>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</si>
  <si>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</si>
  <si>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</si>
  <si>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</si>
  <si>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</si>
  <si>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</si>
  <si>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</si>
  <si>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</si>
  <si>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</si>
  <si>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</si>
  <si>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</si>
  <si>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</si>
  <si>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</si>
  <si>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</si>
  <si>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</si>
  <si>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</si>
  <si>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</si>
  <si>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</si>
  <si>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</si>
  <si>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</si>
  <si>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</si>
  <si>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</si>
  <si>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</si>
  <si>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</si>
  <si>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</si>
  <si>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</si>
  <si>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</si>
  <si>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</si>
  <si>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</si>
  <si>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</si>
  <si>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</si>
  <si>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</si>
  <si>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</si>
  <si>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</si>
  <si>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</si>
  <si>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</si>
  <si>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</si>
  <si>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</si>
  <si>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</si>
  <si>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</si>
  <si>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</si>
  <si>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</si>
  <si>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</si>
  <si>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</si>
  <si>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</si>
  <si>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</si>
  <si>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</si>
  <si>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</si>
  <si>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</si>
  <si>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</si>
  <si>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</si>
  <si>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</si>
  <si>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</si>
  <si>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</si>
  <si>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</si>
  <si>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</si>
  <si>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</si>
  <si>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</si>
  <si>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</si>
  <si>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</si>
  <si>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</si>
  <si>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</si>
  <si>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</si>
  <si>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</si>
  <si>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</si>
  <si>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</si>
  <si>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</si>
  <si>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</si>
  <si>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</si>
  <si>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</si>
  <si>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</si>
  <si>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</si>
  <si>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</si>
  <si>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</si>
  <si>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</si>
  <si>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</si>
  <si>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</si>
  <si>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</si>
  <si>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</si>
  <si>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</si>
  <si>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</si>
  <si>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</si>
  <si>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</si>
  <si>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</si>
  <si>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</si>
  <si>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</si>
  <si>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</si>
  <si>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</si>
  <si>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</si>
  <si>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</si>
  <si>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</si>
  <si>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</si>
  <si>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</si>
  <si>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</si>
  <si>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</si>
  <si>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</si>
  <si>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</si>
  <si>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</si>
  <si>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</si>
  <si>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</si>
  <si>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</si>
  <si>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</si>
  <si>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</si>
  <si>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</si>
  <si>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</si>
  <si>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</si>
  <si>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</si>
  <si>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</si>
  <si>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</si>
  <si>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</si>
  <si>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</si>
  <si>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</si>
  <si>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</si>
  <si>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</si>
  <si>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</si>
  <si>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</si>
  <si>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</si>
  <si>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</si>
  <si>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</si>
  <si>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</si>
  <si>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</si>
  <si>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</si>
  <si>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</si>
  <si>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</si>
  <si>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</si>
  <si>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</si>
  <si>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</si>
  <si>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</si>
  <si>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</si>
  <si>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</si>
  <si>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</si>
  <si>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</si>
  <si>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</si>
  <si>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</si>
  <si>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</si>
  <si>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</si>
  <si>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</si>
  <si>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</si>
  <si>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</si>
  <si>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</si>
  <si>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</si>
  <si>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</si>
  <si>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</si>
  <si>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</si>
  <si>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</si>
  <si>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</si>
  <si>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</si>
  <si>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</si>
  <si>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</si>
  <si>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</si>
  <si>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</si>
  <si>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</si>
  <si>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</si>
  <si>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</si>
  <si>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</si>
  <si>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</si>
  <si>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</si>
  <si>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</si>
  <si>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</si>
  <si>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</si>
  <si>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</si>
  <si>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</si>
  <si>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</si>
  <si>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</si>
  <si>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</si>
  <si>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</si>
  <si>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</si>
  <si>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</si>
  <si>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</si>
  <si>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</si>
  <si>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</si>
  <si>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</si>
  <si>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</si>
  <si>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</si>
  <si>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</si>
  <si>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</si>
  <si>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</si>
  <si>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</si>
  <si>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</si>
  <si>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</si>
  <si>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</si>
  <si>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</si>
  <si>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</si>
  <si>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</si>
  <si>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</si>
  <si>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</si>
  <si>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</si>
  <si>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</si>
  <si>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</si>
  <si>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</si>
  <si>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</si>
  <si>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</si>
  <si>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</si>
  <si>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</si>
  <si>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</si>
  <si>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</si>
  <si>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</si>
  <si>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</si>
  <si>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</si>
  <si>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</si>
  <si>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</si>
  <si>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</si>
  <si>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</si>
  <si>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</si>
  <si>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</si>
  <si>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</si>
  <si>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</si>
  <si>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</si>
  <si>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</si>
  <si>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</si>
  <si>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</si>
  <si>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</si>
  <si>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</si>
  <si>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</si>
  <si>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</si>
  <si>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</si>
  <si>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</si>
  <si>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</si>
  <si>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</si>
  <si>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</si>
  <si>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</si>
  <si>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</si>
  <si>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</si>
  <si>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</si>
  <si>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</si>
  <si>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</si>
  <si>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</si>
  <si>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</si>
  <si>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</si>
  <si>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</si>
  <si>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</si>
  <si>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</si>
  <si>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</si>
  <si>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</si>
  <si>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</si>
  <si>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</si>
  <si>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</si>
  <si>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</si>
  <si>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</si>
  <si>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</si>
  <si>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</si>
  <si>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</si>
  <si>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</si>
  <si>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</si>
  <si>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</si>
  <si>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</si>
  <si>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</si>
  <si>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</si>
  <si>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</si>
  <si>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</si>
  <si>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</si>
  <si>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</si>
  <si>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</si>
  <si>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</si>
  <si>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</si>
  <si>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</si>
  <si>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</si>
  <si>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</si>
  <si>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</si>
  <si>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</si>
  <si>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</si>
  <si>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</si>
  <si>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</si>
  <si>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</si>
  <si>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</si>
  <si>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</si>
  <si>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</si>
  <si>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</si>
  <si>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</si>
  <si>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</si>
  <si>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</si>
  <si>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</si>
  <si>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</si>
  <si>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</si>
  <si>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</si>
  <si>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</si>
  <si>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</si>
  <si>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</si>
  <si>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</si>
  <si>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</si>
  <si>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</si>
  <si>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</si>
  <si>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</si>
  <si>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</si>
  <si>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</si>
  <si>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</si>
  <si>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</si>
  <si>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</si>
  <si>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</si>
  <si>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</si>
  <si>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</si>
  <si>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</si>
  <si>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</si>
  <si>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</si>
  <si>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</si>
  <si>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</si>
  <si>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</si>
  <si>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</si>
  <si>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</si>
  <si>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</si>
  <si>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</si>
  <si>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</si>
  <si>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</si>
  <si>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</si>
  <si>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</si>
  <si>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</si>
  <si>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</si>
  <si>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</si>
  <si>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</si>
  <si>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</si>
  <si>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</si>
  <si>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</si>
  <si>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</si>
  <si>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</si>
  <si>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</si>
  <si>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</si>
  <si>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</si>
  <si>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</si>
  <si>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</si>
  <si>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</si>
  <si>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</si>
  <si>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</si>
  <si>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</si>
  <si>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</si>
  <si>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</si>
  <si>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</si>
  <si>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</si>
  <si>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</si>
  <si>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</si>
  <si>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</si>
  <si>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</si>
  <si>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</si>
  <si>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</si>
  <si>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</si>
  <si>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</si>
  <si>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</si>
  <si>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</si>
  <si>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</si>
  <si>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</si>
  <si>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</si>
  <si>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</si>
  <si>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</si>
  <si>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</si>
  <si>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</si>
  <si>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</si>
  <si>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</si>
  <si>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</si>
  <si>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</si>
  <si>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</si>
  <si>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</si>
  <si>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</si>
  <si>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</si>
  <si>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</si>
  <si>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</si>
  <si>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</si>
  <si>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</si>
  <si>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</si>
  <si>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</si>
  <si>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</si>
  <si>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</si>
  <si>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</si>
  <si>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</si>
  <si>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</si>
  <si>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</si>
  <si>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</si>
  <si>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</si>
  <si>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</si>
  <si>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</si>
  <si>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</si>
  <si>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</si>
  <si>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</si>
  <si>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</si>
  <si>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</si>
  <si>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</si>
  <si>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</si>
  <si>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</si>
  <si>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</si>
  <si>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</si>
  <si>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</si>
  <si>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</si>
  <si>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</si>
  <si>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</si>
  <si>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</si>
  <si>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</si>
  <si>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</si>
  <si>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</si>
  <si>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</si>
  <si>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</si>
  <si>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</si>
  <si>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</si>
  <si>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</si>
  <si>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</si>
  <si>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</si>
  <si>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</si>
  <si>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</si>
  <si>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</si>
  <si>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</si>
  <si>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</si>
  <si>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</si>
  <si>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</si>
  <si>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</si>
  <si>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</si>
  <si>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</si>
  <si>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</si>
  <si>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</si>
  <si>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</si>
  <si>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</si>
  <si>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</si>
  <si>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</si>
  <si>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</si>
  <si>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</si>
  <si>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</si>
  <si>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</si>
  <si>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</si>
  <si>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</si>
  <si>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</si>
  <si>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</si>
  <si>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</si>
  <si>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</si>
  <si>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</si>
  <si>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</si>
  <si>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</si>
  <si>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</si>
  <si>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</si>
  <si>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</si>
  <si>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</si>
  <si>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</si>
  <si>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</si>
  <si>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</si>
  <si>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</si>
  <si>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</si>
  <si>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</si>
  <si>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</si>
  <si>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</si>
  <si>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</si>
  <si>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</si>
  <si>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</si>
  <si>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</si>
  <si>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</si>
  <si>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</si>
  <si>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</si>
  <si>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</si>
  <si>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</si>
  <si>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</si>
  <si>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</si>
  <si>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</si>
  <si>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</si>
  <si>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</si>
  <si>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</si>
  <si>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</si>
  <si>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</si>
  <si>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</si>
  <si>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</si>
  <si>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</si>
  <si>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</si>
  <si>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</si>
  <si>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</si>
  <si>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</si>
  <si>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</si>
  <si>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</si>
  <si>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</si>
  <si>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</si>
  <si>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</si>
  <si>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</si>
  <si>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</si>
  <si>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</si>
  <si>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</si>
  <si>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</si>
  <si>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</si>
  <si>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</si>
  <si>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</si>
  <si>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</si>
  <si>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</si>
  <si>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</si>
  <si>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</si>
  <si>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</si>
  <si>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</si>
  <si>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</si>
  <si>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</si>
  <si>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</si>
  <si>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</si>
  <si>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</si>
  <si>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</si>
  <si>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</si>
  <si>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</si>
  <si>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</si>
  <si>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</si>
  <si>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</si>
  <si>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</si>
  <si>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</si>
  <si>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</si>
  <si>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</si>
  <si>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</si>
  <si>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</si>
  <si>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</si>
  <si>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</si>
  <si>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</si>
  <si>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</si>
  <si>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</si>
  <si>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</si>
  <si>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</si>
  <si>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</si>
  <si>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</si>
  <si>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</si>
  <si>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</si>
  <si>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</si>
  <si>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</si>
  <si>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</si>
  <si>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</si>
  <si>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</si>
  <si>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</si>
  <si>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</si>
  <si>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</si>
  <si>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</si>
  <si>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</si>
  <si>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</si>
  <si>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</si>
  <si>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</si>
  <si>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</si>
  <si>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</si>
  <si>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</si>
  <si>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</si>
  <si>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</si>
  <si>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</si>
  <si>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</si>
  <si>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</si>
  <si>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</si>
  <si>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</si>
  <si>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</si>
  <si>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</si>
  <si>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</si>
  <si>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</si>
  <si>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</si>
  <si>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</si>
  <si>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</si>
  <si>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</si>
  <si>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</si>
  <si>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</si>
  <si>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</si>
  <si>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</si>
  <si>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</si>
  <si>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</si>
  <si>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</si>
  <si>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</si>
  <si>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</si>
  <si>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</si>
  <si>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</si>
  <si>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</si>
  <si>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</si>
  <si>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</si>
  <si>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</si>
  <si>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</si>
  <si>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</si>
  <si>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</si>
  <si>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</si>
  <si>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</si>
  <si>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</si>
  <si>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</si>
  <si>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</si>
  <si>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</si>
  <si>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</si>
  <si>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</si>
  <si>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</si>
  <si>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</si>
  <si>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</si>
  <si>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</si>
  <si>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</si>
  <si>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</si>
  <si>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</si>
  <si>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</si>
  <si>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</si>
  <si>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</si>
  <si>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</si>
  <si>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</si>
  <si>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</si>
  <si>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</si>
  <si>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</si>
  <si>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</si>
  <si>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</si>
  <si>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</si>
  <si>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</si>
  <si>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</si>
  <si>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</si>
  <si>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</si>
  <si>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</si>
  <si>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</si>
  <si>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</si>
  <si>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</si>
  <si>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</si>
  <si>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</si>
  <si>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</si>
  <si>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</si>
  <si>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</si>
  <si>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</si>
  <si>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</si>
  <si>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</si>
  <si>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</si>
  <si>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</si>
  <si>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</si>
  <si>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</si>
  <si>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</si>
  <si>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</si>
  <si>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</si>
  <si>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</si>
  <si>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</si>
  <si>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</si>
  <si>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</si>
  <si>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</si>
  <si>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</si>
  <si>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</si>
  <si>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</si>
  <si>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</si>
  <si>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</si>
  <si>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</si>
  <si>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</si>
  <si>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</si>
  <si>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</si>
  <si>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</si>
  <si>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</si>
  <si>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</si>
  <si>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</si>
  <si>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</si>
  <si>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</si>
  <si>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</si>
  <si>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</si>
  <si>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</si>
  <si>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</si>
  <si>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</si>
  <si>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</si>
  <si>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</si>
  <si>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</si>
  <si>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</si>
  <si>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</si>
  <si>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</si>
  <si>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</si>
  <si>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</si>
  <si>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</si>
  <si>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</si>
  <si>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</si>
  <si>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</si>
  <si>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</si>
  <si>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</si>
  <si>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</si>
  <si>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</si>
  <si>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</si>
  <si>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</si>
  <si>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</si>
  <si>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</si>
  <si>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</si>
  <si>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</si>
  <si>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</si>
  <si>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</si>
  <si>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</si>
  <si>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</si>
  <si>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</si>
  <si>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</si>
  <si>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</si>
  <si>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</si>
  <si>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</si>
  <si>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</si>
  <si>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</si>
  <si>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</si>
  <si>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</si>
  <si>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</si>
  <si>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</si>
  <si>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</si>
  <si>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</si>
  <si>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</si>
  <si>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</si>
  <si>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</si>
  <si>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</si>
  <si>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</si>
  <si>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</si>
  <si>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</si>
  <si>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</si>
  <si>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</si>
  <si>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</si>
  <si>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</si>
  <si>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</si>
  <si>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</si>
  <si>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</si>
  <si>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</si>
  <si>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</si>
  <si>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</si>
  <si>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</si>
  <si>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</si>
  <si>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</si>
  <si>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</si>
  <si>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</si>
  <si>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</si>
  <si>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</si>
  <si>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</si>
  <si>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</si>
  <si>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</si>
  <si>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</si>
  <si>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</si>
  <si>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</si>
  <si>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</si>
  <si>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</si>
  <si>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</si>
  <si>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</si>
  <si>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</si>
  <si>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</si>
  <si>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</si>
  <si>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</si>
  <si>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</si>
  <si>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</si>
  <si>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</si>
  <si>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</si>
  <si>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</si>
  <si>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</si>
  <si>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</si>
  <si>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</si>
  <si>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</si>
  <si>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</si>
  <si>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</si>
  <si>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</si>
  <si>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</si>
  <si>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</si>
  <si>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</si>
  <si>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</si>
  <si>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</si>
  <si>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</si>
  <si>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</si>
  <si>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</si>
  <si>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</si>
  <si>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</si>
  <si>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</si>
  <si>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</si>
  <si>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</si>
  <si>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</si>
  <si>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</si>
  <si>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</si>
  <si>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</si>
  <si>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</si>
  <si>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</si>
  <si>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</si>
  <si>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</si>
  <si>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</si>
  <si>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</si>
  <si>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</si>
  <si>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</si>
  <si>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</si>
  <si>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</si>
  <si>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</si>
  <si>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</si>
  <si>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</si>
  <si>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</si>
  <si>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</si>
  <si>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</si>
  <si>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</si>
  <si>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</si>
  <si>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</si>
  <si>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</si>
  <si>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</si>
  <si>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</si>
  <si>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</si>
  <si>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</si>
  <si>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</si>
  <si>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</si>
  <si>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</si>
  <si>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</si>
  <si>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</si>
  <si>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</si>
  <si>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</si>
  <si>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</si>
  <si>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</si>
  <si>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</si>
  <si>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</si>
  <si>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</si>
  <si>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</si>
  <si>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</si>
  <si>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</si>
  <si>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</si>
  <si>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</si>
  <si>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</si>
  <si>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</si>
  <si>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</si>
  <si>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</si>
  <si>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</si>
  <si>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</si>
  <si>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</si>
  <si>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</si>
  <si>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</si>
  <si>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</si>
  <si>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</si>
  <si>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</si>
  <si>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</si>
  <si>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</si>
  <si>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</si>
  <si>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</si>
  <si>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</si>
  <si>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</si>
  <si>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</si>
  <si>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</si>
  <si>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</si>
  <si>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</si>
  <si>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</si>
  <si>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</si>
  <si>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</si>
  <si>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</si>
  <si>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</si>
  <si>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</si>
  <si>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</si>
  <si>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</si>
  <si>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</si>
  <si>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</si>
  <si>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</si>
  <si>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</si>
  <si>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</si>
  <si>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</si>
  <si>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</si>
  <si>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</si>
  <si>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</si>
  <si>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</si>
  <si>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</si>
  <si>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</si>
  <si>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</si>
  <si>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</si>
  <si>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</si>
  <si>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</si>
  <si>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</si>
  <si>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</si>
  <si>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</si>
  <si>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</si>
  <si>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</si>
  <si>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</si>
  <si>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</si>
  <si>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</si>
  <si>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</si>
  <si>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</si>
  <si>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</si>
  <si>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</si>
  <si>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</si>
  <si>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</si>
  <si>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</si>
  <si>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</si>
  <si>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</si>
  <si>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</si>
  <si>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</si>
  <si>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</si>
  <si>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</si>
  <si>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</si>
  <si>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</si>
  <si>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</si>
  <si>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</si>
  <si>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</si>
  <si>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</si>
  <si>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</si>
  <si>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</si>
  <si>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</si>
  <si>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</si>
  <si>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</si>
  <si>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</si>
  <si>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</si>
  <si>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</si>
  <si>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</si>
  <si>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</si>
  <si>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</si>
  <si>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</si>
  <si>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</si>
  <si>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</si>
  <si>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</si>
  <si>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</si>
  <si>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</si>
  <si>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</si>
  <si>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</si>
  <si>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</si>
  <si>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</si>
  <si>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</si>
  <si>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</si>
  <si>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</si>
  <si>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</si>
  <si>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</si>
  <si>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</si>
  <si>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</si>
  <si>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</si>
  <si>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</si>
  <si>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</si>
  <si>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</si>
  <si>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</si>
  <si>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</si>
  <si>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</si>
  <si>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</si>
  <si>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</si>
  <si>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</si>
  <si>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</si>
  <si>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</si>
  <si>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</si>
  <si>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</si>
  <si>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</si>
  <si>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</si>
  <si>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</si>
  <si>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</si>
  <si>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</si>
  <si>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</si>
  <si>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</si>
  <si>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</si>
  <si>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</si>
  <si>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</si>
  <si>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</si>
  <si>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</si>
  <si>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</si>
  <si>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</si>
  <si>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</si>
  <si>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</si>
  <si>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</si>
  <si>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</si>
  <si>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</si>
  <si>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</si>
  <si>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</si>
  <si>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</si>
  <si>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</si>
  <si>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Pop Mirela-Cristina</t>
  </si>
  <si>
    <t>Kilyeni Annamaria, Grosseck Maria-Dana, Pop Mirela-Cristina</t>
  </si>
  <si>
    <t>Dictionnaire contextuel de métaphores de l’automobile</t>
  </si>
  <si>
    <t>ISBN: 978-606-35-0483-9 ; ISBN 978-973-125-922-2.</t>
  </si>
  <si>
    <t>ISBN: 978-606-35-0483-9 ; ISBN 978-973-125-922-2</t>
  </si>
  <si>
    <t>ISBN 978-606-35-0476-1 ; ISBN: 978-973-125-908-6</t>
  </si>
  <si>
    <t>Program pregătitor de limba română pentru cetățenii străini</t>
  </si>
  <si>
    <t>Bogdan Daniela</t>
  </si>
  <si>
    <t>Traducere comentată: La science avec la lumière (Villigen PSI, oct. 2018)</t>
  </si>
  <si>
    <t>Traducere comentată: Biodiv’2050 (CDC Biodiversité no 13, nov. 2017)</t>
  </si>
  <si>
    <t>Dușen Andreea Valentina</t>
  </si>
  <si>
    <t>Traducere comentată: La nature face au choc climatique (WWF France, mars 2018)</t>
  </si>
  <si>
    <t>Mătușoiu Oana</t>
  </si>
  <si>
    <t>Traducere comentată: Éradiquer la grande pauvreté à l’horizon 2030 (Marie-Hélène Boidin Dubrule et Stéphane Junique, juin 2019)</t>
  </si>
  <si>
    <t>Popescu Cristina Isabela</t>
  </si>
  <si>
    <t>Traducere comentată: Pour que vive la nature. Biodiversité en danger, les ONG mobilisées (LPO, 2020)</t>
  </si>
  <si>
    <t>Samoilă Ramona</t>
  </si>
  <si>
    <t>Bolbotină Gabriel-Cosmin</t>
  </si>
  <si>
    <t>Traducere comentată: Serial Photographer (nouvelle édition)  (Eric Forrey, 2017)</t>
  </si>
  <si>
    <t>Cimpu Maria-Valentina</t>
  </si>
  <si>
    <t>Traducere comentată: L’apprentissage à travers la réalité virtuelle (Réseau Canopé, 2017)</t>
  </si>
  <si>
    <t>Drăniceanu Irina</t>
  </si>
  <si>
    <t xml:space="preserve">Traducere comentată: Le guide nutrition des enfants et ados pour tous les parents (AFSSA, 2015)
</t>
  </si>
  <si>
    <t>Imbri Mihaela-Marilena</t>
  </si>
  <si>
    <t>Traducere comentată: Maladies infectieuses tropicales (CMIT, 2016)</t>
  </si>
  <si>
    <t>Traducere comentată: Code de conduite européen sur les animaux de compagnie et les espèces exotiques envahissantes (Conseil de l’Europe, 2016)</t>
  </si>
  <si>
    <t>Marcu Diana</t>
  </si>
  <si>
    <t>Traducere comentată: Vivre bien et longtemps. Démographie et bien-être économique (FMI, 2020)</t>
  </si>
  <si>
    <t>Trăistaru Claudia Monica</t>
  </si>
  <si>
    <t xml:space="preserve"> Traducere comentată: Bâtir un monde meilleur. L’avenir de l’emploi (FMI, 2020)</t>
  </si>
  <si>
    <t>Bălățel Valentina</t>
  </si>
  <si>
    <t>Traducere comentată: Intelligence artificielle : guide de survie. Comprendre, raisonner et interagir autrement avec l’IA (Microsoft France, 2018)</t>
  </si>
  <si>
    <t>Bărbulescu Elena-Andreea</t>
  </si>
  <si>
    <t xml:space="preserve">Traducere comentată: La diplomatie féministe D’un slogan mobilisateur à une véritable dynamique de changement ? (HCE, 2020)
</t>
  </si>
  <si>
    <t>Frățilă Evelina Alina</t>
  </si>
  <si>
    <t>Traducere comentată: Études économiques de l’OCDE Belgique (OCDE, 2020)</t>
  </si>
  <si>
    <t>Gîngu Bianca-Lorena</t>
  </si>
  <si>
    <t>Traducere comentată: Étudier en France après le baccalauréat (Olivier Brochet, 2022)</t>
  </si>
  <si>
    <t>Ogârlaci Vanesa Teodora</t>
  </si>
  <si>
    <t>Traducere comentată: Guide sur la manipulation de l’information : Un conseil pratique pour les élections et au-delà (Daniel Arnaudo et al., 2021)</t>
  </si>
  <si>
    <t xml:space="preserve">Traducere comentată: Perspectives
Economiques de l’OCDE (OCDE, 2021)
</t>
  </si>
  <si>
    <t>Lisnic Laura</t>
  </si>
  <si>
    <t>Traducere comentată: Fiscalité des monnaies virtuelles (OCDE, 2020)</t>
  </si>
  <si>
    <t>Popescu Carmen-Elena</t>
  </si>
  <si>
    <t>Traducere comentată: Les fondamentaux de la GRP (Pennaforte, Guignard, Herbinier, 2018)</t>
  </si>
  <si>
    <t>Zerna Diana-Maria</t>
  </si>
  <si>
    <t>Traducere comentată: Le grand livre du marketing digital (Rémy Marrone et Claire Gallic, 2018)</t>
  </si>
  <si>
    <t>Traducere comentată: Guide pratique de l’intelligence artificielle dans l’entreprise (Stéphane Roder, 2024)</t>
  </si>
  <si>
    <t>Gîrdan Raul Cristian</t>
  </si>
  <si>
    <t>Lazea Denisa Alexandra</t>
  </si>
  <si>
    <t>Traducere comentată: Cultiver l’excellence dans l’apprentissage et le développement professionnel des personnels de l’éducation : Renforcer l’impact des écoles académiques de la formation continue en France (OCDE, 2024)</t>
  </si>
  <si>
    <t>Lazăr Anamaria Loredana</t>
  </si>
  <si>
    <t>Traducere comentată: Cadre d’action de l’OCDE sur la sécurité numérique (OCDE, 2022)</t>
  </si>
  <si>
    <t>Nedela Mihaela Andreea</t>
  </si>
  <si>
    <t xml:space="preserve">Traducere comentată: Les grandes mutations qui transforment l’éducation 2022 (OCDE, 2022)
</t>
  </si>
  <si>
    <t>Telteu Doina</t>
  </si>
  <si>
    <t>Traducere comentată: Scénarios d’action pour l’élimination de la pollution plastique à l’horizon 2040 (OCDE, 2024)</t>
  </si>
  <si>
    <t>Șeicărin Andreea-Liana</t>
  </si>
  <si>
    <t>Traducere comentată: Perspectives de l’économie numérique de l’OCDE 2024 (Volume 1): Cap sur la frontière technologique (OCDE, 2024)</t>
  </si>
  <si>
    <t>Traducerea în mediul academic și profesional, Ediția a X-a</t>
  </si>
  <si>
    <t>Traducerea în mediul academic și profesional, Ediția a XI-a</t>
  </si>
  <si>
    <t>Traducerea în mediul academic și profesional, Ediția a XII-a</t>
  </si>
  <si>
    <t>Traducerea în mediul academic și profesional, Ediția a XIII-a</t>
  </si>
  <si>
    <t>Traducerea în mediul academic și profesional, Ediția a XIV-a</t>
  </si>
  <si>
    <t>Stages de traduction à distance en partenariat avec la RFI Roumanie (Agence Universitaire de la Francophonie)</t>
  </si>
  <si>
    <t>Les allusions – traces culturelles et réalisations discursives dans les textes de presse</t>
  </si>
  <si>
    <t>Les Cahiers Linguatek 9/10 – mémoire et oubli, 2021, p. 61-70, Editura Perfomantica, ISSN 2559-7752, ISSN-L 2559-7752</t>
  </si>
  <si>
    <t>L’allusion comme « révélateur culturel » : moyens d’expression, décryptage, traduction</t>
  </si>
  <si>
    <t>Quaestiones Romanicae IX, p. 80-94. ISSN: 2457 8436, ISSN-L: 2457 8436. DOI: 10.35923/QR.09.02.08</t>
  </si>
  <si>
    <t>La traduction spécialisée dans la littérature et dans les pages web professionnelles de traduction de langue française</t>
  </si>
  <si>
    <t>Scientific Bulletin of the “Politehnica” University of Timişoara. Transaction on Modern Languages, vol. 22, nr. 1, p.111-119. Editura Politehnica, Timişoara, 2023. ISSN: 1583-7467</t>
  </si>
  <si>
    <t>Sur le transfert en français des culturèmes roumains désignant des noms propres de fêtes</t>
  </si>
  <si>
    <t>Le portrait de traducteur, un genre biographique à part</t>
  </si>
  <si>
    <t>Scientific Bulletin of the “Politehnica” University of Timişoara. Transaction on Modern Languages, vol. 24, nr. 1, p. 252-263. Editura Politehnica, Timişoara</t>
  </si>
  <si>
    <t>Repérage et traduction des éléments culturels propres au numérique</t>
  </si>
  <si>
    <t>Le choix des textes en classe de traduction générale</t>
  </si>
  <si>
    <t>Scientific Bulletin of the “Politehnica” University of Timişoara. Transaction on Modern Languages, vol. 24, nr. 1, p. 225-233. Editura Politehnica, Timişoara</t>
  </si>
  <si>
    <t>Éléments socioculturels dans la traduction en roumain des documents officiels de langue française</t>
  </si>
  <si>
    <t>INTED2022 Proceedings, p. 8497-8502. ISBN: 978-84-09-37758-9. ISSN: 2340-1079. Doi: 10.21125/inted.2022.2197</t>
  </si>
  <si>
    <t>Management of international research projects in a virtual context: the METATRADUTECH project case study</t>
  </si>
  <si>
    <t>Structures phraséologiques récurrentes dans les textes économiques français : repères pour la traduction en roumain</t>
  </si>
  <si>
    <t>Stéréotypes et clichés, Actes du Colloque international de l’Université de Craiova (28-29 septembre 2021), Editura Universitaria, Craiova, p. 425-439. ISBN 978-606-14-1836-7</t>
  </si>
  <si>
    <t>Pop Mirela-Cristina (director)
Membri UPT: Penteliuc-Cotoșman Luciana,  Popescu Mihaela, Suciu lavinia, Kilyeni Annamaria, Grosseck Maria-Dana
Membri Ibn Zohr, Agadir (Maroc): Touiaq Mounia, Khrazi Ahmed, Qadouss Aissam, El Rharib Karima</t>
  </si>
  <si>
    <t>CE/MB/051/2021</t>
  </si>
  <si>
    <t>Pop Mirela-Cristina (coordonator proiect)</t>
  </si>
  <si>
    <t>CE/LL/58/2021</t>
  </si>
  <si>
    <t>CE/CR/55/2022</t>
  </si>
  <si>
    <t>CE/033/MA/2023</t>
  </si>
  <si>
    <t>La dimension métaphorique des langages de spécialité : analyse et traduction des métaphores techniques –METATRADUTECH (proiect finanțat de Agence Universitaire de la Francophonie en Europe Centrale et Orientale)</t>
  </si>
  <si>
    <t>Soutien au dispositif d’enseignement du français à visée professionnelle ( (proiect finanțat de Agence Universitaire de la Francophonie en Europe Centrale et Orientale)</t>
  </si>
  <si>
    <t>Développement des sciences en français en ECO (proiect finanțat de Agence Universitaire de la Francophonie en Europe Centrale et Orientale)</t>
  </si>
  <si>
    <t>Développement des sciences en français en ECO (proiect  (proiect finanțat de Agence Universitaire de la Francophonie en Europe Centrale et Orientale)</t>
  </si>
  <si>
    <t>CE/066/MA/2024</t>
  </si>
  <si>
    <t>POPESCU Mihaela</t>
  </si>
  <si>
    <t>Sub îndrumarea comisiei care include Profesor Pop Mirela-Cristina</t>
  </si>
  <si>
    <t>Les Cahiers Linguatek no 9-10
Revue bianuelle du Centre de Langues Modernes
Appliquées et Communication Linguatek, Université Technique « Gheorghe Asachi » de Iaşi, Roumanie
http://limbistraine.tuiasi.ro</t>
  </si>
  <si>
    <t>Les Cahiers Linguatek no 11-12
Revue bianuelle du Centre de Langues Modernes
Appliquées et Communication Linguatek, Université Technique « Gheorghe Asachi » de Iaşi, Roumanie
http://limbistraine.tuiasi.ro</t>
  </si>
  <si>
    <t>Les Cahiers Linguatek no 13-14
Revue bianuelle du Centre de Langues Modernes
Appliquées et Communication Linguatek, Université Technique « Gheorghe Asachi » de Iaşi, Roumanie
http://limbistraine.tuiasi.ro</t>
  </si>
  <si>
    <t>Les Cahiers Linguatek no 15-16
Revue bianuelle du Centre de Langues Modernes
Appliquées et Communication Linguatek, Université Technique « Gheorghe Asachi » de Iaşi, Roumanie
http://limbistraine.tuiasi.ro</t>
  </si>
  <si>
    <t>Translationes https://translationes.uvt.ro/fr/comite-de-redaction-comite-scientifique/</t>
  </si>
  <si>
    <t>Translationes</t>
  </si>
  <si>
    <t>Referent comisie de doctorat (Elly-Cristiana CÎCIU Școala Doctorală de Științe Umaniste « Alexandru Piru », Universitatea din Craiova, cf. Deciziei Rectorului nr. 887 B / 26.10.2023)</t>
  </si>
  <si>
    <t>Membru comisie de abilitare, UNIVERSITATEA NAȚIONALĂ DE ȘTIINȚĂ ȘI TEHNOLOGIE POLITEHNICA BUCUREȘTI. CENTRUL UNIVERSITAR PITEȘTI, cf. Deciziei nr. 71 / 08.07.2025</t>
  </si>
  <si>
    <t>Reprezentant al UPT în relația cu Agence Universitaire de la Francophonie</t>
  </si>
  <si>
    <t>ARDUF (Association Roumaine des Départements Universitaires Francophones</t>
  </si>
  <si>
    <t xml:space="preserve">Commission scientifique internationale SHS 3, Fonds de la Recherche Scientifique, Bruxelles, Belgia </t>
  </si>
  <si>
    <t>ENESCU Andreea-Cristina (Universitatea din Craiova)</t>
  </si>
  <si>
    <t>Constantinescu Alex-Gabriel</t>
  </si>
  <si>
    <t>Quaestiones Romanicae XI, p.107-118. ISSN: 2457 8436, ISSN-L: 2457 8436. DOI: 10.35923/QR.11.02.08</t>
  </si>
  <si>
    <t>Quaestiones Romanicae XII, vol. 2, p. 479-494. ISSN: 2457 8436, ISSN-L: 2457 8436. DOI : 10.35923/QR.12.02.38</t>
  </si>
  <si>
    <t>14TH INTERNATIONAL CONFERENCE ON PROFESSIONAL COMMUNICATION AND TRANSLATION STUDIES, 3-4 aprilie 2025, Universitatea Politehnica Timișoara</t>
  </si>
  <si>
    <t>13TH INTERNATIONAL CONFERENCE ON PROFESSIONAL COMMUNICATION AND TRANSLATION STUDIES, 30-31 martie 2023, Universitatea Politehnica Timișoara</t>
  </si>
  <si>
    <t>12TH INTERNATIONAL CONFERENCE ON PROFESSIONAL COMMUNICATION AND TRANSLATION STUDIES, 25-26 martie 2021, Universitatea Politehnica Timișoara</t>
  </si>
  <si>
    <t>Membru Comisie concurs pentru ocuparea postului de asistent universitar, poziția 37, Departamentul de Comunicare și Limbi străine, Facultatea de Științe ale Comunicării, Universitatea Politehnica Timișoara. Decizia nr. 685/112/C din 02.06.2021</t>
  </si>
  <si>
    <t>Membru Comisie concurs pentru ocuparea postului de asistent universitar, poziția 37, Departamentul de Comunicare și Limbi străine, Facultatea de Științe ale Comunicării, Universitatea Politehnica Timișoara. Decizia nr. 30/112/C din 03.01.2024</t>
  </si>
  <si>
    <t>Negrilă Florina Andreea</t>
  </si>
  <si>
    <t>Membru supleant Comisie de concurs pentru ocuparea postului de profesor universitar, poziția 1, Departamentul de Studii românești, Facultatea de Litere, Istorie și Teologie, Universitatea de Vest din Timișoara, Decizia nr. 410/CR/27.05.2021</t>
  </si>
  <si>
    <t>Membru supleant Comisie de concurs pentru ocuparea postului de conferențiar universitar, poziția 15, Departamentul de Lingvistică teoretică și aplicată, Facultatea de Litere, Universitatea Transilvania din Brașov, Decizia nr. 11220 din 20.05.2021</t>
  </si>
  <si>
    <t>Membru comisie de soluționare a contestațiilor pentru ocuparea postului de profesor universitar, poziția 3, Departamentul de Limbă, Literatură, Istorie și Arte, Facultatea de Teologie, Litere, Istorie și Arte, Universitatea din Pitești. Decizia nr. 277 din 30.05.2022.</t>
  </si>
  <si>
    <t>Membru Comisie concurs pentru ocuparea postului de profesor universitar, poziția 4, Departamentul de Limbi romanice și clasice, Facultatea de Litere, Universitatea din Craiova. Decizia  Rectorului nr. 404B din 26.05.2023</t>
  </si>
  <si>
    <t>Membru supleant Comisie concurs pentru ocuparea postului de profesor universitar, poziția 5, Universitatea Tehnică din Cluj-Napoca, Facultatea de Litere - CUNBM, Departamentul Filologie și Studii Culturale. Decizia nr. 517 din 06.06.2023.</t>
  </si>
  <si>
    <t>Membru Comisie concurs pentru ocuparea postului de asistent universitar, poziția 37, Departamentul de Comunicare și Limbi străine, Facultatea de Științe ale Comunicării, Universitatea Politehnica Timișoara. Decizia nr. 36/112/C din 03.01.2023</t>
  </si>
  <si>
    <t>Membru supleant Comisie examen pentru promovarea pe postul de profesor universitar, poziția 40, Universitatea de Vest din Timișoara, Facultatea de Litere, Istorie și Teologie, Departamentulde Limbi și Literaturi Moderne. Decizia nr. 474/CR/30.05.2024</t>
  </si>
  <si>
    <t>Membru Comisie examen pentru promovarea pe postul de conferențiar universitar, poziția 43, Universitatea de Vest din Timișoara, Facultatea de Litere, Istorie și Teologie, Departamentul de Limbi și Literaturi Moderne. Decizia nr. 474/CR/30.05.2024</t>
  </si>
  <si>
    <t>Membru supleant Comisie concurs pentru ocuparea postului de conferențiar universitar, poziția 12,  Departamentul de Comunicare și Limbi străine, Facultatea de Științe ale Comunicării, Universitatea Politehnica Timișoara. Decizia Decizia Rectorului Universității de Vest din Timișoara nr. 15/112/C din 08.01.2025</t>
  </si>
  <si>
    <t>Introducere în studiul limbii române  (opțional)</t>
  </si>
  <si>
    <t xml:space="preserve">Comunicare de bază în limba română (opțional) </t>
  </si>
  <si>
    <t xml:space="preserve">12TH INTERNATIONAL CONFERENCE ON PROFESSIONAL COMMUNICATION AND TRANSLATION STUDIES, 25-26 martie 2021, Universitatea Politehnica Timișoara </t>
  </si>
  <si>
    <t>LTT (Lexicologie, Terminologie, Traduction)</t>
  </si>
  <si>
    <t>Elaborarea Fiche des formations francophones AUF: promovarea programului Traducere și interpretare</t>
  </si>
  <si>
    <t>Représentations métaphoriques de l’automobile dans les publications de langue roumaine (cap. VII) in Mirela-Cristina Pop, Mounia Touiaq (coord.) La dimension métaphorique des langages de spécialité. Études sur les métaphores de l’automobile</t>
  </si>
  <si>
    <t>Referent comisie de doctorat (Jérôme COCHAND, Universitatea Lucian Blaga din Sibiu, cf. Ordinului Rectorului nr. 20 / 17.09.2025)</t>
  </si>
  <si>
    <t>Participare la întocmirea Guide filières universitaires (Ambasada Franței în România): promovarea programelor Traducere și interpretare și Comunicare și relații publice, secția franceză</t>
  </si>
  <si>
    <t>Participare la a 19a Reuniune Generală a AUF, 3-6 nov. 2025 (on-line): reprezentarea UPT</t>
  </si>
  <si>
    <t xml:space="preserve">Participare la Assises universitaires du français (Ambasada Franței în România), 2-4 aprilie 2025, Universitatea Ovidius din Constanța: moderarea a 2 mese rotunde, promovarea programului Traducere și interpretare </t>
  </si>
  <si>
    <t>Participare la Assises de la Francophonie Scientifique AUF, 22-23 sept. 2021, București: reprezentarea UPT</t>
  </si>
  <si>
    <t>Buletinul Științific al Universității Politehnica Timișoara. Seria Limbi moderne, vol.20, Issue 1</t>
  </si>
  <si>
    <t>Buletinul Științific al Universității Politehnica Timișoara. Seria Limbi moderne, vol.21, Issue 1</t>
  </si>
  <si>
    <t>Buletinul Științific al Universității Politehnica Timișoara. Seria Limbi moderne, vol.22, Issue 1</t>
  </si>
  <si>
    <t>Buletinul Științific al Universității Politehnica Timișoara. Seria Limbi moderne, vol.23, Issue 1</t>
  </si>
  <si>
    <t>Buletinul Științific al Universității Politehnica Timișoara. Seria Limbi moderne, vol.24, Issue 1</t>
  </si>
  <si>
    <t>Pop Mirela-Cristina, Touiaq Mounia, Penteliuc-Cotoșman Luciana, Kilyeni Annamaria, El Rharib Karima, Khrazi Ahmed, Popescu Mihaela, Qadous Aissam</t>
  </si>
  <si>
    <t xml:space="preserve">La traduction des métaphores de l’automobile (domaine français-roumain) (cap. IX) in Mirela-Cristina Pop, Mounia Touiaq (coord.) La dimension métaphorique des langages de spécialité. Études sur les métaphores de l’automobile  </t>
  </si>
  <si>
    <t xml:space="preserve">La dimension métaphorique des langages de spécialité. Études sur les métaphores de l’automobile </t>
  </si>
  <si>
    <t>Pop Mirela-Cristina, Touiaq Mounia (coord.)</t>
  </si>
  <si>
    <t>Proceedings of the 12th International Conference on Professional Communication and Translation Studies, 26-27 March 2021, Editura Politehnica, Timișoara, vol. 14, p. 174-181</t>
  </si>
  <si>
    <t>ERASMUS+</t>
  </si>
  <si>
    <t>University College of the Province of Liege, Belgia</t>
  </si>
  <si>
    <t>ISIT - Institute of Intercultural management and Communication, Franța</t>
  </si>
  <si>
    <t>Turiba University, Letonia</t>
  </si>
  <si>
    <t>University American College Skopje</t>
  </si>
  <si>
    <t>University American College Skopje, 22.04-26.04. 2024</t>
  </si>
  <si>
    <t xml:space="preserve">Stages de traduction à distance en partenariat avec la RFI Roumanie (Agence Universitaire de la Francophonie) </t>
  </si>
  <si>
    <t>prof. dr. Gherheș Vasile</t>
  </si>
  <si>
    <t>prof. dr. Dejica-Carțiș Daniel Codruț</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</si>
</sst>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2">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0" xfId="2" applyProtection="1">
      <protection locked="0" hidden="1"/>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56" fillId="9" borderId="33" xfId="0" applyFont="1" applyFill="1" applyBorder="1" applyAlignment="1" applyProtection="1">
      <alignment horizontal="center"/>
      <protection hidden="1"/>
    </xf>
    <xf numFmtId="0" fontId="55" fillId="9" borderId="49" xfId="0" applyFont="1" applyFill="1" applyBorder="1" applyAlignment="1" applyProtection="1">
      <alignment horizontal="center" vertical="center"/>
      <protection hidden="1"/>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id="1" name="Table1" displayName="Table1" ref="B18:E27" totalsRowShown="0" headerRowDxfId="5" tableBorderDxfId="4">
  <autoFilter ref="B18:E27"/>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cols>
    <col min="1" max="1" width="117.140625" style="84" customWidth="1"/>
    <col min="2" max="16384" width="9.140625" style="83"/>
  </cols>
  <sheetData>
    <row r="1" spans="1:1">
      <c r="A1" s="82" t="s">
        <v>496</v>
      </c>
    </row>
    <row r="2" spans="1:1">
      <c r="A2" s="84" t="s">
        <v>494</v>
      </c>
    </row>
    <row r="3" spans="1:1">
      <c r="A3" s="84" t="s">
        <v>495</v>
      </c>
    </row>
    <row r="4" spans="1:1">
      <c r="A4" s="84" t="s">
        <v>540</v>
      </c>
    </row>
    <row r="5" spans="1:1">
      <c r="A5" s="84" t="s">
        <v>553</v>
      </c>
    </row>
    <row r="6" spans="1:1">
      <c r="A6" s="84" t="s">
        <v>1013</v>
      </c>
    </row>
    <row r="7" spans="1:1" ht="14.25" customHeight="1">
      <c r="A7" s="84" t="s">
        <v>1014</v>
      </c>
    </row>
  </sheetData>
  <sheetProtection algorithmName="SHA-512" hashValue="CyFiWL4g2lraJUMujnAx6TAb2nrSsp7frCd5YEKOQwMsDmguHM7Ku8zsC3xxcpL2DVzooaugo2RKvESkIRZe7g==" saltValue="ag1TSlhOFUMbWW6yFjOX4w=="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C10" sqref="C10:H12"/>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c r="A5" s="448" t="s">
        <v>654</v>
      </c>
      <c r="B5" s="448"/>
      <c r="C5" s="448"/>
      <c r="D5" s="448"/>
      <c r="E5" s="448"/>
      <c r="F5" s="448"/>
      <c r="G5" s="448"/>
      <c r="H5" s="448"/>
      <c r="I5" s="448"/>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0</v>
      </c>
      <c r="J9" s="130">
        <f t="shared" ref="J9:N9" si="0">SUMIF(J10:J214,"&gt;0")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IF(OR($B10="",$C10="",$D10="",$E10="",$F10&lt;an_initial,$F10&gt;an_final,$O10=FALSE),"",IF($H10="",CS_STR_ALTE*$G10/P10,CS_STR_ALTE*$H10))</f>
        <v/>
      </c>
      <c r="J10" s="15" t="str">
        <f t="shared" ref="J10" si="2">IF(OR($B10="",$C10="",$D10="",$E10="",$F10="",$F10&gt;an_final,$O10=FALSE),"",IF($H10="",CS_STR_ALTE*$G10/P10,CS_STR_ALTE*$H10))</f>
        <v/>
      </c>
      <c r="K10" s="51" t="str">
        <f t="shared" ref="K10:K99" si="3">IF(OR($B10="",$C10="",$D10="",$E10="",$F10="",$F10&gt;an_final,$O10=FALSE),"",IF($F10&gt;=an_initial,1,""))</f>
        <v/>
      </c>
      <c r="L10" s="51" t="str">
        <f t="shared" ref="L10:L99"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99"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NQKTbX/sk9Rys4fjX3HbIsdFVL+b94A1skliDMexpRdiL04jC4SwRE8De0inUSWZByz0/8uyCsqxXgCUa+gw7Q==" saltValue="F/zuRxGePvFrCTtngWzO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R11" sqref="R11"/>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ht="36.75" customHeight="1">
      <c r="A5" s="454" t="s">
        <v>656</v>
      </c>
      <c r="B5" s="454"/>
      <c r="C5" s="454"/>
      <c r="D5" s="454"/>
      <c r="E5" s="454"/>
      <c r="F5" s="454"/>
      <c r="G5" s="454"/>
      <c r="H5" s="454"/>
      <c r="I5" s="454"/>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117.125</v>
      </c>
      <c r="J9" s="130">
        <f t="shared" ref="J9:N9" si="0">SUMIF(J10:J108,"&gt;0")</f>
        <v>117.125</v>
      </c>
      <c r="K9" s="4">
        <f t="shared" si="0"/>
        <v>3</v>
      </c>
      <c r="L9" s="4">
        <f t="shared" si="0"/>
        <v>3</v>
      </c>
      <c r="M9" s="4">
        <f t="shared" si="0"/>
        <v>117.125</v>
      </c>
      <c r="N9" s="4">
        <f t="shared" si="0"/>
        <v>117.125</v>
      </c>
      <c r="O9" s="261"/>
    </row>
    <row r="10" spans="1:16" ht="110.25">
      <c r="A10" s="36">
        <v>1</v>
      </c>
      <c r="B10" s="7" t="s">
        <v>1239</v>
      </c>
      <c r="C10" s="7" t="s">
        <v>1368</v>
      </c>
      <c r="D10" s="7" t="s">
        <v>657</v>
      </c>
      <c r="E10" s="7" t="s">
        <v>1242</v>
      </c>
      <c r="F10" s="189">
        <v>2022</v>
      </c>
      <c r="G10" s="189">
        <v>346</v>
      </c>
      <c r="H10" s="189">
        <v>32</v>
      </c>
      <c r="I10" s="15">
        <f t="shared" ref="I10" si="1">IF(OR($B10="",$C10="",$D10="",$E10="",$F10&lt;an_initial,$F10&gt;an_final,$O10=FALSE),"",IF($H10="",CS_STR_RO*$G10/P10,CS_STR_RO*$H10))</f>
        <v>32</v>
      </c>
      <c r="J10" s="15">
        <f t="shared" ref="J10" si="2">IF(OR($B10="",$C10="",$D10="",$E10="",$F10="",$F10&gt;an_final,$O10=FALSE),"",IF($H10="",CS_STR_RO*$G10/P10,CS_STR_RO*$H10))</f>
        <v>32</v>
      </c>
      <c r="K10" s="51">
        <f t="shared" ref="K10:K73" si="3">IF(OR($B10="",$C10="",$D10="",$E10="",$F10="",$F10&gt;an_final,$O10=FALSE),"",IF($F10&gt;=an_initial,1,""))</f>
        <v>1</v>
      </c>
      <c r="L10" s="51">
        <f t="shared" ref="L10:L73" si="4">IF(OR($B10="",$C10="",$D10="",$E10="",$F10="",$F10&gt;an_final,$O10=FALSE),"",1)</f>
        <v>1</v>
      </c>
      <c r="M10" s="333">
        <f t="shared" ref="M10" si="5">IF(OR($B10="",$C10="",$D10="",$E10="",$F10="",$F10&gt;an_final,$O10=FALSE),"",IF($H10="",$G10/P10,$H10))</f>
        <v>32</v>
      </c>
      <c r="N10" s="51">
        <f t="shared" ref="N10" si="6">IF(OR($B10="",$C10="",$D10="",$E10="",$F10="",$F10&lt;an_initial,$F10&gt;an_final,$O10=FALSE),"",IF($H10="",$G10/P10,$H10))</f>
        <v>32</v>
      </c>
      <c r="O10" s="307" t="b">
        <f t="shared" ref="O10:O73" si="7">IF(nume_candidat="",FALSE,ISNUMBER(SEARCH(nume_candidat,$B10)))</f>
        <v>1</v>
      </c>
      <c r="P10" s="308">
        <f t="shared" ref="P10" si="8">LEN(B10)-LEN(SUBSTITUTE(B10,",",""))+1</f>
        <v>3</v>
      </c>
    </row>
    <row r="11" spans="1:16" ht="110.25">
      <c r="A11" s="36">
        <v>2</v>
      </c>
      <c r="B11" s="7" t="s">
        <v>1238</v>
      </c>
      <c r="C11" s="7" t="s">
        <v>1380</v>
      </c>
      <c r="D11" s="7" t="s">
        <v>657</v>
      </c>
      <c r="E11" s="7" t="s">
        <v>1242</v>
      </c>
      <c r="F11" s="189">
        <v>2022</v>
      </c>
      <c r="G11" s="189">
        <v>346</v>
      </c>
      <c r="H11" s="189">
        <v>44</v>
      </c>
      <c r="I11" s="15">
        <f t="shared" ref="I11:I74" si="9">IF(OR($B11="",$C11="",$D11="",$E11="",$F11&lt;an_initial,$F11&gt;an_final,$O11=FALSE),"",IF($H11="",CS_STR_RO*$G11/P11,CS_STR_RO*$H11))</f>
        <v>44</v>
      </c>
      <c r="J11" s="15">
        <f t="shared" ref="J11:J74" si="10">IF(OR($B11="",$C11="",$D11="",$E11="",$F11="",$F11&gt;an_final,$O11=FALSE),"",IF($H11="",CS_STR_RO*$G11/P11,CS_STR_RO*$H11))</f>
        <v>44</v>
      </c>
      <c r="K11" s="51">
        <f t="shared" si="3"/>
        <v>1</v>
      </c>
      <c r="L11" s="51">
        <f t="shared" si="4"/>
        <v>1</v>
      </c>
      <c r="M11" s="333">
        <f t="shared" ref="M11:M74" si="11">IF(OR($B11="",$C11="",$D11="",$E11="",$F11="",$F11&gt;an_final,$O11=FALSE),"",IF($H11="",$G11/P11,$H11))</f>
        <v>44</v>
      </c>
      <c r="N11" s="51">
        <f t="shared" ref="N11:N74" si="12">IF(OR($B11="",$C11="",$D11="",$E11="",$F11="",$F11&lt;an_initial,$F11&gt;an_final,$O11=FALSE),"",IF($H11="",$G11/P11,$H11))</f>
        <v>44</v>
      </c>
      <c r="O11" s="307" t="b">
        <f t="shared" si="7"/>
        <v>1</v>
      </c>
      <c r="P11" s="308">
        <f t="shared" ref="P11:P74" si="13">LEN(B11)-LEN(SUBSTITUTE(B11,",",""))+1</f>
        <v>1</v>
      </c>
    </row>
    <row r="12" spans="1:16" ht="78.75">
      <c r="A12" s="36">
        <v>3</v>
      </c>
      <c r="B12" s="6" t="s">
        <v>1379</v>
      </c>
      <c r="C12" s="7" t="s">
        <v>1240</v>
      </c>
      <c r="D12" s="7" t="s">
        <v>657</v>
      </c>
      <c r="E12" s="7" t="s">
        <v>1243</v>
      </c>
      <c r="F12" s="189">
        <v>2022</v>
      </c>
      <c r="G12" s="189">
        <v>329</v>
      </c>
      <c r="H12" s="189"/>
      <c r="I12" s="15">
        <f t="shared" si="9"/>
        <v>41.125</v>
      </c>
      <c r="J12" s="15">
        <f t="shared" si="10"/>
        <v>41.125</v>
      </c>
      <c r="K12" s="51">
        <f t="shared" si="3"/>
        <v>1</v>
      </c>
      <c r="L12" s="51">
        <f t="shared" si="4"/>
        <v>1</v>
      </c>
      <c r="M12" s="333">
        <f t="shared" si="11"/>
        <v>41.125</v>
      </c>
      <c r="N12" s="51">
        <f t="shared" si="12"/>
        <v>41.125</v>
      </c>
      <c r="O12" s="307" t="b">
        <f t="shared" si="7"/>
        <v>1</v>
      </c>
      <c r="P12" s="308">
        <f t="shared" si="13"/>
        <v>8</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9UW7rqoPt3nUHWgBfi1rrfg982XD4AclXC/j5vQkCFIcb8cz/QNSlfYTsm9SRIWpxJ5PbRgnBprQIgTVcz/wA==" saltValue="RvKo0D7pGqO3feJoZVwmR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C10" sqref="C10:H12"/>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c r="A5" s="454" t="s">
        <v>664</v>
      </c>
      <c r="B5" s="454"/>
      <c r="C5" s="454"/>
      <c r="D5" s="454"/>
      <c r="E5" s="454"/>
      <c r="F5" s="454"/>
      <c r="G5" s="454"/>
      <c r="H5" s="454"/>
      <c r="I5" s="454"/>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IF(OR($B10="",$C10="",$D10="",$E10="",$F10&lt;an_initial,$F10&gt;an_final,$O10=FALSE),"",IF($H10="",CS_STR_RO_ALT*$G10/P10,CS_STR_RO_ALT*$H10))</f>
        <v/>
      </c>
      <c r="J10" s="15" t="str">
        <f t="shared" ref="J10" si="2">IF(OR($B10="",$C10="",$D10="",$E10="",$F10="",$F10&gt;an_final,$O10=FALSE),"",IF($H10="",CS_STR_RO_ALT*$G10/P10,CS_STR_RO_ALT*$H10))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PmJogPhfRLUjpzNG3qTzcNoYEL2ETAOGhc9rWAM16LP4FgpWpOaY40gvgHtMwAfPMxgXw0BpiykOPY7zSkk5/g==" saltValue="H6KWp/XCspyDwynZ8p2od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H12"/>
    </sheetView>
  </sheetViews>
  <sheetFormatPr defaultColWidth="9.140625" defaultRowHeight="15.7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c r="A5" s="448" t="s">
        <v>669</v>
      </c>
      <c r="B5" s="448"/>
      <c r="C5" s="448"/>
      <c r="D5" s="448"/>
      <c r="E5" s="448"/>
      <c r="F5" s="448"/>
      <c r="G5" s="448"/>
      <c r="H5" s="448"/>
      <c r="I5" s="448"/>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IF(OR($B10="",$C10="",$D10="",$E10="",$F10&lt;an_initial,$F10&gt;an_final,$O10=FALSE),"",IF($H10="",CS_STR_A2*$G10/P10,CS_STR_A2*$H10))</f>
        <v/>
      </c>
      <c r="J10" s="15" t="str">
        <f t="shared" ref="J10" si="2">IF(OR($B10="",$C10="",$D10="",$E10="",$F10="",$F10&gt;an_final,$O10=FALSE),"",IF($H10="",CS_STR_A2*$G10/P10,CS_STR_A2*$H10))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PhAP1FyWkiynD7AqMpO9wO6zRoT+2C/6f9s1pUJ5lTQx6yPT8cwlriRpJeOfXCkZv79qDu9LI/I0v9U/RiqjVw==" saltValue="mCtkcZ8CQP1iJQnv2PTY/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c r="A5" s="448" t="s">
        <v>668</v>
      </c>
      <c r="B5" s="448"/>
      <c r="C5" s="448"/>
      <c r="D5" s="448"/>
      <c r="E5" s="448"/>
      <c r="F5" s="448"/>
      <c r="G5" s="448"/>
      <c r="H5" s="448"/>
      <c r="I5" s="448"/>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I11" si="1">IF(OR($B10="",$C10="",$D10="",$E10="",$F10&lt;an_initial,$F10&gt;an_final,$O10=FALSE),"",IF($H10="",CS_STR_B2*$G10/P10,CS_STR_B2*$H10))</f>
        <v/>
      </c>
      <c r="J10" s="15" t="str">
        <f t="shared" ref="J10:J11" si="2">IF(OR($B10="",$C10="",$D10="",$E10="",$F10="",$F10&gt;an_final,$O10=FALSE),"",IF($H10="",CS_STR_B2*$G10/P10,CS_STR_B2*$H10))</f>
        <v/>
      </c>
      <c r="K10" s="51" t="str">
        <f t="shared" ref="K10:K73" si="3">IF(OR($B10="",$C10="",$D10="",$E10="",$F10="",$F10&gt;an_final,$O10=FALSE),"",IF($F10&gt;=an_initial,1,""))</f>
        <v/>
      </c>
      <c r="L10" s="51" t="str">
        <f t="shared" ref="L10:L73" si="4">IF(OR($B10="",$C10="",$D10="",$E10="",$F10="",$F10&gt;an_final,$O10=FALSE),"",1)</f>
        <v/>
      </c>
      <c r="M10" s="333" t="str">
        <f t="shared" ref="M10:M11" si="5">IF(OR($B10="",$C10="",$D10="",$E10="",$F10="",$F10&gt;an_final,$O10=FALSE),"",IF($H10="",$G10/P10,$H10))</f>
        <v/>
      </c>
      <c r="N10" s="51" t="str">
        <f t="shared" ref="N10:N11" si="6">IF(OR($B10="",$C10="",$D10="",$E10="",$F10="",$F10&lt;an_initial,$F10&gt;an_final,$O10=FALSE),"",IF($H10="",$G10/P10,$H10))</f>
        <v/>
      </c>
      <c r="O10" s="307" t="b">
        <f t="shared" ref="O10:O73" si="7">IF(nume_candidat="",FALSE,ISNUMBER(SEARCH(nume_candidat,$B10)))</f>
        <v>0</v>
      </c>
      <c r="P10" s="308">
        <f t="shared" ref="P10:P11" si="8">LEN(B10)-LEN(SUBSTITUTE(B10,",",""))+1</f>
        <v>1</v>
      </c>
    </row>
    <row r="11" spans="1:16">
      <c r="A11" s="36">
        <v>2</v>
      </c>
      <c r="B11" s="7"/>
      <c r="C11" s="7"/>
      <c r="D11" s="7"/>
      <c r="E11" s="5"/>
      <c r="F11" s="189"/>
      <c r="G11" s="189"/>
      <c r="H11" s="189"/>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c r="A12" s="36">
        <v>3</v>
      </c>
      <c r="B12" s="6"/>
      <c r="C12" s="7"/>
      <c r="D12" s="7"/>
      <c r="E12" s="5"/>
      <c r="F12" s="189"/>
      <c r="G12" s="189"/>
      <c r="H12" s="189"/>
      <c r="I12" s="15" t="str">
        <f t="shared" ref="I12:I75" si="9">IF(OR($B12="",$C12="",$D12="",$E12="",$F12&lt;an_initial,$F12&gt;an_final,$O12=FALSE),"",IF($H12="",CS_STR_B2*$G12/P12,CS_STR_B2*$H12))</f>
        <v/>
      </c>
      <c r="J12" s="15" t="str">
        <f t="shared" ref="J12:J75" si="10">IF(OR($B12="",$C12="",$D12="",$E12="",$F12="",$F12&gt;an_final,$O12=FALSE),"",IF($H12="",CS_STR_B2*$G12/P12,CS_STR_B2*$H12))</f>
        <v/>
      </c>
      <c r="K12" s="51" t="str">
        <f t="shared" si="3"/>
        <v/>
      </c>
      <c r="L12" s="51" t="str">
        <f t="shared" si="4"/>
        <v/>
      </c>
      <c r="M12" s="333" t="str">
        <f t="shared" ref="M12:M75" si="11">IF(OR($B12="",$C12="",$D12="",$E12="",$F12="",$F12&gt;an_final,$O12=FALSE),"",IF($H12="",$G12/P12,$H12))</f>
        <v/>
      </c>
      <c r="N12" s="51" t="str">
        <f t="shared" ref="N12:N75" si="12">IF(OR($B12="",$C12="",$D12="",$E12="",$F12="",$F12&lt;an_initial,$F12&gt;an_final,$O12=FALSE),"",IF($H12="",$G12/P12,$H12))</f>
        <v/>
      </c>
      <c r="O12" s="307" t="b">
        <f t="shared" si="7"/>
        <v>0</v>
      </c>
      <c r="P12" s="308">
        <f t="shared" ref="P12:P75" si="13">LEN(B12)-LEN(SUBSTITUTE(B12,",",""))+1</f>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PbI2y3KxwBgo6jqhnARd4xRNR5dOnNY6QJjAttISIYMuRtOkVhP7G3yE62am6S/002WwiGRvIrEmQ0ZlsIE/bA==" saltValue="4R7yxKidAvASKYJOQP4qg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c r="A5" s="448" t="s">
        <v>667</v>
      </c>
      <c r="B5" s="448"/>
      <c r="C5" s="448"/>
      <c r="D5" s="448"/>
      <c r="E5" s="448"/>
      <c r="F5" s="448"/>
      <c r="G5" s="448"/>
      <c r="H5" s="448"/>
      <c r="I5" s="448"/>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0</v>
      </c>
      <c r="J9" s="130">
        <f t="shared" ref="J9:N9" si="0">SUMIF(J10:J214,"&gt;0")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IF(OR($B10="",$C10="",$D10="",$E10="",$F10&lt;an_initial,$F10&gt;an_final,$O10=FALSE),"",IF($H10="",CS_STR_ALTE2*$G10/P10,CS_STR_ALTE2*$H10))</f>
        <v/>
      </c>
      <c r="J10" s="15" t="str">
        <f t="shared" ref="J10" si="2">IF(OR($B10="",$C10="",$D10="",$E10="",$F10="",$F10&gt;an_final,$O10=FALSE),"",IF($H10="",CS_STR_ALTE2*$G10/P10,CS_STR_ALTE2*$H10))</f>
        <v/>
      </c>
      <c r="K10" s="51" t="str">
        <f t="shared" ref="K10" si="3">IF(OR($B10="",$C10="",$D10="",$E10="",$F10="",$F10&gt;an_final,$O10=FALSE),"",IF($F10&gt;=an_initial,1,""))</f>
        <v/>
      </c>
      <c r="L10" s="51" t="str">
        <f t="shared" ref="L10"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c r="A12" s="36">
        <v>3</v>
      </c>
      <c r="B12" s="6"/>
      <c r="C12" s="7"/>
      <c r="D12" s="58"/>
      <c r="E12" s="5"/>
      <c r="F12" s="189"/>
      <c r="G12" s="189"/>
      <c r="H12" s="189"/>
      <c r="I12" s="15" t="str">
        <f t="shared" si="9"/>
        <v/>
      </c>
      <c r="J12" s="15" t="str">
        <f t="shared" si="10"/>
        <v/>
      </c>
      <c r="K12" s="51" t="str">
        <f t="shared" si="11"/>
        <v/>
      </c>
      <c r="L12" s="51" t="str">
        <f t="shared" si="12"/>
        <v/>
      </c>
      <c r="M12" s="333" t="str">
        <f t="shared" si="13"/>
        <v/>
      </c>
      <c r="N12" s="51" t="str">
        <f t="shared" si="14"/>
        <v/>
      </c>
      <c r="O12" s="307" t="b">
        <f t="shared" si="15"/>
        <v>0</v>
      </c>
      <c r="P12" s="308">
        <f t="shared" si="16"/>
        <v>1</v>
      </c>
    </row>
    <row r="13" spans="1:16">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lAlMopB3OZG/yJztahdUXs+ISW7oqJIrOqQ+rPcYWPNfeCNCTqZn9Itfi9GD/WPLFglpATbV45p1rEpffODDQ==" saltValue="w6cRhn641LeROgpktLhxn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G15" sqref="G15"/>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ht="36.75" customHeight="1">
      <c r="A5" s="454" t="s">
        <v>666</v>
      </c>
      <c r="B5" s="454"/>
      <c r="C5" s="454"/>
      <c r="D5" s="454"/>
      <c r="E5" s="454"/>
      <c r="F5" s="454"/>
      <c r="G5" s="454"/>
      <c r="H5" s="454"/>
      <c r="I5" s="454"/>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168.75</v>
      </c>
      <c r="J9" s="130">
        <f t="shared" ref="J9:N9" si="0">SUMIF(J10:J108,"&gt;0")</f>
        <v>168.75</v>
      </c>
      <c r="K9" s="4">
        <f t="shared" si="0"/>
        <v>2</v>
      </c>
      <c r="L9" s="4">
        <f t="shared" si="0"/>
        <v>2</v>
      </c>
      <c r="M9" s="4">
        <f t="shared" si="0"/>
        <v>337.5</v>
      </c>
      <c r="N9" s="4">
        <f t="shared" si="0"/>
        <v>337.5</v>
      </c>
      <c r="O9" s="261"/>
    </row>
    <row r="10" spans="1:16" ht="47.25">
      <c r="A10" s="36">
        <v>1</v>
      </c>
      <c r="B10" s="7" t="s">
        <v>1382</v>
      </c>
      <c r="C10" s="7" t="s">
        <v>1381</v>
      </c>
      <c r="D10" s="7" t="s">
        <v>657</v>
      </c>
      <c r="E10" s="7" t="s">
        <v>1241</v>
      </c>
      <c r="F10" s="189">
        <v>2022</v>
      </c>
      <c r="G10" s="189">
        <v>346</v>
      </c>
      <c r="H10" s="189"/>
      <c r="I10" s="15">
        <f t="shared" ref="I10" si="1">IF(OR($B10="",$C10="",$D10="",$E10="",$F10&lt;an_initial,$F10&gt;an_final,$O10=FALSE),"",IF($H10="",CS_STR_RO2*$G10/P10,CS_STR_RO2*$H10))</f>
        <v>86.5</v>
      </c>
      <c r="J10" s="15">
        <f t="shared" ref="J10" si="2">IF(OR($B10="",$C10="",$D10="",$E10="",$F10="",$F10&gt;an_final,$O10=FALSE),"",IF($H10="",CS_STR_RO2*$G10/P10,CS_STR_RO2*$H10))</f>
        <v>86.5</v>
      </c>
      <c r="K10" s="51">
        <f t="shared" ref="K10:K73" si="3">IF(OR($B10="",$C10="",$D10="",$E10="",$F10="",$F10&gt;an_final,$O10=FALSE),"",IF($F10&gt;=an_initial,1,""))</f>
        <v>1</v>
      </c>
      <c r="L10" s="51">
        <f t="shared" ref="L10:L73" si="4">IF(OR($B10="",$C10="",$D10="",$E10="",$F10="",$F10&gt;an_final,$O10=FALSE),"",1)</f>
        <v>1</v>
      </c>
      <c r="M10" s="333">
        <f t="shared" ref="M10" si="5">IF(OR($B10="",$C10="",$D10="",$E10="",$F10="",$F10&gt;an_final,$O10=FALSE),"",IF($H10="",$G10/P10,$H10))</f>
        <v>173</v>
      </c>
      <c r="N10" s="51">
        <f t="shared" ref="N10" si="6">IF(OR($B10="",$C10="",$D10="",$E10="",$F10="",$F10&lt;an_initial,$F10&gt;an_final,$O10=FALSE),"",IF($H10="",$G10/P10,$H10))</f>
        <v>173</v>
      </c>
      <c r="O10" s="307" t="b">
        <f t="shared" ref="O10:O73" si="7">IF(nume_candidat="",FALSE,ISNUMBER(SEARCH(nume_candidat,$B10)))</f>
        <v>1</v>
      </c>
      <c r="P10" s="308">
        <f t="shared" ref="P10" si="8">LEN(B10)-LEN(SUBSTITUTE(B10,",",""))+1</f>
        <v>2</v>
      </c>
    </row>
    <row r="11" spans="1:16" ht="47.25">
      <c r="A11" s="36">
        <v>2</v>
      </c>
      <c r="B11" s="7" t="s">
        <v>1382</v>
      </c>
      <c r="C11" s="7" t="s">
        <v>1240</v>
      </c>
      <c r="D11" s="7" t="s">
        <v>657</v>
      </c>
      <c r="E11" s="5" t="s">
        <v>1243</v>
      </c>
      <c r="F11" s="189">
        <v>2022</v>
      </c>
      <c r="G11" s="189">
        <v>329</v>
      </c>
      <c r="H11" s="189"/>
      <c r="I11" s="15">
        <f t="shared" ref="I11:I74" si="9">IF(OR($B11="",$C11="",$D11="",$E11="",$F11&lt;an_initial,$F11&gt;an_final,$O11=FALSE),"",IF($H11="",CS_STR_RO2*$G11/P11,CS_STR_RO2*$H11))</f>
        <v>82.25</v>
      </c>
      <c r="J11" s="15">
        <f t="shared" ref="J11:J74" si="10">IF(OR($B11="",$C11="",$D11="",$E11="",$F11="",$F11&gt;an_final,$O11=FALSE),"",IF($H11="",CS_STR_RO2*$G11/P11,CS_STR_RO2*$H11))</f>
        <v>82.25</v>
      </c>
      <c r="K11" s="51">
        <f t="shared" si="3"/>
        <v>1</v>
      </c>
      <c r="L11" s="51">
        <f t="shared" si="4"/>
        <v>1</v>
      </c>
      <c r="M11" s="333">
        <f t="shared" ref="M11:M74" si="11">IF(OR($B11="",$C11="",$D11="",$E11="",$F11="",$F11&gt;an_final,$O11=FALSE),"",IF($H11="",$G11/P11,$H11))</f>
        <v>164.5</v>
      </c>
      <c r="N11" s="51">
        <f t="shared" ref="N11:N74" si="12">IF(OR($B11="",$C11="",$D11="",$E11="",$F11="",$F11&lt;an_initial,$F11&gt;an_final,$O11=FALSE),"",IF($H11="",$G11/P11,$H11))</f>
        <v>164.5</v>
      </c>
      <c r="O11" s="307" t="b">
        <f t="shared" si="7"/>
        <v>1</v>
      </c>
      <c r="P11" s="308">
        <f t="shared" ref="P11:P74" si="13">LEN(B11)-LEN(SUBSTITUTE(B11,",",""))+1</f>
        <v>2</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MlUToptCTTySVx7W5rOuZshz8ESRsB8+4G3RKB5W65S9BMYw7OQm0o2QcNqZKnLWamU+qu4p30ufS3YYLBVSNw==" saltValue="0skYuU8h2eLVZ1pZlKUmF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C10" sqref="C10:H12"/>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570312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c r="A5" s="454" t="s">
        <v>665</v>
      </c>
      <c r="B5" s="454"/>
      <c r="C5" s="454"/>
      <c r="D5" s="454"/>
      <c r="E5" s="454"/>
      <c r="F5" s="454"/>
      <c r="G5" s="454"/>
      <c r="H5" s="454"/>
      <c r="I5" s="454"/>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58"/>
      <c r="E10" s="5"/>
      <c r="F10" s="189"/>
      <c r="G10" s="189"/>
      <c r="H10" s="189"/>
      <c r="I10" s="15" t="str">
        <f t="shared" ref="I10" si="1">IF(OR($B10="",$C10="",$D10="",$E10="",$F10&lt;an_initial,$F10&gt;an_final,$O10=FALSE),"",IF($H10="",CS_STR_RO_ALT2*$G10/P10,CS_STR_RO_ALT2*$H10))</f>
        <v/>
      </c>
      <c r="J10" s="15" t="str">
        <f t="shared" ref="J10" si="2">IF(OR($B10="",$C10="",$D10="",$E10="",$F10="",$F10&gt;an_final,$O10=FALSE),"",IF($H10="",CS_STR_RO_ALT2*$G10/P10,CS_STR_RO_ALT2*$H10))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58"/>
      <c r="E11" s="5"/>
      <c r="F11" s="189"/>
      <c r="G11" s="189"/>
      <c r="H11" s="189"/>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r4JgqA5PDCLqqRpmA/2PG2yw8iO1qlUik7lg0F6Y3SpW+ujsVXbpiJ9YuxlbCptqXPSWxqkGkqnG91lNzEcJxA==" saltValue="7ACnGekkjqxGl9jU6XC2i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3"/>
    </sheetView>
  </sheetViews>
  <sheetFormatPr defaultColWidth="9.140625" defaultRowHeight="15.7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c r="A5" s="448" t="s">
        <v>772</v>
      </c>
      <c r="B5" s="448"/>
      <c r="C5" s="448"/>
      <c r="D5" s="448"/>
      <c r="E5" s="448"/>
      <c r="F5" s="448"/>
      <c r="G5" s="448"/>
      <c r="H5" s="448"/>
      <c r="I5" s="448"/>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IF(OR($B10="",$C10="",$D10="",$E10="",$F10&lt;an_initial,$F10&gt;an_final,$O10=FALSE),"",IF($H10="",CS23a*$G10/P10,CS23a*$H10))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Jq96eo2xsbpk3mr3GnksideIoSHEv0W4n4sLXw81lccncqJ3d1aSPzu390dtPmNP7pjNRuVE3d9C++X/Xv5f8A==" saltValue="nLwU/qQiOryzGpn/sM0Mx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c r="A5" s="448" t="s">
        <v>808</v>
      </c>
      <c r="B5" s="448"/>
      <c r="C5" s="448"/>
      <c r="D5" s="448"/>
      <c r="E5" s="448"/>
      <c r="F5" s="448"/>
      <c r="G5" s="448"/>
      <c r="H5" s="448"/>
      <c r="I5" s="448"/>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I73" si="1">IF(OR($B10="",$C10="",$D10="",$E10="",$F10&lt;an_initial,$F10&gt;an_final,$O10=FALSE),"",IF($H10="",CS23b*$G10/P10,CS23b*$H10))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c r="A12" s="36">
        <v>3</v>
      </c>
      <c r="B12" s="6"/>
      <c r="C12" s="7"/>
      <c r="D12" s="7"/>
      <c r="E12" s="5"/>
      <c r="F12" s="189"/>
      <c r="G12" s="189"/>
      <c r="H12" s="189"/>
      <c r="I12" s="15" t="str">
        <f t="shared" si="1"/>
        <v/>
      </c>
      <c r="J12" s="15" t="str">
        <f t="shared" si="9"/>
        <v/>
      </c>
      <c r="K12" s="51" t="str">
        <f t="shared" si="3"/>
        <v/>
      </c>
      <c r="L12" s="51" t="str">
        <f t="shared" si="4"/>
        <v/>
      </c>
      <c r="M12" s="333" t="str">
        <f t="shared" si="10"/>
        <v/>
      </c>
      <c r="N12" s="51" t="str">
        <f t="shared" si="11"/>
        <v/>
      </c>
      <c r="O12" s="307" t="b">
        <f t="shared" si="7"/>
        <v>0</v>
      </c>
      <c r="P12" s="308">
        <f t="shared" si="12"/>
        <v>1</v>
      </c>
    </row>
    <row r="13" spans="1:16">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vFpbB9GddMdEyF8uJ/0SlfTrAv95gOfYtpjHblifbU0upZCUh6BwoAu2wwSxLU52QHMoz80gZFe6jRwob4lr0g==" saltValue="3s7AIxv172I4T+DzxJKF7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2" sqref="B12"/>
    </sheetView>
  </sheetViews>
  <sheetFormatPr defaultColWidth="9.140625" defaultRowHeight="1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c r="A1" s="420" t="s">
        <v>483</v>
      </c>
    </row>
    <row r="2" spans="1:4" s="38" customFormat="1" ht="15.75">
      <c r="A2" s="37"/>
    </row>
    <row r="3" spans="1:4" s="38" customFormat="1" ht="19.5" thickBot="1">
      <c r="A3" s="423" t="str">
        <f>"Concurs de gradații de merit " &amp; an_final+1</f>
        <v>Concurs de gradații de merit 2026</v>
      </c>
      <c r="B3" s="423"/>
    </row>
    <row r="4" spans="1:4" s="38" customFormat="1">
      <c r="A4" s="424" t="str">
        <f>"Perioada de evaluare: "&amp; an_initial&amp; " ‒ " &amp; an_final</f>
        <v>Perioada de evaluare: 2021 ‒ 2025</v>
      </c>
      <c r="B4" s="424"/>
    </row>
    <row r="5" spans="1:4" ht="15.75" thickBot="1">
      <c r="D5" s="41" t="s">
        <v>487</v>
      </c>
    </row>
    <row r="6" spans="1:4" ht="15.75">
      <c r="A6" s="42" t="s">
        <v>484</v>
      </c>
      <c r="B6" s="137" t="s">
        <v>498</v>
      </c>
      <c r="D6" s="43" t="s">
        <v>493</v>
      </c>
    </row>
    <row r="7" spans="1:4" ht="15.75">
      <c r="A7" s="42" t="s">
        <v>485</v>
      </c>
      <c r="B7" s="137" t="s">
        <v>1238</v>
      </c>
      <c r="D7" s="43" t="s">
        <v>552</v>
      </c>
    </row>
    <row r="8" spans="1:4" ht="15.75">
      <c r="A8" s="42" t="s">
        <v>486</v>
      </c>
      <c r="B8" s="137" t="s">
        <v>489</v>
      </c>
      <c r="D8" s="43" t="s">
        <v>554</v>
      </c>
    </row>
    <row r="9" spans="1:4" ht="15.75">
      <c r="A9" s="42" t="s">
        <v>1233</v>
      </c>
      <c r="B9" s="137" t="s">
        <v>518</v>
      </c>
      <c r="D9" s="43" t="s">
        <v>554</v>
      </c>
    </row>
    <row r="10" spans="1:4" ht="15.75">
      <c r="A10" s="42" t="s">
        <v>1234</v>
      </c>
      <c r="B10" s="137" t="s">
        <v>1391</v>
      </c>
      <c r="D10" s="43" t="s">
        <v>1235</v>
      </c>
    </row>
    <row r="11" spans="1:4" ht="15.75">
      <c r="A11" s="42" t="s">
        <v>1236</v>
      </c>
      <c r="B11" s="137" t="s">
        <v>509</v>
      </c>
      <c r="D11" s="43" t="s">
        <v>554</v>
      </c>
    </row>
    <row r="12" spans="1:4">
      <c r="A12" s="40" t="s">
        <v>1237</v>
      </c>
      <c r="B12" s="137" t="s">
        <v>1392</v>
      </c>
      <c r="D12" s="43" t="s">
        <v>1235</v>
      </c>
    </row>
  </sheetData>
  <sheetProtection algorithmName="SHA-512" hashValue="D2xT4RSYu9ul98ClLmRQ9d2G1c8MsZIV22rw6hM8+xr2V6xU6oKZm/XZSBfBDfbRFhmMgTBHV9sPEIDRBlVB1w==" saltValue="BZ0JkkHSkYKZ74j9I2ET6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B10" sqref="B10:H12"/>
    </sheetView>
  </sheetViews>
  <sheetFormatPr defaultColWidth="9.140625" defaultRowHeight="15.75"/>
  <cols>
    <col min="1" max="1" width="5.7109375" style="53" customWidth="1"/>
    <col min="2" max="3" width="35.7109375" style="57" customWidth="1"/>
    <col min="4" max="4" width="22" style="57" customWidth="1"/>
    <col min="5" max="5" width="21.5703125" style="57" customWidth="1"/>
    <col min="6" max="6" width="10.7109375" style="62" customWidth="1"/>
    <col min="7" max="7" width="10.7109375" style="57" customWidth="1"/>
    <col min="8" max="8" width="12.28515625" style="61" customWidth="1"/>
    <col min="9" max="9" width="17.7109375" style="57" customWidth="1"/>
    <col min="10" max="13" width="10.7109375" style="57" hidden="1" customWidth="1"/>
    <col min="14" max="14" width="9.140625" style="63" hidden="1" customWidth="1"/>
    <col min="15" max="15" width="9.140625" style="57" hidden="1" customWidth="1"/>
    <col min="16" max="29" width="9.140625" style="57" customWidth="1"/>
    <col min="30" max="16384" width="9.140625" style="57"/>
  </cols>
  <sheetData>
    <row r="1" spans="1:15" s="53" customFormat="1">
      <c r="A1" s="52" t="s">
        <v>483</v>
      </c>
      <c r="E1" s="54"/>
      <c r="F1" s="54"/>
      <c r="H1" s="55"/>
      <c r="I1" s="56"/>
      <c r="K1" s="55"/>
    </row>
    <row r="2" spans="1:15" s="53" customFormat="1">
      <c r="A2" s="304" t="str">
        <f>IF(ISBLANK(facultate), IF(ISBLANK(departament),"","Departament " &amp; departament), "Facultatea " &amp; facultate)</f>
        <v>Facultatea Științe ale Comunicării</v>
      </c>
      <c r="E2" s="54"/>
      <c r="F2" s="54"/>
      <c r="H2" s="55"/>
      <c r="I2" s="56"/>
      <c r="K2" s="55"/>
    </row>
    <row r="3" spans="1:15" s="53" customFormat="1">
      <c r="A3" s="304" t="str">
        <f>IF(ISBLANK(departament),"","Departamentul " &amp; departament)</f>
        <v>Departamentul Comunicare și Limbi Străine</v>
      </c>
      <c r="E3" s="54"/>
      <c r="F3" s="54"/>
      <c r="H3" s="55"/>
      <c r="I3" s="56"/>
      <c r="K3" s="55"/>
    </row>
    <row r="4" spans="1:15">
      <c r="A4" s="448" t="s">
        <v>784</v>
      </c>
      <c r="B4" s="448"/>
      <c r="C4" s="448"/>
      <c r="D4" s="448"/>
      <c r="E4" s="448"/>
      <c r="F4" s="448"/>
      <c r="G4" s="448"/>
      <c r="H4" s="448"/>
      <c r="I4" s="448"/>
      <c r="J4" s="448"/>
      <c r="K4" s="196"/>
      <c r="L4" s="196"/>
      <c r="M4" s="196"/>
    </row>
    <row r="5" spans="1:15">
      <c r="A5" s="448" t="s">
        <v>773</v>
      </c>
      <c r="B5" s="448"/>
      <c r="C5" s="448"/>
      <c r="D5" s="448"/>
      <c r="E5" s="448"/>
      <c r="F5" s="448"/>
      <c r="G5" s="448"/>
      <c r="H5" s="448"/>
      <c r="I5" s="448"/>
      <c r="J5" s="448"/>
      <c r="K5" s="196"/>
      <c r="L5" s="196"/>
      <c r="M5" s="196"/>
    </row>
    <row r="6" spans="1:15">
      <c r="I6" s="305" t="str">
        <f>CONCATENATE(functie," ",nume_candidat)</f>
        <v>Profesor Pop Mirela-Cristina</v>
      </c>
      <c r="J6" s="305" t="str">
        <f>CONCATENATE(functie," ",nume_candidat)</f>
        <v>Profesor Pop Mirela-Cristina</v>
      </c>
    </row>
    <row r="7" spans="1:15" ht="19.5" customHeight="1">
      <c r="A7" s="445" t="s">
        <v>338</v>
      </c>
      <c r="B7" s="445" t="s">
        <v>0</v>
      </c>
      <c r="C7" s="445" t="s">
        <v>20</v>
      </c>
      <c r="D7" s="445" t="s">
        <v>21</v>
      </c>
      <c r="E7" s="446" t="s">
        <v>336</v>
      </c>
      <c r="F7" s="451" t="s">
        <v>22</v>
      </c>
      <c r="G7" s="445" t="s">
        <v>18</v>
      </c>
      <c r="H7" s="446" t="s">
        <v>546</v>
      </c>
      <c r="I7" s="445" t="s">
        <v>544</v>
      </c>
      <c r="J7" s="445"/>
      <c r="K7" s="445" t="s">
        <v>4</v>
      </c>
      <c r="L7" s="445"/>
      <c r="M7" s="446" t="s">
        <v>19</v>
      </c>
      <c r="N7" s="452" t="s">
        <v>541</v>
      </c>
      <c r="O7" s="455" t="s">
        <v>551</v>
      </c>
    </row>
    <row r="8" spans="1:15"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447"/>
      <c r="N8" s="452"/>
      <c r="O8" s="455"/>
    </row>
    <row r="9" spans="1:15">
      <c r="A9" s="79"/>
      <c r="B9" s="58"/>
      <c r="C9" s="58"/>
      <c r="D9" s="58"/>
      <c r="E9" s="58"/>
      <c r="F9" s="29"/>
      <c r="G9" s="66"/>
      <c r="H9" s="60"/>
      <c r="I9" s="130">
        <f>SUMIF(I10:I1010,"&gt;0")</f>
        <v>0</v>
      </c>
      <c r="J9" s="130">
        <f>SUMIF(J10:J109,"&gt;0")</f>
        <v>0</v>
      </c>
      <c r="K9" s="4">
        <f>SUMIF(K10:K109,"&gt;0")</f>
        <v>0</v>
      </c>
      <c r="L9" s="4">
        <f>SUMIF(L10:L109,"&gt;0")</f>
        <v>0</v>
      </c>
      <c r="M9" s="4">
        <f>SUMIF(M10:M109,"&gt;0")</f>
        <v>0</v>
      </c>
      <c r="N9" s="261"/>
      <c r="O9" s="264"/>
    </row>
    <row r="10" spans="1:15">
      <c r="A10" s="125">
        <v>1</v>
      </c>
      <c r="B10" s="8"/>
      <c r="C10" s="8"/>
      <c r="D10" s="129"/>
      <c r="E10" s="8"/>
      <c r="F10" s="188"/>
      <c r="G10" s="188"/>
      <c r="H10" s="188"/>
      <c r="I10" s="15" t="str">
        <f t="shared" ref="I10" si="0">IF(OR($B10="",$C10="",$D10="",$E10="",$F10&lt;an_initial,$F10&gt;an_final,$N10=FALSE),"",EBOOK/O10)</f>
        <v/>
      </c>
      <c r="J10" s="15" t="str">
        <f t="shared" ref="J10" si="1">IF(OR($B10="",$C10="",$D10="",$E10="",$F10="",$F10&gt;an_final,$N10=FALSE),"",EBOOK/O10)</f>
        <v/>
      </c>
      <c r="K10" s="332" t="str">
        <f t="shared" ref="K10:K73" si="2">IF(OR($B10="",$C10="",$D10="",$E10="",$F10="",$F10&gt;an_final,$N10=FALSE),"",IF($F10&gt;=an_initial,1,""))</f>
        <v/>
      </c>
      <c r="L10" s="51" t="str">
        <f t="shared" ref="L10:L73" si="3">IF(OR($B10="",$C10="",$D10="",$E10="",$F10="",$F10&gt;an_final,$N10=FALSE),"",1)</f>
        <v/>
      </c>
      <c r="M10" s="333" t="str">
        <f t="shared" ref="M10" si="4">IF(OR($B10="",$C10="",$D10="",$E10="",$F10="",$F10&gt;an_final,$N10=FALSE),"",IF($H10="",$G10/O10,$H10))</f>
        <v/>
      </c>
      <c r="N10" s="307" t="b">
        <f t="shared" ref="N10:N73" si="5">IF(nume_candidat="",FALSE,ISNUMBER(SEARCH(nume_candidat,$B10)))</f>
        <v>0</v>
      </c>
      <c r="O10" s="319">
        <f t="shared" ref="O10" si="6">LEN(B10)-LEN(SUBSTITUTE(B10,",",""))+1</f>
        <v>1</v>
      </c>
    </row>
    <row r="11" spans="1:15">
      <c r="A11" s="125">
        <v>2</v>
      </c>
      <c r="B11" s="8"/>
      <c r="C11" s="8"/>
      <c r="D11" s="8"/>
      <c r="E11" s="8"/>
      <c r="F11" s="188"/>
      <c r="G11" s="188"/>
      <c r="H11" s="188"/>
      <c r="I11" s="15" t="str">
        <f t="shared" ref="I11:I74" si="7">IF(OR($B11="",$C11="",$D11="",$E11="",$F11&lt;an_initial,$F11&gt;an_final,$N11=FALSE),"",EBOOK/O11)</f>
        <v/>
      </c>
      <c r="J11" s="15" t="str">
        <f t="shared" ref="J11:J74" si="8">IF(OR($B11="",$C11="",$D11="",$E11="",$F11="",$F11&gt;an_final,$N11=FALSE),"",EBOOK/O11)</f>
        <v/>
      </c>
      <c r="K11" s="332" t="str">
        <f t="shared" si="2"/>
        <v/>
      </c>
      <c r="L11" s="51" t="str">
        <f t="shared" si="3"/>
        <v/>
      </c>
      <c r="M11" s="333" t="str">
        <f t="shared" ref="M11:M74" si="9">IF(OR($B11="",$C11="",$D11="",$E11="",$F11="",$F11&gt;an_final,$N11=FALSE),"",IF($H11="",$G11/O11,$H11))</f>
        <v/>
      </c>
      <c r="N11" s="307" t="b">
        <f t="shared" si="5"/>
        <v>0</v>
      </c>
      <c r="O11" s="319">
        <f t="shared" ref="O11:O74" si="10">LEN(B11)-LEN(SUBSTITUTE(B11,",",""))+1</f>
        <v>1</v>
      </c>
    </row>
    <row r="12" spans="1:15">
      <c r="A12" s="125">
        <v>3</v>
      </c>
      <c r="B12" s="6"/>
      <c r="C12" s="8"/>
      <c r="D12" s="6"/>
      <c r="E12" s="6"/>
      <c r="F12" s="188"/>
      <c r="G12" s="188"/>
      <c r="H12" s="188"/>
      <c r="I12" s="15" t="str">
        <f t="shared" si="7"/>
        <v/>
      </c>
      <c r="J12" s="15" t="str">
        <f t="shared" si="8"/>
        <v/>
      </c>
      <c r="K12" s="332" t="str">
        <f t="shared" si="2"/>
        <v/>
      </c>
      <c r="L12" s="51" t="str">
        <f t="shared" si="3"/>
        <v/>
      </c>
      <c r="M12" s="333" t="str">
        <f t="shared" si="9"/>
        <v/>
      </c>
      <c r="N12" s="307" t="b">
        <f t="shared" si="5"/>
        <v>0</v>
      </c>
      <c r="O12" s="319">
        <f t="shared" si="10"/>
        <v>1</v>
      </c>
    </row>
    <row r="13" spans="1:15" ht="15.75" customHeight="1">
      <c r="A13" s="125">
        <v>4</v>
      </c>
      <c r="B13" s="6"/>
      <c r="C13" s="6"/>
      <c r="D13" s="6"/>
      <c r="E13" s="6"/>
      <c r="F13" s="188"/>
      <c r="G13" s="188"/>
      <c r="H13" s="188"/>
      <c r="I13" s="15" t="str">
        <f t="shared" si="7"/>
        <v/>
      </c>
      <c r="J13" s="15" t="str">
        <f t="shared" si="8"/>
        <v/>
      </c>
      <c r="K13" s="332" t="str">
        <f t="shared" si="2"/>
        <v/>
      </c>
      <c r="L13" s="51" t="str">
        <f t="shared" si="3"/>
        <v/>
      </c>
      <c r="M13" s="333" t="str">
        <f t="shared" si="9"/>
        <v/>
      </c>
      <c r="N13" s="307" t="b">
        <f t="shared" si="5"/>
        <v>0</v>
      </c>
      <c r="O13" s="319">
        <f t="shared" si="10"/>
        <v>1</v>
      </c>
    </row>
    <row r="14" spans="1:15">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PbWZBoihu4spIpXo8a7mqxHvMXTKBxiQfNXT08bg1b6PYkNy81CCcv9sYVSiIBtmwygThodwDhoyjAYuOlaAiw==" saltValue="GlPiPGyQnoeDF+zcum8eaQ=="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O21" sqref="O21"/>
    </sheetView>
  </sheetViews>
  <sheetFormatPr defaultColWidth="9.140625" defaultRowHeight="15.75"/>
  <cols>
    <col min="1" max="1" width="5.7109375" style="53" customWidth="1"/>
    <col min="2" max="3" width="35.7109375" style="57" customWidth="1"/>
    <col min="4" max="4" width="4.42578125" style="57" customWidth="1"/>
    <col min="5" max="5" width="4.28515625" style="57" customWidth="1"/>
    <col min="6" max="6" width="3.85546875" style="57" customWidth="1"/>
    <col min="7" max="7" width="49.140625" style="57" customWidth="1"/>
    <col min="8" max="8" width="10.7109375" style="62" customWidth="1"/>
    <col min="9" max="9" width="17.7109375" style="57" customWidth="1"/>
    <col min="10" max="10" width="17.7109375" style="57" hidden="1" customWidth="1"/>
    <col min="11" max="11" width="10.7109375" style="57" hidden="1" customWidth="1"/>
    <col min="12" max="12" width="9.140625" style="63" hidden="1" customWidth="1"/>
    <col min="13" max="13" width="9.140625" style="57" hidden="1" customWidth="1"/>
    <col min="14" max="22" width="9.140625" style="57" customWidth="1"/>
    <col min="23" max="16384" width="9.140625" style="57"/>
  </cols>
  <sheetData>
    <row r="1" spans="1:13" s="53" customFormat="1">
      <c r="A1" s="133" t="s">
        <v>483</v>
      </c>
      <c r="H1" s="54"/>
      <c r="I1" s="56"/>
      <c r="J1" s="46"/>
      <c r="K1" s="55"/>
      <c r="L1" s="46"/>
      <c r="M1" s="46"/>
    </row>
    <row r="2" spans="1:13" s="53" customFormat="1">
      <c r="A2" s="304" t="str">
        <f>IF(ISBLANK(facultate), IF(ISBLANK(departament),"","Departament " &amp; departament), "Facultatea " &amp; facultate)</f>
        <v>Facultatea Științe ale Comunicării</v>
      </c>
      <c r="H2" s="54"/>
      <c r="I2" s="56"/>
      <c r="J2" s="46"/>
      <c r="K2" s="55"/>
      <c r="L2" s="46"/>
      <c r="M2" s="46"/>
    </row>
    <row r="3" spans="1:13" s="53" customFormat="1">
      <c r="A3" s="304" t="str">
        <f>IF(ISBLANK(departament),"","Departamentul " &amp; departament)</f>
        <v>Departamentul Comunicare și Limbi Străine</v>
      </c>
      <c r="H3" s="54"/>
      <c r="I3" s="56"/>
      <c r="J3" s="46"/>
      <c r="K3" s="55"/>
      <c r="L3" s="46"/>
      <c r="M3" s="46"/>
    </row>
    <row r="4" spans="1:13" s="49" customFormat="1">
      <c r="A4" s="462" t="s">
        <v>784</v>
      </c>
      <c r="B4" s="462"/>
      <c r="C4" s="462"/>
      <c r="D4" s="462"/>
      <c r="E4" s="462"/>
      <c r="F4" s="462"/>
      <c r="G4" s="462"/>
      <c r="H4" s="462"/>
      <c r="I4" s="462"/>
      <c r="J4" s="301"/>
      <c r="K4" s="47"/>
      <c r="L4" s="48"/>
    </row>
    <row r="5" spans="1:13" s="49" customFormat="1">
      <c r="A5" s="462" t="s">
        <v>809</v>
      </c>
      <c r="B5" s="462"/>
      <c r="C5" s="462"/>
      <c r="D5" s="462"/>
      <c r="E5" s="462"/>
      <c r="F5" s="462"/>
      <c r="G5" s="462"/>
      <c r="H5" s="462"/>
      <c r="I5" s="462"/>
      <c r="J5" s="301"/>
      <c r="K5" s="47"/>
      <c r="L5" s="48"/>
    </row>
    <row r="6" spans="1:13" s="49" customFormat="1" ht="13.5" customHeight="1">
      <c r="A6" s="46"/>
      <c r="I6" s="305" t="str">
        <f>CONCATENATE(functie," ",nume_candidat)</f>
        <v>Profesor Pop Mirela-Cristina</v>
      </c>
      <c r="J6" s="305" t="str">
        <f>CONCATENATE(functie," ",nume_candidat)</f>
        <v>Profesor Pop Mirela-Cristina</v>
      </c>
      <c r="L6" s="48"/>
    </row>
    <row r="7" spans="1:13" ht="18.75" customHeight="1">
      <c r="A7" s="459" t="s">
        <v>338</v>
      </c>
      <c r="B7" s="446" t="s">
        <v>779</v>
      </c>
      <c r="C7" s="446" t="s">
        <v>774</v>
      </c>
      <c r="D7" s="141" t="s">
        <v>801</v>
      </c>
      <c r="E7" s="125"/>
      <c r="F7" s="125"/>
      <c r="G7" s="125"/>
      <c r="H7" s="456" t="s">
        <v>2</v>
      </c>
      <c r="I7" s="459" t="s">
        <v>544</v>
      </c>
      <c r="J7" s="456" t="s">
        <v>1102</v>
      </c>
      <c r="K7" s="459" t="s">
        <v>4</v>
      </c>
      <c r="L7" s="464" t="s">
        <v>541</v>
      </c>
      <c r="M7" s="453" t="s">
        <v>551</v>
      </c>
    </row>
    <row r="8" spans="1:13" ht="18.75" customHeight="1">
      <c r="A8" s="460"/>
      <c r="B8" s="463"/>
      <c r="C8" s="463"/>
      <c r="D8" s="125"/>
      <c r="E8" s="141" t="s">
        <v>777</v>
      </c>
      <c r="F8" s="125"/>
      <c r="G8" s="125"/>
      <c r="H8" s="457"/>
      <c r="I8" s="460"/>
      <c r="J8" s="457"/>
      <c r="K8" s="460"/>
      <c r="L8" s="465"/>
      <c r="M8" s="453"/>
    </row>
    <row r="9" spans="1:13" ht="18.75" customHeight="1">
      <c r="A9" s="460"/>
      <c r="B9" s="463"/>
      <c r="C9" s="463"/>
      <c r="D9" s="141"/>
      <c r="E9" s="141"/>
      <c r="F9" s="141" t="s">
        <v>775</v>
      </c>
      <c r="G9" s="125"/>
      <c r="H9" s="457"/>
      <c r="I9" s="461"/>
      <c r="J9" s="457"/>
      <c r="K9" s="461"/>
      <c r="L9" s="465"/>
      <c r="M9" s="453"/>
    </row>
    <row r="10" spans="1:13" ht="18.75" customHeight="1">
      <c r="A10" s="461"/>
      <c r="B10" s="447"/>
      <c r="C10" s="447"/>
      <c r="D10" s="125"/>
      <c r="F10" s="141"/>
      <c r="G10" s="141" t="s">
        <v>776</v>
      </c>
      <c r="H10" s="458"/>
      <c r="I10" s="306" t="str">
        <f>CONCATENATE("ultimii ",durata_evaluare," ani")</f>
        <v>ultimii 5 ani</v>
      </c>
      <c r="J10" s="458"/>
      <c r="K10" s="306" t="str">
        <f>CONCATENATE("ultimii                                  ",durata_evaluare," ani")</f>
        <v>ultimii                                  5 ani</v>
      </c>
      <c r="L10" s="466"/>
      <c r="M10" s="453"/>
    </row>
    <row r="11" spans="1:13">
      <c r="A11" s="50"/>
      <c r="B11" s="58"/>
      <c r="C11" s="58"/>
      <c r="D11" s="58"/>
      <c r="E11" s="58"/>
      <c r="F11" s="58"/>
      <c r="G11" s="58"/>
      <c r="H11" s="29"/>
      <c r="I11" s="130">
        <f>SUMIF(I12:I1012,"&gt;0")</f>
        <v>300</v>
      </c>
      <c r="J11" s="360"/>
      <c r="K11" s="4">
        <f t="shared" ref="K11" si="0">SUMIF(K12:K110,"&gt;0")</f>
        <v>3</v>
      </c>
      <c r="L11" s="12"/>
      <c r="M11" s="44"/>
    </row>
    <row r="12" spans="1:13" ht="31.5">
      <c r="A12" s="36">
        <v>1</v>
      </c>
      <c r="B12" s="7" t="s">
        <v>1238</v>
      </c>
      <c r="C12" s="7" t="s">
        <v>1244</v>
      </c>
      <c r="D12" s="7"/>
      <c r="E12" s="7"/>
      <c r="F12" s="7" t="s">
        <v>317</v>
      </c>
      <c r="G12" s="7" t="s">
        <v>775</v>
      </c>
      <c r="H12" s="189">
        <v>2022</v>
      </c>
      <c r="I12" s="15">
        <f t="shared" ref="I12" si="1">IF(OR($B12="",$C12="",$H12&lt;an_initial,$H12&gt;an_final,$L12=FALSE),"",K12*(IF(D12="X",100,0) + IF(E12="X",50,0) + IF(F12="X",200,0) + IF(G12="X",150,0) ))</f>
        <v>200</v>
      </c>
      <c r="J12" s="36"/>
      <c r="K12" s="51">
        <f t="shared" ref="K12:K75" si="2">IF(OR($B12="",$C12="",$H12="",$H12&gt;an_final,$L12=FALSE),"",IF($H12&gt;=an_initial,1,""))</f>
        <v>1</v>
      </c>
      <c r="L12" s="307" t="b">
        <f t="shared" ref="L12:L75" si="3">IF(nume_candidat="",FALSE,ISNUMBER(SEARCH(nume_candidat,$B12)))</f>
        <v>1</v>
      </c>
      <c r="M12" s="308">
        <f t="shared" ref="M12" si="4">LEN(B12)-LEN(SUBSTITUTE(B12,",",""))+1</f>
        <v>1</v>
      </c>
    </row>
    <row r="13" spans="1:13" ht="31.5">
      <c r="A13" s="36">
        <v>2</v>
      </c>
      <c r="B13" s="7" t="s">
        <v>1238</v>
      </c>
      <c r="C13" s="7" t="s">
        <v>1363</v>
      </c>
      <c r="D13" s="7"/>
      <c r="E13" s="7" t="s">
        <v>317</v>
      </c>
      <c r="F13" s="7"/>
      <c r="G13" s="7" t="s">
        <v>777</v>
      </c>
      <c r="H13" s="189">
        <v>2022</v>
      </c>
      <c r="I13" s="15">
        <f t="shared" ref="I13:I76" si="5">IF(OR($B13="",$C13="",$H13&lt;an_initial,$H13&gt;an_final,$L13=FALSE),"",K13*(IF(D13="X",100,0) + IF(E13="X",50,0) + IF(F13="X",200,0) + IF(G13="X",150,0) ))</f>
        <v>50</v>
      </c>
      <c r="J13" s="36"/>
      <c r="K13" s="51">
        <f t="shared" si="2"/>
        <v>1</v>
      </c>
      <c r="L13" s="307" t="b">
        <f t="shared" si="3"/>
        <v>1</v>
      </c>
      <c r="M13" s="308">
        <f t="shared" ref="M13:M76" si="6">LEN(B13)-LEN(SUBSTITUTE(B13,",",""))+1</f>
        <v>1</v>
      </c>
    </row>
    <row r="14" spans="1:13" ht="31.5">
      <c r="A14" s="36">
        <v>3</v>
      </c>
      <c r="B14" s="6" t="s">
        <v>1238</v>
      </c>
      <c r="C14" s="7" t="s">
        <v>1364</v>
      </c>
      <c r="D14" s="7"/>
      <c r="E14" s="7" t="s">
        <v>317</v>
      </c>
      <c r="F14" s="7"/>
      <c r="G14" s="7" t="s">
        <v>777</v>
      </c>
      <c r="H14" s="189">
        <v>2022</v>
      </c>
      <c r="I14" s="15">
        <f t="shared" si="5"/>
        <v>50</v>
      </c>
      <c r="J14" s="36"/>
      <c r="K14" s="51">
        <f t="shared" si="2"/>
        <v>1</v>
      </c>
      <c r="L14" s="307" t="b">
        <f t="shared" si="3"/>
        <v>1</v>
      </c>
      <c r="M14" s="308">
        <f t="shared" si="6"/>
        <v>1</v>
      </c>
    </row>
    <row r="15" spans="1:13">
      <c r="A15" s="36">
        <v>4</v>
      </c>
      <c r="B15" s="6"/>
      <c r="C15" s="6"/>
      <c r="D15" s="6"/>
      <c r="E15" s="6"/>
      <c r="F15" s="6"/>
      <c r="G15" s="6"/>
      <c r="H15" s="188"/>
      <c r="I15" s="15" t="str">
        <f t="shared" si="5"/>
        <v/>
      </c>
      <c r="J15" s="36"/>
      <c r="K15" s="51" t="str">
        <f t="shared" si="2"/>
        <v/>
      </c>
      <c r="L15" s="307" t="b">
        <f t="shared" si="3"/>
        <v>0</v>
      </c>
      <c r="M15" s="308">
        <f t="shared" si="6"/>
        <v>1</v>
      </c>
    </row>
    <row r="16" spans="1:13">
      <c r="A16" s="36">
        <v>5</v>
      </c>
      <c r="B16" s="6"/>
      <c r="C16" s="6"/>
      <c r="D16" s="6"/>
      <c r="E16" s="6"/>
      <c r="F16" s="6"/>
      <c r="G16" s="6"/>
      <c r="H16" s="188"/>
      <c r="I16" s="15" t="str">
        <f t="shared" si="5"/>
        <v/>
      </c>
      <c r="J16" s="36"/>
      <c r="K16" s="51" t="str">
        <f t="shared" si="2"/>
        <v/>
      </c>
      <c r="L16" s="307" t="b">
        <f t="shared" si="3"/>
        <v>0</v>
      </c>
      <c r="M16" s="308">
        <f t="shared" si="6"/>
        <v>1</v>
      </c>
    </row>
    <row r="17" spans="1:13">
      <c r="A17" s="36">
        <v>6</v>
      </c>
      <c r="B17" s="6"/>
      <c r="C17" s="6"/>
      <c r="D17" s="6"/>
      <c r="E17" s="6"/>
      <c r="F17" s="6"/>
      <c r="G17" s="6"/>
      <c r="H17" s="188"/>
      <c r="I17" s="15" t="str">
        <f t="shared" si="5"/>
        <v/>
      </c>
      <c r="J17" s="36"/>
      <c r="K17" s="51" t="str">
        <f t="shared" si="2"/>
        <v/>
      </c>
      <c r="L17" s="307" t="b">
        <f t="shared" si="3"/>
        <v>0</v>
      </c>
      <c r="M17" s="308">
        <f t="shared" si="6"/>
        <v>1</v>
      </c>
    </row>
    <row r="18" spans="1:13">
      <c r="A18" s="36">
        <v>7</v>
      </c>
      <c r="B18" s="6"/>
      <c r="C18" s="6"/>
      <c r="D18" s="6"/>
      <c r="E18" s="6"/>
      <c r="F18" s="6"/>
      <c r="G18" s="6"/>
      <c r="H18" s="188"/>
      <c r="I18" s="15" t="str">
        <f t="shared" si="5"/>
        <v/>
      </c>
      <c r="J18" s="36"/>
      <c r="K18" s="51" t="str">
        <f t="shared" si="2"/>
        <v/>
      </c>
      <c r="L18" s="307" t="b">
        <f t="shared" si="3"/>
        <v>0</v>
      </c>
      <c r="M18" s="308">
        <f t="shared" si="6"/>
        <v>1</v>
      </c>
    </row>
    <row r="19" spans="1:13">
      <c r="A19" s="36">
        <v>8</v>
      </c>
      <c r="B19" s="6"/>
      <c r="C19" s="6"/>
      <c r="D19" s="6"/>
      <c r="E19" s="6"/>
      <c r="F19" s="6"/>
      <c r="G19" s="6"/>
      <c r="H19" s="188"/>
      <c r="I19" s="15" t="str">
        <f t="shared" si="5"/>
        <v/>
      </c>
      <c r="J19" s="36"/>
      <c r="K19" s="51" t="str">
        <f t="shared" si="2"/>
        <v/>
      </c>
      <c r="L19" s="307" t="b">
        <f t="shared" si="3"/>
        <v>0</v>
      </c>
      <c r="M19" s="308">
        <f t="shared" si="6"/>
        <v>1</v>
      </c>
    </row>
    <row r="20" spans="1:13">
      <c r="A20" s="36">
        <v>9</v>
      </c>
      <c r="B20" s="6"/>
      <c r="C20" s="6"/>
      <c r="D20" s="6"/>
      <c r="E20" s="6"/>
      <c r="F20" s="6"/>
      <c r="G20" s="6"/>
      <c r="H20" s="188"/>
      <c r="I20" s="15" t="str">
        <f t="shared" si="5"/>
        <v/>
      </c>
      <c r="J20" s="36"/>
      <c r="K20" s="51" t="str">
        <f t="shared" si="2"/>
        <v/>
      </c>
      <c r="L20" s="307" t="b">
        <f t="shared" si="3"/>
        <v>0</v>
      </c>
      <c r="M20" s="308">
        <f t="shared" si="6"/>
        <v>1</v>
      </c>
    </row>
    <row r="21" spans="1:13">
      <c r="A21" s="36">
        <v>10</v>
      </c>
      <c r="B21" s="6"/>
      <c r="C21" s="6"/>
      <c r="D21" s="6"/>
      <c r="E21" s="6"/>
      <c r="F21" s="6"/>
      <c r="G21" s="6"/>
      <c r="H21" s="188"/>
      <c r="I21" s="15" t="str">
        <f t="shared" si="5"/>
        <v/>
      </c>
      <c r="J21" s="36"/>
      <c r="K21" s="51" t="str">
        <f t="shared" si="2"/>
        <v/>
      </c>
      <c r="L21" s="307" t="b">
        <f t="shared" si="3"/>
        <v>0</v>
      </c>
      <c r="M21" s="308">
        <f t="shared" si="6"/>
        <v>1</v>
      </c>
    </row>
    <row r="22" spans="1:13">
      <c r="A22" s="36">
        <v>11</v>
      </c>
      <c r="B22" s="6"/>
      <c r="C22" s="6"/>
      <c r="D22" s="6"/>
      <c r="E22" s="6"/>
      <c r="F22" s="6"/>
      <c r="G22" s="6"/>
      <c r="H22" s="188"/>
      <c r="I22" s="15" t="str">
        <f t="shared" si="5"/>
        <v/>
      </c>
      <c r="J22" s="36"/>
      <c r="K22" s="51" t="str">
        <f t="shared" si="2"/>
        <v/>
      </c>
      <c r="L22" s="307" t="b">
        <f t="shared" si="3"/>
        <v>0</v>
      </c>
      <c r="M22" s="308">
        <f t="shared" si="6"/>
        <v>1</v>
      </c>
    </row>
    <row r="23" spans="1:13">
      <c r="A23" s="36">
        <v>12</v>
      </c>
      <c r="B23" s="6"/>
      <c r="C23" s="6"/>
      <c r="D23" s="6"/>
      <c r="E23" s="6"/>
      <c r="F23" s="6"/>
      <c r="G23" s="6"/>
      <c r="H23" s="188"/>
      <c r="I23" s="15" t="str">
        <f t="shared" si="5"/>
        <v/>
      </c>
      <c r="J23" s="36"/>
      <c r="K23" s="51" t="str">
        <f t="shared" si="2"/>
        <v/>
      </c>
      <c r="L23" s="307" t="b">
        <f t="shared" si="3"/>
        <v>0</v>
      </c>
      <c r="M23" s="308">
        <f t="shared" si="6"/>
        <v>1</v>
      </c>
    </row>
    <row r="24" spans="1:13">
      <c r="A24" s="36">
        <v>13</v>
      </c>
      <c r="B24" s="6"/>
      <c r="C24" s="6"/>
      <c r="D24" s="6"/>
      <c r="E24" s="6"/>
      <c r="F24" s="6"/>
      <c r="G24" s="6"/>
      <c r="H24" s="188"/>
      <c r="I24" s="15" t="str">
        <f t="shared" si="5"/>
        <v/>
      </c>
      <c r="J24" s="36"/>
      <c r="K24" s="51" t="str">
        <f t="shared" si="2"/>
        <v/>
      </c>
      <c r="L24" s="307" t="b">
        <f t="shared" si="3"/>
        <v>0</v>
      </c>
      <c r="M24" s="308">
        <f t="shared" si="6"/>
        <v>1</v>
      </c>
    </row>
    <row r="25" spans="1:13">
      <c r="A25" s="36">
        <v>14</v>
      </c>
      <c r="B25" s="6"/>
      <c r="C25" s="6"/>
      <c r="D25" s="6"/>
      <c r="E25" s="6"/>
      <c r="F25" s="6"/>
      <c r="G25" s="6"/>
      <c r="H25" s="188"/>
      <c r="I25" s="15" t="str">
        <f t="shared" si="5"/>
        <v/>
      </c>
      <c r="J25" s="36"/>
      <c r="K25" s="51" t="str">
        <f t="shared" si="2"/>
        <v/>
      </c>
      <c r="L25" s="307" t="b">
        <f t="shared" si="3"/>
        <v>0</v>
      </c>
      <c r="M25" s="308">
        <f t="shared" si="6"/>
        <v>1</v>
      </c>
    </row>
    <row r="26" spans="1:13">
      <c r="A26" s="36">
        <v>15</v>
      </c>
      <c r="B26" s="6"/>
      <c r="C26" s="6"/>
      <c r="D26" s="6"/>
      <c r="E26" s="6"/>
      <c r="F26" s="6"/>
      <c r="G26" s="6"/>
      <c r="H26" s="188"/>
      <c r="I26" s="15" t="str">
        <f t="shared" si="5"/>
        <v/>
      </c>
      <c r="J26" s="36"/>
      <c r="K26" s="51" t="str">
        <f t="shared" si="2"/>
        <v/>
      </c>
      <c r="L26" s="307" t="b">
        <f t="shared" si="3"/>
        <v>0</v>
      </c>
      <c r="M26" s="308">
        <f t="shared" si="6"/>
        <v>1</v>
      </c>
    </row>
    <row r="27" spans="1:13">
      <c r="A27" s="36">
        <v>16</v>
      </c>
      <c r="B27" s="6"/>
      <c r="C27" s="6"/>
      <c r="D27" s="6"/>
      <c r="E27" s="6"/>
      <c r="F27" s="6"/>
      <c r="G27" s="6"/>
      <c r="H27" s="188"/>
      <c r="I27" s="15" t="str">
        <f t="shared" si="5"/>
        <v/>
      </c>
      <c r="J27" s="36"/>
      <c r="K27" s="51" t="str">
        <f t="shared" si="2"/>
        <v/>
      </c>
      <c r="L27" s="307" t="b">
        <f t="shared" si="3"/>
        <v>0</v>
      </c>
      <c r="M27" s="308">
        <f t="shared" si="6"/>
        <v>1</v>
      </c>
    </row>
    <row r="28" spans="1:13">
      <c r="A28" s="36">
        <v>17</v>
      </c>
      <c r="B28" s="6"/>
      <c r="C28" s="6"/>
      <c r="D28" s="6"/>
      <c r="E28" s="6"/>
      <c r="F28" s="6"/>
      <c r="G28" s="6"/>
      <c r="H28" s="188"/>
      <c r="I28" s="15" t="str">
        <f t="shared" si="5"/>
        <v/>
      </c>
      <c r="J28" s="36"/>
      <c r="K28" s="51" t="str">
        <f t="shared" si="2"/>
        <v/>
      </c>
      <c r="L28" s="307" t="b">
        <f t="shared" si="3"/>
        <v>0</v>
      </c>
      <c r="M28" s="308">
        <f t="shared" si="6"/>
        <v>1</v>
      </c>
    </row>
    <row r="29" spans="1:13">
      <c r="A29" s="36">
        <v>18</v>
      </c>
      <c r="B29" s="6"/>
      <c r="C29" s="6"/>
      <c r="D29" s="6"/>
      <c r="E29" s="6"/>
      <c r="F29" s="6"/>
      <c r="G29" s="6"/>
      <c r="H29" s="188"/>
      <c r="I29" s="15" t="str">
        <f t="shared" si="5"/>
        <v/>
      </c>
      <c r="J29" s="36"/>
      <c r="K29" s="51" t="str">
        <f t="shared" si="2"/>
        <v/>
      </c>
      <c r="L29" s="307" t="b">
        <f t="shared" si="3"/>
        <v>0</v>
      </c>
      <c r="M29" s="308">
        <f t="shared" si="6"/>
        <v>1</v>
      </c>
    </row>
    <row r="30" spans="1:13">
      <c r="A30" s="36">
        <v>19</v>
      </c>
      <c r="B30" s="6"/>
      <c r="C30" s="6"/>
      <c r="D30" s="6"/>
      <c r="E30" s="6"/>
      <c r="F30" s="6"/>
      <c r="G30" s="6"/>
      <c r="H30" s="188"/>
      <c r="I30" s="15" t="str">
        <f t="shared" si="5"/>
        <v/>
      </c>
      <c r="J30" s="36"/>
      <c r="K30" s="51" t="str">
        <f t="shared" si="2"/>
        <v/>
      </c>
      <c r="L30" s="307" t="b">
        <f t="shared" si="3"/>
        <v>0</v>
      </c>
      <c r="M30" s="308">
        <f t="shared" si="6"/>
        <v>1</v>
      </c>
    </row>
    <row r="31" spans="1:13">
      <c r="A31" s="36">
        <v>20</v>
      </c>
      <c r="B31" s="6"/>
      <c r="C31" s="6"/>
      <c r="D31" s="6"/>
      <c r="E31" s="6"/>
      <c r="F31" s="6"/>
      <c r="G31" s="6"/>
      <c r="H31" s="188"/>
      <c r="I31" s="15" t="str">
        <f t="shared" si="5"/>
        <v/>
      </c>
      <c r="J31" s="36"/>
      <c r="K31" s="51" t="str">
        <f t="shared" si="2"/>
        <v/>
      </c>
      <c r="L31" s="307" t="b">
        <f t="shared" si="3"/>
        <v>0</v>
      </c>
      <c r="M31" s="308">
        <f t="shared" si="6"/>
        <v>1</v>
      </c>
    </row>
    <row r="32" spans="1:13">
      <c r="A32" s="36">
        <v>21</v>
      </c>
      <c r="B32" s="6"/>
      <c r="C32" s="6"/>
      <c r="D32" s="6"/>
      <c r="E32" s="6"/>
      <c r="F32" s="6"/>
      <c r="G32" s="6"/>
      <c r="H32" s="188"/>
      <c r="I32" s="15" t="str">
        <f t="shared" si="5"/>
        <v/>
      </c>
      <c r="J32" s="36"/>
      <c r="K32" s="51" t="str">
        <f t="shared" si="2"/>
        <v/>
      </c>
      <c r="L32" s="307" t="b">
        <f t="shared" si="3"/>
        <v>0</v>
      </c>
      <c r="M32" s="308">
        <f t="shared" si="6"/>
        <v>1</v>
      </c>
    </row>
    <row r="33" spans="1:13">
      <c r="A33" s="36">
        <v>22</v>
      </c>
      <c r="B33" s="6"/>
      <c r="C33" s="6"/>
      <c r="D33" s="6"/>
      <c r="E33" s="6"/>
      <c r="F33" s="6"/>
      <c r="G33" s="6"/>
      <c r="H33" s="188"/>
      <c r="I33" s="15" t="str">
        <f t="shared" si="5"/>
        <v/>
      </c>
      <c r="J33" s="36"/>
      <c r="K33" s="51" t="str">
        <f t="shared" si="2"/>
        <v/>
      </c>
      <c r="L33" s="307" t="b">
        <f t="shared" si="3"/>
        <v>0</v>
      </c>
      <c r="M33" s="308">
        <f t="shared" si="6"/>
        <v>1</v>
      </c>
    </row>
    <row r="34" spans="1:13">
      <c r="A34" s="36">
        <v>23</v>
      </c>
      <c r="B34" s="6"/>
      <c r="C34" s="6"/>
      <c r="D34" s="6"/>
      <c r="E34" s="6"/>
      <c r="F34" s="6"/>
      <c r="G34" s="6"/>
      <c r="H34" s="188"/>
      <c r="I34" s="15" t="str">
        <f t="shared" si="5"/>
        <v/>
      </c>
      <c r="J34" s="36"/>
      <c r="K34" s="51" t="str">
        <f t="shared" si="2"/>
        <v/>
      </c>
      <c r="L34" s="307" t="b">
        <f t="shared" si="3"/>
        <v>0</v>
      </c>
      <c r="M34" s="308">
        <f t="shared" si="6"/>
        <v>1</v>
      </c>
    </row>
    <row r="35" spans="1:13">
      <c r="A35" s="36">
        <v>24</v>
      </c>
      <c r="B35" s="6"/>
      <c r="C35" s="6"/>
      <c r="D35" s="6"/>
      <c r="E35" s="6"/>
      <c r="F35" s="6"/>
      <c r="G35" s="6"/>
      <c r="H35" s="188"/>
      <c r="I35" s="15" t="str">
        <f t="shared" si="5"/>
        <v/>
      </c>
      <c r="J35" s="36"/>
      <c r="K35" s="51" t="str">
        <f t="shared" si="2"/>
        <v/>
      </c>
      <c r="L35" s="307" t="b">
        <f t="shared" si="3"/>
        <v>0</v>
      </c>
      <c r="M35" s="308">
        <f t="shared" si="6"/>
        <v>1</v>
      </c>
    </row>
    <row r="36" spans="1:13">
      <c r="A36" s="36">
        <v>25</v>
      </c>
      <c r="B36" s="6"/>
      <c r="C36" s="6"/>
      <c r="D36" s="6"/>
      <c r="E36" s="6"/>
      <c r="F36" s="6"/>
      <c r="G36" s="6"/>
      <c r="H36" s="188"/>
      <c r="I36" s="15" t="str">
        <f t="shared" si="5"/>
        <v/>
      </c>
      <c r="J36" s="36"/>
      <c r="K36" s="51" t="str">
        <f t="shared" si="2"/>
        <v/>
      </c>
      <c r="L36" s="307" t="b">
        <f t="shared" si="3"/>
        <v>0</v>
      </c>
      <c r="M36" s="308">
        <f t="shared" si="6"/>
        <v>1</v>
      </c>
    </row>
    <row r="37" spans="1:13">
      <c r="A37" s="36">
        <v>26</v>
      </c>
      <c r="B37" s="6"/>
      <c r="C37" s="6"/>
      <c r="D37" s="6"/>
      <c r="E37" s="6"/>
      <c r="F37" s="6"/>
      <c r="G37" s="6"/>
      <c r="H37" s="188"/>
      <c r="I37" s="15" t="str">
        <f t="shared" si="5"/>
        <v/>
      </c>
      <c r="J37" s="36"/>
      <c r="K37" s="51" t="str">
        <f t="shared" si="2"/>
        <v/>
      </c>
      <c r="L37" s="307" t="b">
        <f t="shared" si="3"/>
        <v>0</v>
      </c>
      <c r="M37" s="308">
        <f t="shared" si="6"/>
        <v>1</v>
      </c>
    </row>
    <row r="38" spans="1:13">
      <c r="A38" s="36">
        <v>27</v>
      </c>
      <c r="B38" s="6"/>
      <c r="C38" s="6"/>
      <c r="D38" s="6"/>
      <c r="E38" s="6"/>
      <c r="F38" s="6"/>
      <c r="G38" s="6"/>
      <c r="H38" s="188"/>
      <c r="I38" s="15" t="str">
        <f t="shared" si="5"/>
        <v/>
      </c>
      <c r="J38" s="36"/>
      <c r="K38" s="51" t="str">
        <f t="shared" si="2"/>
        <v/>
      </c>
      <c r="L38" s="307" t="b">
        <f t="shared" si="3"/>
        <v>0</v>
      </c>
      <c r="M38" s="308">
        <f t="shared" si="6"/>
        <v>1</v>
      </c>
    </row>
    <row r="39" spans="1:13">
      <c r="A39" s="36">
        <v>28</v>
      </c>
      <c r="B39" s="6"/>
      <c r="C39" s="6"/>
      <c r="D39" s="6"/>
      <c r="E39" s="6"/>
      <c r="F39" s="6"/>
      <c r="G39" s="6"/>
      <c r="H39" s="188"/>
      <c r="I39" s="15" t="str">
        <f t="shared" si="5"/>
        <v/>
      </c>
      <c r="J39" s="36"/>
      <c r="K39" s="51" t="str">
        <f t="shared" si="2"/>
        <v/>
      </c>
      <c r="L39" s="307" t="b">
        <f t="shared" si="3"/>
        <v>0</v>
      </c>
      <c r="M39" s="308">
        <f t="shared" si="6"/>
        <v>1</v>
      </c>
    </row>
    <row r="40" spans="1:13">
      <c r="A40" s="36">
        <v>29</v>
      </c>
      <c r="B40" s="6"/>
      <c r="C40" s="6"/>
      <c r="D40" s="6"/>
      <c r="E40" s="6"/>
      <c r="F40" s="6"/>
      <c r="G40" s="6"/>
      <c r="H40" s="188"/>
      <c r="I40" s="15" t="str">
        <f t="shared" si="5"/>
        <v/>
      </c>
      <c r="J40" s="36"/>
      <c r="K40" s="51" t="str">
        <f t="shared" si="2"/>
        <v/>
      </c>
      <c r="L40" s="307" t="b">
        <f t="shared" si="3"/>
        <v>0</v>
      </c>
      <c r="M40" s="308">
        <f t="shared" si="6"/>
        <v>1</v>
      </c>
    </row>
    <row r="41" spans="1:13">
      <c r="A41" s="36">
        <v>30</v>
      </c>
      <c r="B41" s="6"/>
      <c r="C41" s="6"/>
      <c r="D41" s="6"/>
      <c r="E41" s="6"/>
      <c r="F41" s="6"/>
      <c r="G41" s="6"/>
      <c r="H41" s="188"/>
      <c r="I41" s="15" t="str">
        <f t="shared" si="5"/>
        <v/>
      </c>
      <c r="J41" s="36"/>
      <c r="K41" s="51" t="str">
        <f t="shared" si="2"/>
        <v/>
      </c>
      <c r="L41" s="307" t="b">
        <f t="shared" si="3"/>
        <v>0</v>
      </c>
      <c r="M41" s="308">
        <f t="shared" si="6"/>
        <v>1</v>
      </c>
    </row>
    <row r="42" spans="1:13">
      <c r="A42" s="36">
        <v>31</v>
      </c>
      <c r="B42" s="6"/>
      <c r="C42" s="6"/>
      <c r="D42" s="6"/>
      <c r="E42" s="6"/>
      <c r="F42" s="6"/>
      <c r="G42" s="6"/>
      <c r="H42" s="188"/>
      <c r="I42" s="15" t="str">
        <f t="shared" si="5"/>
        <v/>
      </c>
      <c r="J42" s="36"/>
      <c r="K42" s="51" t="str">
        <f t="shared" si="2"/>
        <v/>
      </c>
      <c r="L42" s="307" t="b">
        <f t="shared" si="3"/>
        <v>0</v>
      </c>
      <c r="M42" s="308">
        <f t="shared" si="6"/>
        <v>1</v>
      </c>
    </row>
    <row r="43" spans="1:13">
      <c r="A43" s="36">
        <v>32</v>
      </c>
      <c r="B43" s="6"/>
      <c r="C43" s="6"/>
      <c r="D43" s="6"/>
      <c r="E43" s="6"/>
      <c r="F43" s="6"/>
      <c r="G43" s="6"/>
      <c r="H43" s="188"/>
      <c r="I43" s="15" t="str">
        <f t="shared" si="5"/>
        <v/>
      </c>
      <c r="J43" s="36"/>
      <c r="K43" s="51" t="str">
        <f t="shared" si="2"/>
        <v/>
      </c>
      <c r="L43" s="307" t="b">
        <f t="shared" si="3"/>
        <v>0</v>
      </c>
      <c r="M43" s="308">
        <f t="shared" si="6"/>
        <v>1</v>
      </c>
    </row>
    <row r="44" spans="1:13">
      <c r="A44" s="36">
        <v>33</v>
      </c>
      <c r="B44" s="6"/>
      <c r="C44" s="6"/>
      <c r="D44" s="6"/>
      <c r="E44" s="6"/>
      <c r="F44" s="6"/>
      <c r="G44" s="6"/>
      <c r="H44" s="188"/>
      <c r="I44" s="15" t="str">
        <f t="shared" si="5"/>
        <v/>
      </c>
      <c r="J44" s="36"/>
      <c r="K44" s="51" t="str">
        <f t="shared" si="2"/>
        <v/>
      </c>
      <c r="L44" s="307" t="b">
        <f t="shared" si="3"/>
        <v>0</v>
      </c>
      <c r="M44" s="308">
        <f t="shared" si="6"/>
        <v>1</v>
      </c>
    </row>
    <row r="45" spans="1:13">
      <c r="A45" s="36">
        <v>34</v>
      </c>
      <c r="B45" s="6"/>
      <c r="C45" s="6"/>
      <c r="D45" s="6"/>
      <c r="E45" s="6"/>
      <c r="F45" s="6"/>
      <c r="G45" s="6"/>
      <c r="H45" s="188"/>
      <c r="I45" s="15" t="str">
        <f t="shared" si="5"/>
        <v/>
      </c>
      <c r="J45" s="36"/>
      <c r="K45" s="51" t="str">
        <f t="shared" si="2"/>
        <v/>
      </c>
      <c r="L45" s="307" t="b">
        <f t="shared" si="3"/>
        <v>0</v>
      </c>
      <c r="M45" s="308">
        <f t="shared" si="6"/>
        <v>1</v>
      </c>
    </row>
    <row r="46" spans="1:13">
      <c r="A46" s="36">
        <v>35</v>
      </c>
      <c r="B46" s="6"/>
      <c r="C46" s="6"/>
      <c r="D46" s="6"/>
      <c r="E46" s="6"/>
      <c r="F46" s="6"/>
      <c r="G46" s="6"/>
      <c r="H46" s="188"/>
      <c r="I46" s="15" t="str">
        <f t="shared" si="5"/>
        <v/>
      </c>
      <c r="J46" s="36"/>
      <c r="K46" s="51" t="str">
        <f t="shared" si="2"/>
        <v/>
      </c>
      <c r="L46" s="307" t="b">
        <f t="shared" si="3"/>
        <v>0</v>
      </c>
      <c r="M46" s="308">
        <f t="shared" si="6"/>
        <v>1</v>
      </c>
    </row>
    <row r="47" spans="1:13">
      <c r="A47" s="36">
        <v>36</v>
      </c>
      <c r="B47" s="6"/>
      <c r="C47" s="6"/>
      <c r="D47" s="6"/>
      <c r="E47" s="6"/>
      <c r="F47" s="6"/>
      <c r="G47" s="6"/>
      <c r="H47" s="188"/>
      <c r="I47" s="15" t="str">
        <f t="shared" si="5"/>
        <v/>
      </c>
      <c r="J47" s="36"/>
      <c r="K47" s="51" t="str">
        <f t="shared" si="2"/>
        <v/>
      </c>
      <c r="L47" s="307" t="b">
        <f t="shared" si="3"/>
        <v>0</v>
      </c>
      <c r="M47" s="308">
        <f t="shared" si="6"/>
        <v>1</v>
      </c>
    </row>
    <row r="48" spans="1:13">
      <c r="A48" s="36">
        <v>37</v>
      </c>
      <c r="B48" s="6"/>
      <c r="C48" s="6"/>
      <c r="D48" s="6"/>
      <c r="E48" s="6"/>
      <c r="F48" s="6"/>
      <c r="G48" s="6"/>
      <c r="H48" s="188"/>
      <c r="I48" s="15" t="str">
        <f t="shared" si="5"/>
        <v/>
      </c>
      <c r="J48" s="36"/>
      <c r="K48" s="51" t="str">
        <f t="shared" si="2"/>
        <v/>
      </c>
      <c r="L48" s="307" t="b">
        <f t="shared" si="3"/>
        <v>0</v>
      </c>
      <c r="M48" s="308">
        <f t="shared" si="6"/>
        <v>1</v>
      </c>
    </row>
    <row r="49" spans="1:13">
      <c r="A49" s="36">
        <v>38</v>
      </c>
      <c r="B49" s="6"/>
      <c r="C49" s="6"/>
      <c r="D49" s="6"/>
      <c r="E49" s="6"/>
      <c r="F49" s="6"/>
      <c r="G49" s="6"/>
      <c r="H49" s="188"/>
      <c r="I49" s="15" t="str">
        <f t="shared" si="5"/>
        <v/>
      </c>
      <c r="J49" s="36"/>
      <c r="K49" s="51" t="str">
        <f t="shared" si="2"/>
        <v/>
      </c>
      <c r="L49" s="307" t="b">
        <f t="shared" si="3"/>
        <v>0</v>
      </c>
      <c r="M49" s="308">
        <f t="shared" si="6"/>
        <v>1</v>
      </c>
    </row>
    <row r="50" spans="1:13">
      <c r="A50" s="36">
        <v>39</v>
      </c>
      <c r="B50" s="6"/>
      <c r="C50" s="6"/>
      <c r="D50" s="6"/>
      <c r="E50" s="6"/>
      <c r="F50" s="6"/>
      <c r="G50" s="6"/>
      <c r="H50" s="188"/>
      <c r="I50" s="15" t="str">
        <f t="shared" si="5"/>
        <v/>
      </c>
      <c r="J50" s="36"/>
      <c r="K50" s="51" t="str">
        <f t="shared" si="2"/>
        <v/>
      </c>
      <c r="L50" s="307" t="b">
        <f t="shared" si="3"/>
        <v>0</v>
      </c>
      <c r="M50" s="308">
        <f t="shared" si="6"/>
        <v>1</v>
      </c>
    </row>
    <row r="51" spans="1:13">
      <c r="A51" s="36">
        <v>40</v>
      </c>
      <c r="B51" s="6"/>
      <c r="C51" s="6"/>
      <c r="D51" s="6"/>
      <c r="E51" s="6"/>
      <c r="F51" s="6"/>
      <c r="G51" s="6"/>
      <c r="H51" s="188"/>
      <c r="I51" s="15" t="str">
        <f t="shared" si="5"/>
        <v/>
      </c>
      <c r="J51" s="36"/>
      <c r="K51" s="51" t="str">
        <f t="shared" si="2"/>
        <v/>
      </c>
      <c r="L51" s="307" t="b">
        <f t="shared" si="3"/>
        <v>0</v>
      </c>
      <c r="M51" s="308">
        <f t="shared" si="6"/>
        <v>1</v>
      </c>
    </row>
    <row r="52" spans="1:13">
      <c r="A52" s="36">
        <v>41</v>
      </c>
      <c r="B52" s="6"/>
      <c r="C52" s="6"/>
      <c r="D52" s="6"/>
      <c r="E52" s="6"/>
      <c r="F52" s="6"/>
      <c r="G52" s="6"/>
      <c r="H52" s="188"/>
      <c r="I52" s="15" t="str">
        <f t="shared" si="5"/>
        <v/>
      </c>
      <c r="J52" s="36"/>
      <c r="K52" s="51" t="str">
        <f t="shared" si="2"/>
        <v/>
      </c>
      <c r="L52" s="307" t="b">
        <f t="shared" si="3"/>
        <v>0</v>
      </c>
      <c r="M52" s="308">
        <f t="shared" si="6"/>
        <v>1</v>
      </c>
    </row>
    <row r="53" spans="1:13">
      <c r="A53" s="36">
        <v>42</v>
      </c>
      <c r="B53" s="6"/>
      <c r="C53" s="6"/>
      <c r="D53" s="6"/>
      <c r="E53" s="6"/>
      <c r="F53" s="6"/>
      <c r="G53" s="6"/>
      <c r="H53" s="188"/>
      <c r="I53" s="15" t="str">
        <f t="shared" si="5"/>
        <v/>
      </c>
      <c r="J53" s="36"/>
      <c r="K53" s="51" t="str">
        <f t="shared" si="2"/>
        <v/>
      </c>
      <c r="L53" s="307" t="b">
        <f t="shared" si="3"/>
        <v>0</v>
      </c>
      <c r="M53" s="308">
        <f t="shared" si="6"/>
        <v>1</v>
      </c>
    </row>
    <row r="54" spans="1:13">
      <c r="A54" s="36">
        <v>43</v>
      </c>
      <c r="B54" s="6"/>
      <c r="C54" s="6"/>
      <c r="D54" s="6"/>
      <c r="E54" s="6"/>
      <c r="F54" s="6"/>
      <c r="G54" s="6"/>
      <c r="H54" s="188"/>
      <c r="I54" s="15" t="str">
        <f t="shared" si="5"/>
        <v/>
      </c>
      <c r="J54" s="36"/>
      <c r="K54" s="51" t="str">
        <f t="shared" si="2"/>
        <v/>
      </c>
      <c r="L54" s="307" t="b">
        <f t="shared" si="3"/>
        <v>0</v>
      </c>
      <c r="M54" s="308">
        <f t="shared" si="6"/>
        <v>1</v>
      </c>
    </row>
    <row r="55" spans="1:13">
      <c r="A55" s="36">
        <v>44</v>
      </c>
      <c r="B55" s="6"/>
      <c r="C55" s="6"/>
      <c r="D55" s="6"/>
      <c r="E55" s="6"/>
      <c r="F55" s="6"/>
      <c r="G55" s="6"/>
      <c r="H55" s="188"/>
      <c r="I55" s="15" t="str">
        <f t="shared" si="5"/>
        <v/>
      </c>
      <c r="J55" s="36"/>
      <c r="K55" s="51" t="str">
        <f t="shared" si="2"/>
        <v/>
      </c>
      <c r="L55" s="307" t="b">
        <f t="shared" si="3"/>
        <v>0</v>
      </c>
      <c r="M55" s="308">
        <f t="shared" si="6"/>
        <v>1</v>
      </c>
    </row>
    <row r="56" spans="1:13">
      <c r="A56" s="36">
        <v>45</v>
      </c>
      <c r="B56" s="6"/>
      <c r="C56" s="6"/>
      <c r="D56" s="6"/>
      <c r="E56" s="6"/>
      <c r="F56" s="6"/>
      <c r="G56" s="6"/>
      <c r="H56" s="188"/>
      <c r="I56" s="15" t="str">
        <f t="shared" si="5"/>
        <v/>
      </c>
      <c r="J56" s="36"/>
      <c r="K56" s="51" t="str">
        <f t="shared" si="2"/>
        <v/>
      </c>
      <c r="L56" s="307" t="b">
        <f t="shared" si="3"/>
        <v>0</v>
      </c>
      <c r="M56" s="308">
        <f t="shared" si="6"/>
        <v>1</v>
      </c>
    </row>
    <row r="57" spans="1:13">
      <c r="A57" s="36">
        <v>46</v>
      </c>
      <c r="B57" s="6"/>
      <c r="C57" s="6"/>
      <c r="D57" s="6"/>
      <c r="E57" s="6"/>
      <c r="F57" s="6"/>
      <c r="G57" s="6"/>
      <c r="H57" s="188"/>
      <c r="I57" s="15" t="str">
        <f t="shared" si="5"/>
        <v/>
      </c>
      <c r="J57" s="36"/>
      <c r="K57" s="51" t="str">
        <f t="shared" si="2"/>
        <v/>
      </c>
      <c r="L57" s="307" t="b">
        <f t="shared" si="3"/>
        <v>0</v>
      </c>
      <c r="M57" s="308">
        <f t="shared" si="6"/>
        <v>1</v>
      </c>
    </row>
    <row r="58" spans="1:13">
      <c r="A58" s="36">
        <v>47</v>
      </c>
      <c r="B58" s="6"/>
      <c r="C58" s="6"/>
      <c r="D58" s="6"/>
      <c r="E58" s="6"/>
      <c r="F58" s="6"/>
      <c r="G58" s="6"/>
      <c r="H58" s="188"/>
      <c r="I58" s="15" t="str">
        <f t="shared" si="5"/>
        <v/>
      </c>
      <c r="J58" s="36"/>
      <c r="K58" s="51" t="str">
        <f t="shared" si="2"/>
        <v/>
      </c>
      <c r="L58" s="307" t="b">
        <f t="shared" si="3"/>
        <v>0</v>
      </c>
      <c r="M58" s="308">
        <f t="shared" si="6"/>
        <v>1</v>
      </c>
    </row>
    <row r="59" spans="1:13">
      <c r="A59" s="36">
        <v>48</v>
      </c>
      <c r="B59" s="6"/>
      <c r="C59" s="6"/>
      <c r="D59" s="6"/>
      <c r="E59" s="6"/>
      <c r="F59" s="6"/>
      <c r="G59" s="6"/>
      <c r="H59" s="188"/>
      <c r="I59" s="15" t="str">
        <f t="shared" si="5"/>
        <v/>
      </c>
      <c r="J59" s="36"/>
      <c r="K59" s="51" t="str">
        <f t="shared" si="2"/>
        <v/>
      </c>
      <c r="L59" s="307" t="b">
        <f t="shared" si="3"/>
        <v>0</v>
      </c>
      <c r="M59" s="308">
        <f t="shared" si="6"/>
        <v>1</v>
      </c>
    </row>
    <row r="60" spans="1:13">
      <c r="A60" s="36">
        <v>49</v>
      </c>
      <c r="B60" s="6"/>
      <c r="C60" s="6"/>
      <c r="D60" s="6"/>
      <c r="E60" s="6"/>
      <c r="F60" s="6"/>
      <c r="G60" s="6"/>
      <c r="H60" s="188"/>
      <c r="I60" s="15" t="str">
        <f t="shared" si="5"/>
        <v/>
      </c>
      <c r="J60" s="36"/>
      <c r="K60" s="51" t="str">
        <f t="shared" si="2"/>
        <v/>
      </c>
      <c r="L60" s="307" t="b">
        <f t="shared" si="3"/>
        <v>0</v>
      </c>
      <c r="M60" s="308">
        <f t="shared" si="6"/>
        <v>1</v>
      </c>
    </row>
    <row r="61" spans="1:13">
      <c r="A61" s="36">
        <v>50</v>
      </c>
      <c r="B61" s="6"/>
      <c r="C61" s="6"/>
      <c r="D61" s="6"/>
      <c r="E61" s="6"/>
      <c r="F61" s="6"/>
      <c r="G61" s="6"/>
      <c r="H61" s="188"/>
      <c r="I61" s="15" t="str">
        <f t="shared" si="5"/>
        <v/>
      </c>
      <c r="J61" s="36"/>
      <c r="K61" s="51" t="str">
        <f t="shared" si="2"/>
        <v/>
      </c>
      <c r="L61" s="307" t="b">
        <f t="shared" si="3"/>
        <v>0</v>
      </c>
      <c r="M61" s="308">
        <f t="shared" si="6"/>
        <v>1</v>
      </c>
    </row>
    <row r="62" spans="1:13">
      <c r="A62" s="36">
        <v>51</v>
      </c>
      <c r="B62" s="6"/>
      <c r="C62" s="6"/>
      <c r="D62" s="6"/>
      <c r="E62" s="6"/>
      <c r="F62" s="6"/>
      <c r="G62" s="6"/>
      <c r="H62" s="188"/>
      <c r="I62" s="15" t="str">
        <f t="shared" si="5"/>
        <v/>
      </c>
      <c r="J62" s="36"/>
      <c r="K62" s="51" t="str">
        <f t="shared" si="2"/>
        <v/>
      </c>
      <c r="L62" s="307" t="b">
        <f t="shared" si="3"/>
        <v>0</v>
      </c>
      <c r="M62" s="308">
        <f t="shared" si="6"/>
        <v>1</v>
      </c>
    </row>
    <row r="63" spans="1:13">
      <c r="A63" s="36">
        <v>52</v>
      </c>
      <c r="B63" s="6"/>
      <c r="C63" s="6"/>
      <c r="D63" s="6"/>
      <c r="E63" s="6"/>
      <c r="F63" s="6"/>
      <c r="G63" s="6"/>
      <c r="H63" s="188"/>
      <c r="I63" s="15" t="str">
        <f t="shared" si="5"/>
        <v/>
      </c>
      <c r="J63" s="36"/>
      <c r="K63" s="51" t="str">
        <f t="shared" si="2"/>
        <v/>
      </c>
      <c r="L63" s="307" t="b">
        <f t="shared" si="3"/>
        <v>0</v>
      </c>
      <c r="M63" s="308">
        <f t="shared" si="6"/>
        <v>1</v>
      </c>
    </row>
    <row r="64" spans="1:13">
      <c r="A64" s="36">
        <v>53</v>
      </c>
      <c r="B64" s="6"/>
      <c r="C64" s="6"/>
      <c r="D64" s="6"/>
      <c r="E64" s="6"/>
      <c r="F64" s="6"/>
      <c r="G64" s="6"/>
      <c r="H64" s="188"/>
      <c r="I64" s="15" t="str">
        <f t="shared" si="5"/>
        <v/>
      </c>
      <c r="J64" s="36"/>
      <c r="K64" s="51" t="str">
        <f t="shared" si="2"/>
        <v/>
      </c>
      <c r="L64" s="307" t="b">
        <f t="shared" si="3"/>
        <v>0</v>
      </c>
      <c r="M64" s="308">
        <f t="shared" si="6"/>
        <v>1</v>
      </c>
    </row>
    <row r="65" spans="1:13">
      <c r="A65" s="36">
        <v>54</v>
      </c>
      <c r="B65" s="6"/>
      <c r="C65" s="6"/>
      <c r="D65" s="6"/>
      <c r="E65" s="6"/>
      <c r="F65" s="6"/>
      <c r="G65" s="6"/>
      <c r="H65" s="188"/>
      <c r="I65" s="15" t="str">
        <f t="shared" si="5"/>
        <v/>
      </c>
      <c r="J65" s="36"/>
      <c r="K65" s="51" t="str">
        <f t="shared" si="2"/>
        <v/>
      </c>
      <c r="L65" s="307" t="b">
        <f t="shared" si="3"/>
        <v>0</v>
      </c>
      <c r="M65" s="308">
        <f t="shared" si="6"/>
        <v>1</v>
      </c>
    </row>
    <row r="66" spans="1:13">
      <c r="A66" s="36">
        <v>55</v>
      </c>
      <c r="B66" s="6"/>
      <c r="C66" s="6"/>
      <c r="D66" s="6"/>
      <c r="E66" s="6"/>
      <c r="F66" s="6"/>
      <c r="G66" s="6"/>
      <c r="H66" s="188"/>
      <c r="I66" s="15" t="str">
        <f t="shared" si="5"/>
        <v/>
      </c>
      <c r="J66" s="36"/>
      <c r="K66" s="51" t="str">
        <f t="shared" si="2"/>
        <v/>
      </c>
      <c r="L66" s="307" t="b">
        <f t="shared" si="3"/>
        <v>0</v>
      </c>
      <c r="M66" s="308">
        <f t="shared" si="6"/>
        <v>1</v>
      </c>
    </row>
    <row r="67" spans="1:13">
      <c r="A67" s="36">
        <v>56</v>
      </c>
      <c r="B67" s="6"/>
      <c r="C67" s="6"/>
      <c r="D67" s="6"/>
      <c r="E67" s="6"/>
      <c r="F67" s="6"/>
      <c r="G67" s="6"/>
      <c r="H67" s="188"/>
      <c r="I67" s="15" t="str">
        <f t="shared" si="5"/>
        <v/>
      </c>
      <c r="J67" s="36"/>
      <c r="K67" s="51" t="str">
        <f t="shared" si="2"/>
        <v/>
      </c>
      <c r="L67" s="307" t="b">
        <f t="shared" si="3"/>
        <v>0</v>
      </c>
      <c r="M67" s="308">
        <f t="shared" si="6"/>
        <v>1</v>
      </c>
    </row>
    <row r="68" spans="1:13">
      <c r="A68" s="36">
        <v>57</v>
      </c>
      <c r="B68" s="6"/>
      <c r="C68" s="6"/>
      <c r="D68" s="6"/>
      <c r="E68" s="6"/>
      <c r="F68" s="6"/>
      <c r="G68" s="6"/>
      <c r="H68" s="188"/>
      <c r="I68" s="15" t="str">
        <f t="shared" si="5"/>
        <v/>
      </c>
      <c r="J68" s="36"/>
      <c r="K68" s="51" t="str">
        <f t="shared" si="2"/>
        <v/>
      </c>
      <c r="L68" s="307" t="b">
        <f t="shared" si="3"/>
        <v>0</v>
      </c>
      <c r="M68" s="308">
        <f t="shared" si="6"/>
        <v>1</v>
      </c>
    </row>
    <row r="69" spans="1:13">
      <c r="A69" s="36">
        <v>58</v>
      </c>
      <c r="B69" s="6"/>
      <c r="C69" s="6"/>
      <c r="D69" s="6"/>
      <c r="E69" s="6"/>
      <c r="F69" s="6"/>
      <c r="G69" s="6"/>
      <c r="H69" s="188"/>
      <c r="I69" s="15" t="str">
        <f t="shared" si="5"/>
        <v/>
      </c>
      <c r="J69" s="36"/>
      <c r="K69" s="51" t="str">
        <f t="shared" si="2"/>
        <v/>
      </c>
      <c r="L69" s="307" t="b">
        <f t="shared" si="3"/>
        <v>0</v>
      </c>
      <c r="M69" s="308">
        <f t="shared" si="6"/>
        <v>1</v>
      </c>
    </row>
    <row r="70" spans="1:13">
      <c r="A70" s="36">
        <v>59</v>
      </c>
      <c r="B70" s="6"/>
      <c r="C70" s="6"/>
      <c r="D70" s="6"/>
      <c r="E70" s="6"/>
      <c r="F70" s="6"/>
      <c r="G70" s="6"/>
      <c r="H70" s="188"/>
      <c r="I70" s="15" t="str">
        <f t="shared" si="5"/>
        <v/>
      </c>
      <c r="J70" s="36"/>
      <c r="K70" s="51" t="str">
        <f t="shared" si="2"/>
        <v/>
      </c>
      <c r="L70" s="307" t="b">
        <f t="shared" si="3"/>
        <v>0</v>
      </c>
      <c r="M70" s="308">
        <f t="shared" si="6"/>
        <v>1</v>
      </c>
    </row>
    <row r="71" spans="1:13">
      <c r="A71" s="36">
        <v>60</v>
      </c>
      <c r="B71" s="6"/>
      <c r="C71" s="6"/>
      <c r="D71" s="6"/>
      <c r="E71" s="6"/>
      <c r="F71" s="6"/>
      <c r="G71" s="6"/>
      <c r="H71" s="188"/>
      <c r="I71" s="15" t="str">
        <f t="shared" si="5"/>
        <v/>
      </c>
      <c r="J71" s="36"/>
      <c r="K71" s="51" t="str">
        <f t="shared" si="2"/>
        <v/>
      </c>
      <c r="L71" s="307" t="b">
        <f t="shared" si="3"/>
        <v>0</v>
      </c>
      <c r="M71" s="308">
        <f t="shared" si="6"/>
        <v>1</v>
      </c>
    </row>
    <row r="72" spans="1:13">
      <c r="A72" s="36">
        <v>61</v>
      </c>
      <c r="B72" s="6"/>
      <c r="C72" s="6"/>
      <c r="D72" s="6"/>
      <c r="E72" s="6"/>
      <c r="F72" s="6"/>
      <c r="G72" s="6"/>
      <c r="H72" s="188"/>
      <c r="I72" s="15" t="str">
        <f t="shared" si="5"/>
        <v/>
      </c>
      <c r="J72" s="36"/>
      <c r="K72" s="51" t="str">
        <f t="shared" si="2"/>
        <v/>
      </c>
      <c r="L72" s="307" t="b">
        <f t="shared" si="3"/>
        <v>0</v>
      </c>
      <c r="M72" s="308">
        <f t="shared" si="6"/>
        <v>1</v>
      </c>
    </row>
    <row r="73" spans="1:13">
      <c r="A73" s="36">
        <v>62</v>
      </c>
      <c r="B73" s="6"/>
      <c r="C73" s="6"/>
      <c r="D73" s="6"/>
      <c r="E73" s="6"/>
      <c r="F73" s="6"/>
      <c r="G73" s="6"/>
      <c r="H73" s="188"/>
      <c r="I73" s="15" t="str">
        <f t="shared" si="5"/>
        <v/>
      </c>
      <c r="J73" s="36"/>
      <c r="K73" s="51" t="str">
        <f t="shared" si="2"/>
        <v/>
      </c>
      <c r="L73" s="307" t="b">
        <f t="shared" si="3"/>
        <v>0</v>
      </c>
      <c r="M73" s="308">
        <f t="shared" si="6"/>
        <v>1</v>
      </c>
    </row>
    <row r="74" spans="1:13">
      <c r="A74" s="36">
        <v>63</v>
      </c>
      <c r="B74" s="6"/>
      <c r="C74" s="6"/>
      <c r="D74" s="6"/>
      <c r="E74" s="6"/>
      <c r="F74" s="6"/>
      <c r="G74" s="6"/>
      <c r="H74" s="188"/>
      <c r="I74" s="15" t="str">
        <f t="shared" si="5"/>
        <v/>
      </c>
      <c r="J74" s="36"/>
      <c r="K74" s="51" t="str">
        <f t="shared" si="2"/>
        <v/>
      </c>
      <c r="L74" s="307" t="b">
        <f t="shared" si="3"/>
        <v>0</v>
      </c>
      <c r="M74" s="308">
        <f t="shared" si="6"/>
        <v>1</v>
      </c>
    </row>
    <row r="75" spans="1:13">
      <c r="A75" s="36">
        <v>64</v>
      </c>
      <c r="B75" s="6"/>
      <c r="C75" s="6"/>
      <c r="D75" s="6"/>
      <c r="E75" s="6"/>
      <c r="F75" s="6"/>
      <c r="G75" s="6"/>
      <c r="H75" s="188"/>
      <c r="I75" s="15" t="str">
        <f t="shared" si="5"/>
        <v/>
      </c>
      <c r="J75" s="36"/>
      <c r="K75" s="51" t="str">
        <f t="shared" si="2"/>
        <v/>
      </c>
      <c r="L75" s="307" t="b">
        <f t="shared" si="3"/>
        <v>0</v>
      </c>
      <c r="M75" s="308">
        <f t="shared" si="6"/>
        <v>1</v>
      </c>
    </row>
    <row r="76" spans="1:13">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c r="A78" s="36">
        <v>67</v>
      </c>
      <c r="B78" s="6"/>
      <c r="C78" s="6"/>
      <c r="D78" s="6"/>
      <c r="E78" s="6"/>
      <c r="F78" s="6"/>
      <c r="G78" s="6"/>
      <c r="H78" s="188"/>
      <c r="I78" s="15" t="str">
        <f t="shared" si="9"/>
        <v/>
      </c>
      <c r="J78" s="36"/>
      <c r="K78" s="51" t="str">
        <f t="shared" si="7"/>
        <v/>
      </c>
      <c r="L78" s="307" t="b">
        <f t="shared" si="8"/>
        <v>0</v>
      </c>
      <c r="M78" s="308">
        <f t="shared" si="10"/>
        <v>1</v>
      </c>
    </row>
    <row r="79" spans="1:13">
      <c r="A79" s="36">
        <v>68</v>
      </c>
      <c r="B79" s="6"/>
      <c r="C79" s="6"/>
      <c r="D79" s="6"/>
      <c r="E79" s="6"/>
      <c r="F79" s="6"/>
      <c r="G79" s="6"/>
      <c r="H79" s="188"/>
      <c r="I79" s="15" t="str">
        <f t="shared" si="9"/>
        <v/>
      </c>
      <c r="J79" s="36"/>
      <c r="K79" s="51" t="str">
        <f t="shared" si="7"/>
        <v/>
      </c>
      <c r="L79" s="307" t="b">
        <f t="shared" si="8"/>
        <v>0</v>
      </c>
      <c r="M79" s="308">
        <f t="shared" si="10"/>
        <v>1</v>
      </c>
    </row>
    <row r="80" spans="1:13">
      <c r="A80" s="36">
        <v>69</v>
      </c>
      <c r="B80" s="6"/>
      <c r="C80" s="6"/>
      <c r="D80" s="6"/>
      <c r="E80" s="6"/>
      <c r="F80" s="6"/>
      <c r="G80" s="6"/>
      <c r="H80" s="188"/>
      <c r="I80" s="15" t="str">
        <f t="shared" si="9"/>
        <v/>
      </c>
      <c r="J80" s="36"/>
      <c r="K80" s="51" t="str">
        <f t="shared" si="7"/>
        <v/>
      </c>
      <c r="L80" s="307" t="b">
        <f t="shared" si="8"/>
        <v>0</v>
      </c>
      <c r="M80" s="308">
        <f t="shared" si="10"/>
        <v>1</v>
      </c>
    </row>
    <row r="81" spans="1:13">
      <c r="A81" s="36">
        <v>70</v>
      </c>
      <c r="B81" s="6"/>
      <c r="C81" s="6"/>
      <c r="D81" s="6"/>
      <c r="E81" s="6"/>
      <c r="F81" s="6"/>
      <c r="G81" s="6"/>
      <c r="H81" s="188"/>
      <c r="I81" s="15" t="str">
        <f t="shared" si="9"/>
        <v/>
      </c>
      <c r="J81" s="36"/>
      <c r="K81" s="51" t="str">
        <f t="shared" si="7"/>
        <v/>
      </c>
      <c r="L81" s="307" t="b">
        <f t="shared" si="8"/>
        <v>0</v>
      </c>
      <c r="M81" s="308">
        <f t="shared" si="10"/>
        <v>1</v>
      </c>
    </row>
    <row r="82" spans="1:13">
      <c r="A82" s="36">
        <v>71</v>
      </c>
      <c r="B82" s="6"/>
      <c r="C82" s="6"/>
      <c r="D82" s="6"/>
      <c r="E82" s="6"/>
      <c r="F82" s="6"/>
      <c r="G82" s="6"/>
      <c r="H82" s="188"/>
      <c r="I82" s="15" t="str">
        <f t="shared" si="9"/>
        <v/>
      </c>
      <c r="J82" s="36"/>
      <c r="K82" s="51" t="str">
        <f t="shared" si="7"/>
        <v/>
      </c>
      <c r="L82" s="307" t="b">
        <f t="shared" si="8"/>
        <v>0</v>
      </c>
      <c r="M82" s="308">
        <f t="shared" si="10"/>
        <v>1</v>
      </c>
    </row>
    <row r="83" spans="1:13">
      <c r="A83" s="36">
        <v>72</v>
      </c>
      <c r="B83" s="6"/>
      <c r="C83" s="6"/>
      <c r="D83" s="6"/>
      <c r="E83" s="6"/>
      <c r="F83" s="6"/>
      <c r="G83" s="6"/>
      <c r="H83" s="188"/>
      <c r="I83" s="15" t="str">
        <f t="shared" si="9"/>
        <v/>
      </c>
      <c r="J83" s="36"/>
      <c r="K83" s="51" t="str">
        <f t="shared" si="7"/>
        <v/>
      </c>
      <c r="L83" s="307" t="b">
        <f t="shared" si="8"/>
        <v>0</v>
      </c>
      <c r="M83" s="308">
        <f t="shared" si="10"/>
        <v>1</v>
      </c>
    </row>
    <row r="84" spans="1:13">
      <c r="A84" s="36">
        <v>73</v>
      </c>
      <c r="B84" s="6"/>
      <c r="C84" s="6"/>
      <c r="D84" s="6"/>
      <c r="E84" s="6"/>
      <c r="F84" s="6"/>
      <c r="G84" s="6"/>
      <c r="H84" s="188"/>
      <c r="I84" s="15" t="str">
        <f t="shared" si="9"/>
        <v/>
      </c>
      <c r="J84" s="36"/>
      <c r="K84" s="51" t="str">
        <f t="shared" si="7"/>
        <v/>
      </c>
      <c r="L84" s="307" t="b">
        <f t="shared" si="8"/>
        <v>0</v>
      </c>
      <c r="M84" s="308">
        <f t="shared" si="10"/>
        <v>1</v>
      </c>
    </row>
    <row r="85" spans="1:13">
      <c r="A85" s="36">
        <v>74</v>
      </c>
      <c r="B85" s="6"/>
      <c r="C85" s="6"/>
      <c r="D85" s="6"/>
      <c r="E85" s="6"/>
      <c r="F85" s="6"/>
      <c r="G85" s="6"/>
      <c r="H85" s="188"/>
      <c r="I85" s="15" t="str">
        <f t="shared" si="9"/>
        <v/>
      </c>
      <c r="J85" s="36"/>
      <c r="K85" s="51" t="str">
        <f t="shared" si="7"/>
        <v/>
      </c>
      <c r="L85" s="307" t="b">
        <f t="shared" si="8"/>
        <v>0</v>
      </c>
      <c r="M85" s="308">
        <f t="shared" si="10"/>
        <v>1</v>
      </c>
    </row>
    <row r="86" spans="1:13">
      <c r="A86" s="36">
        <v>75</v>
      </c>
      <c r="B86" s="6"/>
      <c r="C86" s="6"/>
      <c r="D86" s="6"/>
      <c r="E86" s="6"/>
      <c r="F86" s="6"/>
      <c r="G86" s="6"/>
      <c r="H86" s="188"/>
      <c r="I86" s="15" t="str">
        <f t="shared" si="9"/>
        <v/>
      </c>
      <c r="J86" s="36"/>
      <c r="K86" s="51" t="str">
        <f t="shared" si="7"/>
        <v/>
      </c>
      <c r="L86" s="307" t="b">
        <f t="shared" si="8"/>
        <v>0</v>
      </c>
      <c r="M86" s="308">
        <f t="shared" si="10"/>
        <v>1</v>
      </c>
    </row>
    <row r="87" spans="1:13">
      <c r="A87" s="36">
        <v>76</v>
      </c>
      <c r="B87" s="6"/>
      <c r="C87" s="6"/>
      <c r="D87" s="6"/>
      <c r="E87" s="6"/>
      <c r="F87" s="6"/>
      <c r="G87" s="6"/>
      <c r="H87" s="188"/>
      <c r="I87" s="15" t="str">
        <f t="shared" si="9"/>
        <v/>
      </c>
      <c r="J87" s="36"/>
      <c r="K87" s="51" t="str">
        <f t="shared" si="7"/>
        <v/>
      </c>
      <c r="L87" s="307" t="b">
        <f t="shared" si="8"/>
        <v>0</v>
      </c>
      <c r="M87" s="308">
        <f t="shared" si="10"/>
        <v>1</v>
      </c>
    </row>
    <row r="88" spans="1:13">
      <c r="A88" s="36">
        <v>77</v>
      </c>
      <c r="B88" s="6"/>
      <c r="C88" s="6"/>
      <c r="D88" s="6"/>
      <c r="E88" s="6"/>
      <c r="F88" s="6"/>
      <c r="G88" s="6"/>
      <c r="H88" s="188"/>
      <c r="I88" s="15" t="str">
        <f t="shared" si="9"/>
        <v/>
      </c>
      <c r="J88" s="36"/>
      <c r="K88" s="51" t="str">
        <f t="shared" si="7"/>
        <v/>
      </c>
      <c r="L88" s="307" t="b">
        <f t="shared" si="8"/>
        <v>0</v>
      </c>
      <c r="M88" s="308">
        <f t="shared" si="10"/>
        <v>1</v>
      </c>
    </row>
    <row r="89" spans="1:13">
      <c r="A89" s="36">
        <v>78</v>
      </c>
      <c r="B89" s="6"/>
      <c r="C89" s="6"/>
      <c r="D89" s="6"/>
      <c r="E89" s="6"/>
      <c r="F89" s="6"/>
      <c r="G89" s="6"/>
      <c r="H89" s="188"/>
      <c r="I89" s="15" t="str">
        <f t="shared" si="9"/>
        <v/>
      </c>
      <c r="J89" s="36"/>
      <c r="K89" s="51" t="str">
        <f t="shared" si="7"/>
        <v/>
      </c>
      <c r="L89" s="307" t="b">
        <f t="shared" si="8"/>
        <v>0</v>
      </c>
      <c r="M89" s="308">
        <f t="shared" si="10"/>
        <v>1</v>
      </c>
    </row>
    <row r="90" spans="1:13">
      <c r="A90" s="36">
        <v>79</v>
      </c>
      <c r="B90" s="6"/>
      <c r="C90" s="6"/>
      <c r="D90" s="6"/>
      <c r="E90" s="6"/>
      <c r="F90" s="6"/>
      <c r="G90" s="6"/>
      <c r="H90" s="188"/>
      <c r="I90" s="15" t="str">
        <f t="shared" si="9"/>
        <v/>
      </c>
      <c r="J90" s="36"/>
      <c r="K90" s="51" t="str">
        <f t="shared" si="7"/>
        <v/>
      </c>
      <c r="L90" s="307" t="b">
        <f t="shared" si="8"/>
        <v>0</v>
      </c>
      <c r="M90" s="308">
        <f t="shared" si="10"/>
        <v>1</v>
      </c>
    </row>
    <row r="91" spans="1:13">
      <c r="A91" s="36">
        <v>80</v>
      </c>
      <c r="B91" s="6"/>
      <c r="C91" s="6"/>
      <c r="D91" s="6"/>
      <c r="E91" s="6"/>
      <c r="F91" s="6"/>
      <c r="G91" s="6"/>
      <c r="H91" s="188"/>
      <c r="I91" s="15" t="str">
        <f t="shared" si="9"/>
        <v/>
      </c>
      <c r="J91" s="36"/>
      <c r="K91" s="51" t="str">
        <f t="shared" si="7"/>
        <v/>
      </c>
      <c r="L91" s="307" t="b">
        <f t="shared" si="8"/>
        <v>0</v>
      </c>
      <c r="M91" s="308">
        <f t="shared" si="10"/>
        <v>1</v>
      </c>
    </row>
    <row r="92" spans="1:13">
      <c r="A92" s="36">
        <v>81</v>
      </c>
      <c r="B92" s="6"/>
      <c r="C92" s="6"/>
      <c r="D92" s="6"/>
      <c r="E92" s="6"/>
      <c r="F92" s="6"/>
      <c r="G92" s="6"/>
      <c r="H92" s="188"/>
      <c r="I92" s="15" t="str">
        <f t="shared" si="9"/>
        <v/>
      </c>
      <c r="J92" s="36"/>
      <c r="K92" s="51" t="str">
        <f t="shared" si="7"/>
        <v/>
      </c>
      <c r="L92" s="307" t="b">
        <f t="shared" si="8"/>
        <v>0</v>
      </c>
      <c r="M92" s="308">
        <f t="shared" si="10"/>
        <v>1</v>
      </c>
    </row>
    <row r="93" spans="1:13">
      <c r="A93" s="36">
        <v>82</v>
      </c>
      <c r="B93" s="6"/>
      <c r="C93" s="6"/>
      <c r="D93" s="6"/>
      <c r="E93" s="6"/>
      <c r="F93" s="6"/>
      <c r="G93" s="6"/>
      <c r="H93" s="188"/>
      <c r="I93" s="15" t="str">
        <f t="shared" si="9"/>
        <v/>
      </c>
      <c r="J93" s="36"/>
      <c r="K93" s="51" t="str">
        <f t="shared" si="7"/>
        <v/>
      </c>
      <c r="L93" s="307" t="b">
        <f t="shared" si="8"/>
        <v>0</v>
      </c>
      <c r="M93" s="308">
        <f t="shared" si="10"/>
        <v>1</v>
      </c>
    </row>
    <row r="94" spans="1:13">
      <c r="A94" s="36">
        <v>83</v>
      </c>
      <c r="B94" s="6"/>
      <c r="C94" s="6"/>
      <c r="D94" s="6"/>
      <c r="E94" s="6"/>
      <c r="F94" s="6"/>
      <c r="G94" s="6"/>
      <c r="H94" s="188"/>
      <c r="I94" s="15" t="str">
        <f t="shared" si="9"/>
        <v/>
      </c>
      <c r="J94" s="36"/>
      <c r="K94" s="51" t="str">
        <f t="shared" si="7"/>
        <v/>
      </c>
      <c r="L94" s="307" t="b">
        <f t="shared" si="8"/>
        <v>0</v>
      </c>
      <c r="M94" s="308">
        <f t="shared" si="10"/>
        <v>1</v>
      </c>
    </row>
    <row r="95" spans="1:13">
      <c r="A95" s="36">
        <v>84</v>
      </c>
      <c r="B95" s="6"/>
      <c r="C95" s="6"/>
      <c r="D95" s="6"/>
      <c r="E95" s="6"/>
      <c r="F95" s="6"/>
      <c r="G95" s="6"/>
      <c r="H95" s="188"/>
      <c r="I95" s="15" t="str">
        <f t="shared" si="9"/>
        <v/>
      </c>
      <c r="J95" s="36"/>
      <c r="K95" s="51" t="str">
        <f t="shared" si="7"/>
        <v/>
      </c>
      <c r="L95" s="307" t="b">
        <f t="shared" si="8"/>
        <v>0</v>
      </c>
      <c r="M95" s="308">
        <f t="shared" si="10"/>
        <v>1</v>
      </c>
    </row>
    <row r="96" spans="1:13">
      <c r="A96" s="36">
        <v>85</v>
      </c>
      <c r="B96" s="6"/>
      <c r="C96" s="6"/>
      <c r="D96" s="6"/>
      <c r="E96" s="6"/>
      <c r="F96" s="6"/>
      <c r="G96" s="6"/>
      <c r="H96" s="188"/>
      <c r="I96" s="15" t="str">
        <f t="shared" si="9"/>
        <v/>
      </c>
      <c r="J96" s="36"/>
      <c r="K96" s="51" t="str">
        <f t="shared" si="7"/>
        <v/>
      </c>
      <c r="L96" s="307" t="b">
        <f t="shared" si="8"/>
        <v>0</v>
      </c>
      <c r="M96" s="308">
        <f t="shared" si="10"/>
        <v>1</v>
      </c>
    </row>
    <row r="97" spans="1:13">
      <c r="A97" s="36">
        <v>86</v>
      </c>
      <c r="B97" s="6"/>
      <c r="C97" s="6"/>
      <c r="D97" s="6"/>
      <c r="E97" s="6"/>
      <c r="F97" s="6"/>
      <c r="G97" s="6"/>
      <c r="H97" s="188"/>
      <c r="I97" s="15" t="str">
        <f t="shared" si="9"/>
        <v/>
      </c>
      <c r="J97" s="36"/>
      <c r="K97" s="51" t="str">
        <f t="shared" si="7"/>
        <v/>
      </c>
      <c r="L97" s="307" t="b">
        <f t="shared" si="8"/>
        <v>0</v>
      </c>
      <c r="M97" s="308">
        <f t="shared" si="10"/>
        <v>1</v>
      </c>
    </row>
    <row r="98" spans="1:13">
      <c r="A98" s="36">
        <v>87</v>
      </c>
      <c r="B98" s="6"/>
      <c r="C98" s="6"/>
      <c r="D98" s="6"/>
      <c r="E98" s="6"/>
      <c r="F98" s="6"/>
      <c r="G98" s="6"/>
      <c r="H98" s="188"/>
      <c r="I98" s="15" t="str">
        <f t="shared" si="9"/>
        <v/>
      </c>
      <c r="J98" s="36"/>
      <c r="K98" s="51" t="str">
        <f t="shared" si="7"/>
        <v/>
      </c>
      <c r="L98" s="307" t="b">
        <f t="shared" si="8"/>
        <v>0</v>
      </c>
      <c r="M98" s="308">
        <f t="shared" si="10"/>
        <v>1</v>
      </c>
    </row>
    <row r="99" spans="1:13">
      <c r="A99" s="36">
        <v>88</v>
      </c>
      <c r="B99" s="6"/>
      <c r="C99" s="6"/>
      <c r="D99" s="6"/>
      <c r="E99" s="6"/>
      <c r="F99" s="6"/>
      <c r="G99" s="6"/>
      <c r="H99" s="188"/>
      <c r="I99" s="15" t="str">
        <f t="shared" si="9"/>
        <v/>
      </c>
      <c r="J99" s="36"/>
      <c r="K99" s="51" t="str">
        <f t="shared" si="7"/>
        <v/>
      </c>
      <c r="L99" s="307" t="b">
        <f t="shared" si="8"/>
        <v>0</v>
      </c>
      <c r="M99" s="308">
        <f t="shared" si="10"/>
        <v>1</v>
      </c>
    </row>
    <row r="100" spans="1:13">
      <c r="A100" s="36">
        <v>89</v>
      </c>
      <c r="B100" s="6"/>
      <c r="C100" s="6"/>
      <c r="D100" s="6"/>
      <c r="E100" s="6"/>
      <c r="F100" s="6"/>
      <c r="G100" s="6"/>
      <c r="H100" s="188"/>
      <c r="I100" s="15" t="str">
        <f t="shared" si="9"/>
        <v/>
      </c>
      <c r="J100" s="36"/>
      <c r="K100" s="51" t="str">
        <f t="shared" si="7"/>
        <v/>
      </c>
      <c r="L100" s="307" t="b">
        <f t="shared" si="8"/>
        <v>0</v>
      </c>
      <c r="M100" s="308">
        <f t="shared" si="10"/>
        <v>1</v>
      </c>
    </row>
    <row r="101" spans="1:13">
      <c r="A101" s="36">
        <v>90</v>
      </c>
      <c r="B101" s="6"/>
      <c r="C101" s="6"/>
      <c r="D101" s="6"/>
      <c r="E101" s="6"/>
      <c r="F101" s="6"/>
      <c r="G101" s="6"/>
      <c r="H101" s="188"/>
      <c r="I101" s="15" t="str">
        <f t="shared" si="9"/>
        <v/>
      </c>
      <c r="J101" s="36"/>
      <c r="K101" s="51" t="str">
        <f t="shared" si="7"/>
        <v/>
      </c>
      <c r="L101" s="307" t="b">
        <f t="shared" si="8"/>
        <v>0</v>
      </c>
      <c r="M101" s="308">
        <f t="shared" si="10"/>
        <v>1</v>
      </c>
    </row>
    <row r="102" spans="1:13">
      <c r="A102" s="36">
        <v>91</v>
      </c>
      <c r="B102" s="6"/>
      <c r="C102" s="6"/>
      <c r="D102" s="6"/>
      <c r="E102" s="6"/>
      <c r="F102" s="6"/>
      <c r="G102" s="6"/>
      <c r="H102" s="188"/>
      <c r="I102" s="15" t="str">
        <f t="shared" si="9"/>
        <v/>
      </c>
      <c r="J102" s="36"/>
      <c r="K102" s="51" t="str">
        <f t="shared" si="7"/>
        <v/>
      </c>
      <c r="L102" s="307" t="b">
        <f t="shared" si="8"/>
        <v>0</v>
      </c>
      <c r="M102" s="308">
        <f t="shared" si="10"/>
        <v>1</v>
      </c>
    </row>
    <row r="103" spans="1:13">
      <c r="A103" s="36">
        <v>92</v>
      </c>
      <c r="B103" s="6"/>
      <c r="C103" s="6"/>
      <c r="D103" s="6"/>
      <c r="E103" s="6"/>
      <c r="F103" s="6"/>
      <c r="G103" s="6"/>
      <c r="H103" s="188"/>
      <c r="I103" s="15" t="str">
        <f t="shared" si="9"/>
        <v/>
      </c>
      <c r="J103" s="36"/>
      <c r="K103" s="51" t="str">
        <f t="shared" si="7"/>
        <v/>
      </c>
      <c r="L103" s="307" t="b">
        <f t="shared" si="8"/>
        <v>0</v>
      </c>
      <c r="M103" s="308">
        <f t="shared" si="10"/>
        <v>1</v>
      </c>
    </row>
    <row r="104" spans="1:13">
      <c r="A104" s="36">
        <v>93</v>
      </c>
      <c r="B104" s="6"/>
      <c r="C104" s="6"/>
      <c r="D104" s="6"/>
      <c r="E104" s="6"/>
      <c r="F104" s="6"/>
      <c r="G104" s="6"/>
      <c r="H104" s="188"/>
      <c r="I104" s="15" t="str">
        <f t="shared" si="9"/>
        <v/>
      </c>
      <c r="J104" s="36"/>
      <c r="K104" s="51" t="str">
        <f t="shared" si="7"/>
        <v/>
      </c>
      <c r="L104" s="307" t="b">
        <f t="shared" si="8"/>
        <v>0</v>
      </c>
      <c r="M104" s="308">
        <f t="shared" si="10"/>
        <v>1</v>
      </c>
    </row>
    <row r="105" spans="1:13">
      <c r="A105" s="36">
        <v>94</v>
      </c>
      <c r="B105" s="6"/>
      <c r="C105" s="6"/>
      <c r="D105" s="6"/>
      <c r="E105" s="6"/>
      <c r="F105" s="6"/>
      <c r="G105" s="6"/>
      <c r="H105" s="188"/>
      <c r="I105" s="15" t="str">
        <f t="shared" si="9"/>
        <v/>
      </c>
      <c r="J105" s="36"/>
      <c r="K105" s="51" t="str">
        <f t="shared" si="7"/>
        <v/>
      </c>
      <c r="L105" s="307" t="b">
        <f t="shared" si="8"/>
        <v>0</v>
      </c>
      <c r="M105" s="308">
        <f t="shared" si="10"/>
        <v>1</v>
      </c>
    </row>
    <row r="106" spans="1:13">
      <c r="A106" s="36">
        <v>95</v>
      </c>
      <c r="B106" s="6"/>
      <c r="C106" s="6"/>
      <c r="D106" s="6"/>
      <c r="E106" s="6"/>
      <c r="F106" s="6"/>
      <c r="G106" s="6"/>
      <c r="H106" s="188"/>
      <c r="I106" s="15" t="str">
        <f t="shared" si="9"/>
        <v/>
      </c>
      <c r="J106" s="36"/>
      <c r="K106" s="51" t="str">
        <f t="shared" si="7"/>
        <v/>
      </c>
      <c r="L106" s="307" t="b">
        <f t="shared" si="8"/>
        <v>0</v>
      </c>
      <c r="M106" s="308">
        <f t="shared" si="10"/>
        <v>1</v>
      </c>
    </row>
    <row r="107" spans="1:13">
      <c r="A107" s="36">
        <v>96</v>
      </c>
      <c r="B107" s="6"/>
      <c r="C107" s="6"/>
      <c r="D107" s="6"/>
      <c r="E107" s="6"/>
      <c r="F107" s="6"/>
      <c r="G107" s="6"/>
      <c r="H107" s="188"/>
      <c r="I107" s="15" t="str">
        <f t="shared" si="9"/>
        <v/>
      </c>
      <c r="J107" s="36"/>
      <c r="K107" s="51" t="str">
        <f t="shared" si="7"/>
        <v/>
      </c>
      <c r="L107" s="307" t="b">
        <f t="shared" si="8"/>
        <v>0</v>
      </c>
      <c r="M107" s="308">
        <f t="shared" si="10"/>
        <v>1</v>
      </c>
    </row>
    <row r="108" spans="1:13">
      <c r="A108" s="36">
        <v>97</v>
      </c>
      <c r="B108" s="6"/>
      <c r="C108" s="6"/>
      <c r="D108" s="6"/>
      <c r="E108" s="6"/>
      <c r="F108" s="6"/>
      <c r="G108" s="6"/>
      <c r="H108" s="188"/>
      <c r="I108" s="15" t="str">
        <f t="shared" si="9"/>
        <v/>
      </c>
      <c r="J108" s="36"/>
      <c r="K108" s="51" t="str">
        <f t="shared" si="7"/>
        <v/>
      </c>
      <c r="L108" s="307" t="b">
        <f t="shared" si="8"/>
        <v>0</v>
      </c>
      <c r="M108" s="308">
        <f t="shared" si="10"/>
        <v>1</v>
      </c>
    </row>
    <row r="109" spans="1:13">
      <c r="A109" s="36">
        <v>98</v>
      </c>
      <c r="B109" s="6"/>
      <c r="C109" s="6"/>
      <c r="D109" s="6"/>
      <c r="E109" s="6"/>
      <c r="F109" s="6"/>
      <c r="G109" s="6"/>
      <c r="H109" s="188"/>
      <c r="I109" s="15" t="str">
        <f t="shared" si="9"/>
        <v/>
      </c>
      <c r="J109" s="36"/>
      <c r="K109" s="51" t="str">
        <f t="shared" si="7"/>
        <v/>
      </c>
      <c r="L109" s="307" t="b">
        <f t="shared" si="8"/>
        <v>0</v>
      </c>
      <c r="M109" s="308">
        <f t="shared" si="10"/>
        <v>1</v>
      </c>
    </row>
    <row r="110" spans="1:13">
      <c r="A110" s="125">
        <v>99</v>
      </c>
      <c r="B110" s="6"/>
      <c r="C110" s="6"/>
      <c r="D110" s="6"/>
      <c r="E110" s="6"/>
      <c r="F110" s="6"/>
      <c r="G110" s="6"/>
      <c r="H110" s="188"/>
      <c r="I110" s="15" t="str">
        <f t="shared" si="9"/>
        <v/>
      </c>
      <c r="J110" s="36"/>
      <c r="K110" s="51" t="str">
        <f t="shared" si="7"/>
        <v/>
      </c>
      <c r="L110" s="307" t="b">
        <f t="shared" si="8"/>
        <v>0</v>
      </c>
      <c r="M110" s="308">
        <f t="shared" si="10"/>
        <v>1</v>
      </c>
    </row>
    <row r="111" spans="1:13">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cJ58yzNgje5GT/ag1ryfA3qHIAN14x1q0U3bRlGdzlectqn61sVYu0SAAOn/OMDfxPuyUxvGpnaocM/a2OYryg==" saltValue="usGx6tJG6smzDGyzXerJM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4" zoomScaleNormal="100" workbookViewId="0">
      <selection activeCell="J15" sqref="J15"/>
    </sheetView>
  </sheetViews>
  <sheetFormatPr defaultColWidth="9.140625" defaultRowHeight="15.75"/>
  <cols>
    <col min="1" max="1" width="5.7109375" style="53" customWidth="1"/>
    <col min="2" max="3" width="35.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8" width="9.140625" style="57" customWidth="1"/>
    <col min="19" max="16384" width="9.140625" style="57"/>
  </cols>
  <sheetData>
    <row r="1" spans="1:9" s="53" customFormat="1">
      <c r="A1" s="52" t="s">
        <v>483</v>
      </c>
      <c r="D1" s="54"/>
      <c r="E1" s="56"/>
      <c r="F1" s="46"/>
      <c r="G1" s="55"/>
    </row>
    <row r="2" spans="1:9" s="53" customFormat="1">
      <c r="A2" s="304" t="str">
        <f>IF(ISBLANK(facultate), IF(ISBLANK(departament),"","Departament " &amp; departament), "Facultatea " &amp; facultate)</f>
        <v>Facultatea Științe ale Comunicării</v>
      </c>
      <c r="D2" s="54"/>
      <c r="E2" s="56"/>
      <c r="F2" s="46"/>
      <c r="G2" s="55"/>
    </row>
    <row r="3" spans="1:9" s="53" customFormat="1">
      <c r="A3" s="304" t="str">
        <f>IF(ISBLANK(departament),"","Departamentul " &amp; departament)</f>
        <v>Departamentul Comunicare și Limbi Străine</v>
      </c>
      <c r="D3" s="54"/>
      <c r="E3" s="56"/>
      <c r="F3" s="46"/>
      <c r="G3" s="55"/>
    </row>
    <row r="4" spans="1:9">
      <c r="A4" s="448" t="s">
        <v>784</v>
      </c>
      <c r="B4" s="448"/>
      <c r="C4" s="448"/>
      <c r="D4" s="448"/>
      <c r="E4" s="448"/>
      <c r="F4" s="301"/>
      <c r="G4" s="196"/>
    </row>
    <row r="5" spans="1:9">
      <c r="A5" s="448" t="s">
        <v>778</v>
      </c>
      <c r="B5" s="448"/>
      <c r="C5" s="448"/>
      <c r="D5" s="448"/>
      <c r="E5" s="448"/>
      <c r="F5" s="301"/>
      <c r="G5" s="196"/>
    </row>
    <row r="6" spans="1:9" ht="13.5" customHeight="1">
      <c r="D6" s="57"/>
      <c r="E6" s="305"/>
      <c r="F6" s="305" t="str">
        <f>CONCATENATE(functie," ",nume_candidat)</f>
        <v>Profesor Pop Mirela-Cristina</v>
      </c>
    </row>
    <row r="7" spans="1:9" ht="18.75" customHeight="1">
      <c r="A7" s="446" t="s">
        <v>338</v>
      </c>
      <c r="B7" s="446" t="s">
        <v>454</v>
      </c>
      <c r="C7" s="446" t="s">
        <v>780</v>
      </c>
      <c r="D7" s="456" t="s">
        <v>2</v>
      </c>
      <c r="E7" s="446" t="s">
        <v>544</v>
      </c>
      <c r="F7" s="456" t="s">
        <v>1102</v>
      </c>
      <c r="G7" s="446" t="s">
        <v>4</v>
      </c>
      <c r="H7" s="467" t="s">
        <v>541</v>
      </c>
      <c r="I7" s="453" t="s">
        <v>551</v>
      </c>
    </row>
    <row r="8" spans="1:9" ht="18.75" customHeight="1">
      <c r="A8" s="463"/>
      <c r="B8" s="463"/>
      <c r="C8" s="463"/>
      <c r="D8" s="457"/>
      <c r="E8" s="463"/>
      <c r="F8" s="457"/>
      <c r="G8" s="463"/>
      <c r="H8" s="468"/>
      <c r="I8" s="453"/>
    </row>
    <row r="9" spans="1:9" ht="18.75" customHeight="1">
      <c r="A9" s="463"/>
      <c r="B9" s="463"/>
      <c r="C9" s="463"/>
      <c r="D9" s="457"/>
      <c r="E9" s="447"/>
      <c r="F9" s="457"/>
      <c r="G9" s="447"/>
      <c r="H9" s="468"/>
      <c r="I9" s="453"/>
    </row>
    <row r="10" spans="1:9" ht="18.75" customHeight="1">
      <c r="A10" s="447"/>
      <c r="B10" s="447"/>
      <c r="C10" s="447"/>
      <c r="D10" s="458"/>
      <c r="E10" s="306" t="str">
        <f>CONCATENATE("ultimii ",durata_evaluare," ani")</f>
        <v>ultimii 5 ani</v>
      </c>
      <c r="F10" s="458"/>
      <c r="G10" s="306" t="str">
        <f>CONCATENATE("ultimii                                  ",durata_evaluare," ani")</f>
        <v>ultimii                                  5 ani</v>
      </c>
      <c r="H10" s="469"/>
      <c r="I10" s="453"/>
    </row>
    <row r="11" spans="1:9">
      <c r="A11" s="79"/>
      <c r="B11" s="58"/>
      <c r="C11" s="58"/>
      <c r="D11" s="29"/>
      <c r="E11" s="130">
        <f>SUMIF(E12:E1012,"&gt;0")</f>
        <v>270</v>
      </c>
      <c r="F11" s="360"/>
      <c r="G11" s="4">
        <f t="shared" ref="G11" si="0">SUMIF(G12:G110,"&gt;0")</f>
        <v>27</v>
      </c>
      <c r="H11" s="261"/>
    </row>
    <row r="12" spans="1:9" ht="47.25">
      <c r="A12" s="36">
        <v>1</v>
      </c>
      <c r="B12" s="7" t="s">
        <v>1246</v>
      </c>
      <c r="C12" s="7" t="s">
        <v>1245</v>
      </c>
      <c r="D12" s="189">
        <v>2021</v>
      </c>
      <c r="E12" s="15">
        <f t="shared" ref="E12:E75" si="1">IF(OR($B12="",$C12="",$D12&lt;an_initial,$D12&gt;an_final),"",G12*10)</f>
        <v>10</v>
      </c>
      <c r="F12" s="36"/>
      <c r="G12" s="51">
        <f t="shared" ref="G12:G75" si="2">IF(OR($B12="",$C12="",$D12="",$D12&gt;an_final),"",IF($D12&gt;=an_initial,1,""))</f>
        <v>1</v>
      </c>
      <c r="H12" s="307" t="b">
        <f t="shared" ref="H12:H75" si="3">IF(nume_candidat="",FALSE,ISNUMBER(SEARCH(nume_candidat,$B12)))</f>
        <v>0</v>
      </c>
      <c r="I12" s="308">
        <f t="shared" ref="I12" si="4">LEN(B12)-LEN(SUBSTITUTE(B12,",",""))+1</f>
        <v>2</v>
      </c>
    </row>
    <row r="13" spans="1:9" ht="31.5">
      <c r="A13" s="36">
        <v>2</v>
      </c>
      <c r="B13" s="7" t="s">
        <v>1247</v>
      </c>
      <c r="C13" s="7" t="s">
        <v>1248</v>
      </c>
      <c r="D13" s="189">
        <v>2021</v>
      </c>
      <c r="E13" s="15">
        <f t="shared" si="1"/>
        <v>10</v>
      </c>
      <c r="F13" s="36"/>
      <c r="G13" s="51">
        <f t="shared" si="2"/>
        <v>1</v>
      </c>
      <c r="H13" s="307" t="b">
        <f t="shared" si="3"/>
        <v>0</v>
      </c>
      <c r="I13" s="308">
        <f t="shared" ref="I13:I76" si="5">LEN(B13)-LEN(SUBSTITUTE(B13,",",""))+1</f>
        <v>2</v>
      </c>
    </row>
    <row r="14" spans="1:9" ht="47.25">
      <c r="A14" s="36">
        <v>3</v>
      </c>
      <c r="B14" s="7" t="s">
        <v>1249</v>
      </c>
      <c r="C14" s="7" t="s">
        <v>1250</v>
      </c>
      <c r="D14" s="189">
        <v>2021</v>
      </c>
      <c r="E14" s="15">
        <f t="shared" si="1"/>
        <v>10</v>
      </c>
      <c r="F14" s="36"/>
      <c r="G14" s="51">
        <f t="shared" si="2"/>
        <v>1</v>
      </c>
      <c r="H14" s="307" t="b">
        <f t="shared" si="3"/>
        <v>0</v>
      </c>
      <c r="I14" s="308">
        <f t="shared" si="5"/>
        <v>2</v>
      </c>
    </row>
    <row r="15" spans="1:9" ht="63">
      <c r="A15" s="36">
        <v>4</v>
      </c>
      <c r="B15" s="7" t="s">
        <v>1251</v>
      </c>
      <c r="C15" s="7" t="s">
        <v>1252</v>
      </c>
      <c r="D15" s="189">
        <v>2021</v>
      </c>
      <c r="E15" s="15">
        <f t="shared" si="1"/>
        <v>10</v>
      </c>
      <c r="F15" s="36"/>
      <c r="G15" s="51">
        <f t="shared" si="2"/>
        <v>1</v>
      </c>
      <c r="H15" s="307" t="b">
        <f t="shared" si="3"/>
        <v>0</v>
      </c>
      <c r="I15" s="308">
        <f t="shared" si="5"/>
        <v>2</v>
      </c>
    </row>
    <row r="16" spans="1:9" ht="47.25">
      <c r="A16" s="36">
        <v>5</v>
      </c>
      <c r="B16" s="7" t="s">
        <v>1253</v>
      </c>
      <c r="C16" s="7" t="s">
        <v>1254</v>
      </c>
      <c r="D16" s="189">
        <v>2021</v>
      </c>
      <c r="E16" s="15">
        <f t="shared" si="1"/>
        <v>10</v>
      </c>
      <c r="F16" s="36"/>
      <c r="G16" s="51">
        <f t="shared" si="2"/>
        <v>1</v>
      </c>
      <c r="H16" s="307" t="b">
        <f t="shared" si="3"/>
        <v>0</v>
      </c>
      <c r="I16" s="308">
        <f t="shared" si="5"/>
        <v>3</v>
      </c>
    </row>
    <row r="17" spans="1:9" ht="47.25">
      <c r="A17" s="36">
        <v>6</v>
      </c>
      <c r="B17" s="7" t="s">
        <v>1256</v>
      </c>
      <c r="C17" s="7" t="s">
        <v>1255</v>
      </c>
      <c r="D17" s="189">
        <v>2022</v>
      </c>
      <c r="E17" s="15">
        <f t="shared" si="1"/>
        <v>10</v>
      </c>
      <c r="F17" s="36"/>
      <c r="G17" s="51">
        <f t="shared" si="2"/>
        <v>1</v>
      </c>
      <c r="H17" s="307" t="b">
        <f t="shared" si="3"/>
        <v>0</v>
      </c>
      <c r="I17" s="308">
        <f t="shared" si="5"/>
        <v>2</v>
      </c>
    </row>
    <row r="18" spans="1:9" ht="47.25">
      <c r="A18" s="36">
        <v>7</v>
      </c>
      <c r="B18" s="7" t="s">
        <v>1258</v>
      </c>
      <c r="C18" s="7" t="s">
        <v>1257</v>
      </c>
      <c r="D18" s="189">
        <v>2022</v>
      </c>
      <c r="E18" s="15">
        <f t="shared" si="1"/>
        <v>10</v>
      </c>
      <c r="F18" s="36"/>
      <c r="G18" s="51">
        <f t="shared" si="2"/>
        <v>1</v>
      </c>
      <c r="H18" s="307" t="b">
        <f t="shared" si="3"/>
        <v>0</v>
      </c>
      <c r="I18" s="308">
        <f t="shared" si="5"/>
        <v>2</v>
      </c>
    </row>
    <row r="19" spans="1:9" ht="45.75" customHeight="1">
      <c r="A19" s="36">
        <v>8</v>
      </c>
      <c r="B19" s="7" t="s">
        <v>1260</v>
      </c>
      <c r="C19" s="7" t="s">
        <v>1259</v>
      </c>
      <c r="D19" s="189">
        <v>2022</v>
      </c>
      <c r="E19" s="15">
        <f t="shared" si="1"/>
        <v>10</v>
      </c>
      <c r="F19" s="36"/>
      <c r="G19" s="51">
        <f t="shared" si="2"/>
        <v>1</v>
      </c>
      <c r="H19" s="307" t="b">
        <f t="shared" si="3"/>
        <v>0</v>
      </c>
      <c r="I19" s="308">
        <f t="shared" si="5"/>
        <v>2</v>
      </c>
    </row>
    <row r="20" spans="1:9" ht="31.5">
      <c r="A20" s="36">
        <v>9</v>
      </c>
      <c r="B20" s="7" t="s">
        <v>1262</v>
      </c>
      <c r="C20" s="7" t="s">
        <v>1261</v>
      </c>
      <c r="D20" s="189">
        <v>2022</v>
      </c>
      <c r="E20" s="15">
        <f t="shared" si="1"/>
        <v>10</v>
      </c>
      <c r="F20" s="36"/>
      <c r="G20" s="51">
        <f t="shared" si="2"/>
        <v>1</v>
      </c>
      <c r="H20" s="307" t="b">
        <f t="shared" si="3"/>
        <v>0</v>
      </c>
      <c r="I20" s="308">
        <f t="shared" si="5"/>
        <v>2</v>
      </c>
    </row>
    <row r="21" spans="1:9" ht="78.75">
      <c r="A21" s="36">
        <v>10</v>
      </c>
      <c r="B21" s="7" t="s">
        <v>1263</v>
      </c>
      <c r="C21" s="7" t="s">
        <v>1264</v>
      </c>
      <c r="D21" s="189">
        <v>2022</v>
      </c>
      <c r="E21" s="15">
        <f t="shared" si="1"/>
        <v>10</v>
      </c>
      <c r="F21" s="36"/>
      <c r="G21" s="51">
        <f t="shared" si="2"/>
        <v>1</v>
      </c>
      <c r="H21" s="307" t="b">
        <f t="shared" si="3"/>
        <v>0</v>
      </c>
      <c r="I21" s="308">
        <f t="shared" si="5"/>
        <v>2</v>
      </c>
    </row>
    <row r="22" spans="1:9" ht="47.25">
      <c r="A22" s="36">
        <v>11</v>
      </c>
      <c r="B22" s="7" t="s">
        <v>1265</v>
      </c>
      <c r="C22" s="7" t="s">
        <v>1353</v>
      </c>
      <c r="D22" s="189">
        <v>2022</v>
      </c>
      <c r="E22" s="15">
        <f t="shared" si="1"/>
        <v>10</v>
      </c>
      <c r="F22" s="36"/>
      <c r="G22" s="51">
        <f t="shared" si="2"/>
        <v>1</v>
      </c>
      <c r="H22" s="307" t="b">
        <f t="shared" si="3"/>
        <v>0</v>
      </c>
      <c r="I22" s="308">
        <f t="shared" si="5"/>
        <v>2</v>
      </c>
    </row>
    <row r="23" spans="1:9" ht="47.25">
      <c r="A23" s="36">
        <v>12</v>
      </c>
      <c r="B23" s="7" t="s">
        <v>1267</v>
      </c>
      <c r="C23" s="7" t="s">
        <v>1266</v>
      </c>
      <c r="D23" s="189">
        <v>2022</v>
      </c>
      <c r="E23" s="15">
        <f t="shared" si="1"/>
        <v>10</v>
      </c>
      <c r="F23" s="36"/>
      <c r="G23" s="51">
        <f t="shared" si="2"/>
        <v>1</v>
      </c>
      <c r="H23" s="307" t="b">
        <f t="shared" si="3"/>
        <v>0</v>
      </c>
      <c r="I23" s="308">
        <f t="shared" si="5"/>
        <v>2</v>
      </c>
    </row>
    <row r="24" spans="1:9" ht="78.75">
      <c r="A24" s="36">
        <v>13</v>
      </c>
      <c r="B24" s="7" t="s">
        <v>1269</v>
      </c>
      <c r="C24" s="7" t="s">
        <v>1268</v>
      </c>
      <c r="D24" s="189">
        <v>2023</v>
      </c>
      <c r="E24" s="15">
        <f t="shared" si="1"/>
        <v>10</v>
      </c>
      <c r="F24" s="36"/>
      <c r="G24" s="51">
        <f t="shared" si="2"/>
        <v>1</v>
      </c>
      <c r="H24" s="307" t="b">
        <f t="shared" si="3"/>
        <v>0</v>
      </c>
      <c r="I24" s="308">
        <f t="shared" si="5"/>
        <v>3</v>
      </c>
    </row>
    <row r="25" spans="1:9" ht="71.25" customHeight="1">
      <c r="A25" s="36">
        <v>14</v>
      </c>
      <c r="B25" s="7" t="s">
        <v>1271</v>
      </c>
      <c r="C25" s="7" t="s">
        <v>1270</v>
      </c>
      <c r="D25" s="189">
        <v>2023</v>
      </c>
      <c r="E25" s="15">
        <f t="shared" si="1"/>
        <v>10</v>
      </c>
      <c r="F25" s="36"/>
      <c r="G25" s="51">
        <f t="shared" si="2"/>
        <v>1</v>
      </c>
      <c r="H25" s="307" t="b">
        <f t="shared" si="3"/>
        <v>0</v>
      </c>
      <c r="I25" s="308">
        <f t="shared" si="5"/>
        <v>2</v>
      </c>
    </row>
    <row r="26" spans="1:9" ht="47.25">
      <c r="A26" s="36">
        <v>15</v>
      </c>
      <c r="B26" s="7" t="s">
        <v>1273</v>
      </c>
      <c r="C26" s="7" t="s">
        <v>1272</v>
      </c>
      <c r="D26" s="189">
        <v>2023</v>
      </c>
      <c r="E26" s="15">
        <f t="shared" si="1"/>
        <v>10</v>
      </c>
      <c r="F26" s="36"/>
      <c r="G26" s="51">
        <f t="shared" si="2"/>
        <v>1</v>
      </c>
      <c r="H26" s="307" t="b">
        <f t="shared" si="3"/>
        <v>0</v>
      </c>
      <c r="I26" s="308">
        <f t="shared" si="5"/>
        <v>2</v>
      </c>
    </row>
    <row r="27" spans="1:9" ht="47.25">
      <c r="A27" s="36">
        <v>16</v>
      </c>
      <c r="B27" s="7" t="s">
        <v>1275</v>
      </c>
      <c r="C27" s="7" t="s">
        <v>1274</v>
      </c>
      <c r="D27" s="189">
        <v>2023</v>
      </c>
      <c r="E27" s="15">
        <f t="shared" si="1"/>
        <v>10</v>
      </c>
      <c r="F27" s="36"/>
      <c r="G27" s="51">
        <f t="shared" si="2"/>
        <v>1</v>
      </c>
      <c r="H27" s="307" t="b">
        <f t="shared" si="3"/>
        <v>0</v>
      </c>
      <c r="I27" s="308">
        <f t="shared" si="5"/>
        <v>2</v>
      </c>
    </row>
    <row r="28" spans="1:9" ht="78.75">
      <c r="A28" s="36">
        <v>17</v>
      </c>
      <c r="B28" s="7" t="s">
        <v>1277</v>
      </c>
      <c r="C28" s="7" t="s">
        <v>1276</v>
      </c>
      <c r="D28" s="189">
        <v>2023</v>
      </c>
      <c r="E28" s="15">
        <f t="shared" si="1"/>
        <v>10</v>
      </c>
      <c r="F28" s="36"/>
      <c r="G28" s="51">
        <f t="shared" si="2"/>
        <v>1</v>
      </c>
      <c r="H28" s="307" t="b">
        <f t="shared" si="3"/>
        <v>0</v>
      </c>
      <c r="I28" s="308">
        <f t="shared" si="5"/>
        <v>2</v>
      </c>
    </row>
    <row r="29" spans="1:9" ht="56.25" customHeight="1">
      <c r="A29" s="36">
        <v>18</v>
      </c>
      <c r="B29" s="7" t="s">
        <v>1278</v>
      </c>
      <c r="C29" s="7" t="s">
        <v>1345</v>
      </c>
      <c r="D29" s="189">
        <v>2024</v>
      </c>
      <c r="E29" s="15">
        <f t="shared" si="1"/>
        <v>10</v>
      </c>
      <c r="F29" s="36"/>
      <c r="G29" s="51">
        <f t="shared" si="2"/>
        <v>1</v>
      </c>
      <c r="H29" s="307" t="b">
        <f t="shared" si="3"/>
        <v>0</v>
      </c>
      <c r="I29" s="308">
        <f t="shared" si="5"/>
        <v>2</v>
      </c>
    </row>
    <row r="30" spans="1:9" ht="31.5">
      <c r="A30" s="36">
        <v>19</v>
      </c>
      <c r="B30" s="7" t="s">
        <v>1280</v>
      </c>
      <c r="C30" s="7" t="s">
        <v>1279</v>
      </c>
      <c r="D30" s="189">
        <v>2024</v>
      </c>
      <c r="E30" s="15">
        <f t="shared" si="1"/>
        <v>10</v>
      </c>
      <c r="F30" s="36"/>
      <c r="G30" s="51">
        <f t="shared" si="2"/>
        <v>1</v>
      </c>
      <c r="H30" s="307" t="b">
        <f t="shared" si="3"/>
        <v>0</v>
      </c>
      <c r="I30" s="308">
        <f t="shared" si="5"/>
        <v>2</v>
      </c>
    </row>
    <row r="31" spans="1:9" ht="63">
      <c r="A31" s="36">
        <v>20</v>
      </c>
      <c r="B31" s="7" t="s">
        <v>1282</v>
      </c>
      <c r="C31" s="7" t="s">
        <v>1281</v>
      </c>
      <c r="D31" s="189">
        <v>2024</v>
      </c>
      <c r="E31" s="15">
        <f t="shared" si="1"/>
        <v>10</v>
      </c>
      <c r="F31" s="36"/>
      <c r="G31" s="51">
        <f t="shared" si="2"/>
        <v>1</v>
      </c>
      <c r="H31" s="307" t="b">
        <f t="shared" si="3"/>
        <v>0</v>
      </c>
      <c r="I31" s="308">
        <f t="shared" si="5"/>
        <v>4</v>
      </c>
    </row>
    <row r="32" spans="1:9" ht="47.25">
      <c r="A32" s="36">
        <v>21</v>
      </c>
      <c r="B32" s="7" t="s">
        <v>1284</v>
      </c>
      <c r="C32" s="7" t="s">
        <v>1283</v>
      </c>
      <c r="D32" s="189">
        <v>2024</v>
      </c>
      <c r="E32" s="15">
        <f t="shared" si="1"/>
        <v>10</v>
      </c>
      <c r="F32" s="36"/>
      <c r="G32" s="51">
        <f t="shared" si="2"/>
        <v>1</v>
      </c>
      <c r="H32" s="307" t="b">
        <f t="shared" si="3"/>
        <v>0</v>
      </c>
      <c r="I32" s="308">
        <f t="shared" si="5"/>
        <v>2</v>
      </c>
    </row>
    <row r="33" spans="1:9" ht="63">
      <c r="A33" s="36">
        <v>22</v>
      </c>
      <c r="B33" s="7" t="s">
        <v>1285</v>
      </c>
      <c r="C33" s="7" t="s">
        <v>1286</v>
      </c>
      <c r="D33" s="189">
        <v>2025</v>
      </c>
      <c r="E33" s="15">
        <f t="shared" si="1"/>
        <v>10</v>
      </c>
      <c r="F33" s="36"/>
      <c r="G33" s="51">
        <f t="shared" si="2"/>
        <v>1</v>
      </c>
      <c r="H33" s="307" t="b">
        <f t="shared" si="3"/>
        <v>0</v>
      </c>
      <c r="I33" s="308">
        <f t="shared" si="5"/>
        <v>2</v>
      </c>
    </row>
    <row r="34" spans="1:9" ht="110.25">
      <c r="A34" s="36">
        <v>23</v>
      </c>
      <c r="B34" s="7" t="s">
        <v>1288</v>
      </c>
      <c r="C34" s="7" t="s">
        <v>1287</v>
      </c>
      <c r="D34" s="189">
        <v>2025</v>
      </c>
      <c r="E34" s="15">
        <f t="shared" si="1"/>
        <v>10</v>
      </c>
      <c r="F34" s="36"/>
      <c r="G34" s="51">
        <f t="shared" si="2"/>
        <v>1</v>
      </c>
      <c r="H34" s="307" t="b">
        <f t="shared" si="3"/>
        <v>0</v>
      </c>
      <c r="I34" s="308">
        <f t="shared" si="5"/>
        <v>2</v>
      </c>
    </row>
    <row r="35" spans="1:9" ht="47.25">
      <c r="A35" s="36">
        <v>24</v>
      </c>
      <c r="B35" s="7" t="s">
        <v>1290</v>
      </c>
      <c r="C35" s="7" t="s">
        <v>1289</v>
      </c>
      <c r="D35" s="189">
        <v>2025</v>
      </c>
      <c r="E35" s="15">
        <f t="shared" si="1"/>
        <v>10</v>
      </c>
      <c r="F35" s="36"/>
      <c r="G35" s="51">
        <f t="shared" si="2"/>
        <v>1</v>
      </c>
      <c r="H35" s="307" t="b">
        <f t="shared" si="3"/>
        <v>0</v>
      </c>
      <c r="I35" s="308">
        <f t="shared" si="5"/>
        <v>2</v>
      </c>
    </row>
    <row r="36" spans="1:9" ht="57" customHeight="1">
      <c r="A36" s="36">
        <v>25</v>
      </c>
      <c r="B36" s="7" t="s">
        <v>1292</v>
      </c>
      <c r="C36" s="7" t="s">
        <v>1291</v>
      </c>
      <c r="D36" s="189">
        <v>2025</v>
      </c>
      <c r="E36" s="15">
        <f t="shared" si="1"/>
        <v>10</v>
      </c>
      <c r="F36" s="36"/>
      <c r="G36" s="51">
        <f t="shared" si="2"/>
        <v>1</v>
      </c>
      <c r="H36" s="307" t="b">
        <f t="shared" si="3"/>
        <v>0</v>
      </c>
      <c r="I36" s="308">
        <f t="shared" si="5"/>
        <v>2</v>
      </c>
    </row>
    <row r="37" spans="1:9" ht="63">
      <c r="A37" s="36">
        <v>26</v>
      </c>
      <c r="B37" s="7" t="s">
        <v>1294</v>
      </c>
      <c r="C37" s="7" t="s">
        <v>1293</v>
      </c>
      <c r="D37" s="189">
        <v>2025</v>
      </c>
      <c r="E37" s="15">
        <f t="shared" si="1"/>
        <v>10</v>
      </c>
      <c r="F37" s="36"/>
      <c r="G37" s="51">
        <f t="shared" si="2"/>
        <v>1</v>
      </c>
      <c r="H37" s="307" t="b">
        <f t="shared" si="3"/>
        <v>0</v>
      </c>
      <c r="I37" s="308">
        <f t="shared" si="5"/>
        <v>2</v>
      </c>
    </row>
    <row r="38" spans="1:9" ht="78.75">
      <c r="A38" s="36">
        <v>27</v>
      </c>
      <c r="B38" s="7" t="s">
        <v>1296</v>
      </c>
      <c r="C38" s="7" t="s">
        <v>1295</v>
      </c>
      <c r="D38" s="189">
        <v>2025</v>
      </c>
      <c r="E38" s="15">
        <f t="shared" si="1"/>
        <v>10</v>
      </c>
      <c r="F38" s="36"/>
      <c r="G38" s="51">
        <f t="shared" si="2"/>
        <v>1</v>
      </c>
      <c r="H38" s="307" t="b">
        <f t="shared" si="3"/>
        <v>0</v>
      </c>
      <c r="I38" s="308">
        <f t="shared" si="5"/>
        <v>2</v>
      </c>
    </row>
    <row r="39" spans="1:9">
      <c r="A39" s="36">
        <v>28</v>
      </c>
      <c r="B39" s="7"/>
      <c r="C39" s="7"/>
      <c r="D39" s="189"/>
      <c r="E39" s="15" t="str">
        <f t="shared" si="1"/>
        <v/>
      </c>
      <c r="F39" s="36"/>
      <c r="G39" s="51" t="str">
        <f t="shared" si="2"/>
        <v/>
      </c>
      <c r="H39" s="307" t="b">
        <f t="shared" si="3"/>
        <v>0</v>
      </c>
      <c r="I39" s="308">
        <f t="shared" si="5"/>
        <v>1</v>
      </c>
    </row>
    <row r="40" spans="1:9">
      <c r="A40" s="36">
        <v>29</v>
      </c>
      <c r="B40" s="7"/>
      <c r="C40" s="7"/>
      <c r="D40" s="189"/>
      <c r="E40" s="15" t="str">
        <f t="shared" si="1"/>
        <v/>
      </c>
      <c r="F40" s="36"/>
      <c r="G40" s="51" t="str">
        <f t="shared" si="2"/>
        <v/>
      </c>
      <c r="H40" s="307" t="b">
        <f t="shared" si="3"/>
        <v>0</v>
      </c>
      <c r="I40" s="308">
        <f t="shared" si="5"/>
        <v>1</v>
      </c>
    </row>
    <row r="41" spans="1:9">
      <c r="A41" s="36">
        <v>30</v>
      </c>
      <c r="B41" s="7"/>
      <c r="C41" s="7"/>
      <c r="D41" s="189"/>
      <c r="E41" s="15" t="str">
        <f t="shared" si="1"/>
        <v/>
      </c>
      <c r="F41" s="36"/>
      <c r="G41" s="51" t="str">
        <f t="shared" si="2"/>
        <v/>
      </c>
      <c r="H41" s="307" t="b">
        <f t="shared" si="3"/>
        <v>0</v>
      </c>
      <c r="I41" s="308">
        <f t="shared" si="5"/>
        <v>1</v>
      </c>
    </row>
    <row r="42" spans="1:9">
      <c r="A42" s="36">
        <v>31</v>
      </c>
      <c r="B42" s="7"/>
      <c r="C42" s="7"/>
      <c r="D42" s="189"/>
      <c r="E42" s="15" t="str">
        <f t="shared" si="1"/>
        <v/>
      </c>
      <c r="F42" s="36"/>
      <c r="G42" s="51" t="str">
        <f t="shared" si="2"/>
        <v/>
      </c>
      <c r="H42" s="307" t="b">
        <f t="shared" si="3"/>
        <v>0</v>
      </c>
      <c r="I42" s="308">
        <f t="shared" si="5"/>
        <v>1</v>
      </c>
    </row>
    <row r="43" spans="1:9">
      <c r="A43" s="36">
        <v>32</v>
      </c>
      <c r="B43" s="7"/>
      <c r="C43" s="7"/>
      <c r="D43" s="189"/>
      <c r="E43" s="15" t="str">
        <f t="shared" si="1"/>
        <v/>
      </c>
      <c r="F43" s="36"/>
      <c r="G43" s="51" t="str">
        <f t="shared" si="2"/>
        <v/>
      </c>
      <c r="H43" s="307" t="b">
        <f t="shared" si="3"/>
        <v>0</v>
      </c>
      <c r="I43" s="308">
        <f t="shared" si="5"/>
        <v>1</v>
      </c>
    </row>
    <row r="44" spans="1:9">
      <c r="A44" s="36">
        <v>33</v>
      </c>
      <c r="B44" s="7"/>
      <c r="C44" s="7"/>
      <c r="D44" s="189"/>
      <c r="E44" s="15" t="str">
        <f t="shared" si="1"/>
        <v/>
      </c>
      <c r="F44" s="36"/>
      <c r="G44" s="51" t="str">
        <f t="shared" si="2"/>
        <v/>
      </c>
      <c r="H44" s="307" t="b">
        <f t="shared" si="3"/>
        <v>0</v>
      </c>
      <c r="I44" s="308">
        <f t="shared" si="5"/>
        <v>1</v>
      </c>
    </row>
    <row r="45" spans="1:9">
      <c r="A45" s="36">
        <v>34</v>
      </c>
      <c r="B45" s="7"/>
      <c r="C45" s="7"/>
      <c r="D45" s="189"/>
      <c r="E45" s="15" t="str">
        <f t="shared" si="1"/>
        <v/>
      </c>
      <c r="F45" s="36"/>
      <c r="G45" s="51" t="str">
        <f t="shared" si="2"/>
        <v/>
      </c>
      <c r="H45" s="307" t="b">
        <f t="shared" si="3"/>
        <v>0</v>
      </c>
      <c r="I45" s="308">
        <f t="shared" si="5"/>
        <v>1</v>
      </c>
    </row>
    <row r="46" spans="1:9">
      <c r="A46" s="36">
        <v>35</v>
      </c>
      <c r="B46" s="7"/>
      <c r="C46" s="7"/>
      <c r="D46" s="189"/>
      <c r="E46" s="15" t="str">
        <f t="shared" si="1"/>
        <v/>
      </c>
      <c r="F46" s="36"/>
      <c r="G46" s="51" t="str">
        <f t="shared" si="2"/>
        <v/>
      </c>
      <c r="H46" s="307" t="b">
        <f t="shared" si="3"/>
        <v>0</v>
      </c>
      <c r="I46" s="308">
        <f t="shared" si="5"/>
        <v>1</v>
      </c>
    </row>
    <row r="47" spans="1:9">
      <c r="A47" s="36">
        <v>36</v>
      </c>
      <c r="B47" s="7"/>
      <c r="C47" s="7"/>
      <c r="D47" s="189"/>
      <c r="E47" s="15" t="str">
        <f t="shared" si="1"/>
        <v/>
      </c>
      <c r="F47" s="36"/>
      <c r="G47" s="51" t="str">
        <f t="shared" si="2"/>
        <v/>
      </c>
      <c r="H47" s="307" t="b">
        <f t="shared" si="3"/>
        <v>0</v>
      </c>
      <c r="I47" s="308">
        <f t="shared" si="5"/>
        <v>1</v>
      </c>
    </row>
    <row r="48" spans="1:9">
      <c r="A48" s="36">
        <v>37</v>
      </c>
      <c r="B48" s="7"/>
      <c r="C48" s="7"/>
      <c r="D48" s="189"/>
      <c r="E48" s="15" t="str">
        <f t="shared" si="1"/>
        <v/>
      </c>
      <c r="F48" s="36"/>
      <c r="G48" s="51" t="str">
        <f t="shared" si="2"/>
        <v/>
      </c>
      <c r="H48" s="307" t="b">
        <f t="shared" si="3"/>
        <v>0</v>
      </c>
      <c r="I48" s="308">
        <f t="shared" si="5"/>
        <v>1</v>
      </c>
    </row>
    <row r="49" spans="1:9">
      <c r="A49" s="36">
        <v>38</v>
      </c>
      <c r="B49" s="7"/>
      <c r="C49" s="7"/>
      <c r="D49" s="189"/>
      <c r="E49" s="15" t="str">
        <f t="shared" si="1"/>
        <v/>
      </c>
      <c r="F49" s="36"/>
      <c r="G49" s="51" t="str">
        <f t="shared" si="2"/>
        <v/>
      </c>
      <c r="H49" s="307" t="b">
        <f t="shared" si="3"/>
        <v>0</v>
      </c>
      <c r="I49" s="308">
        <f t="shared" si="5"/>
        <v>1</v>
      </c>
    </row>
    <row r="50" spans="1:9">
      <c r="A50" s="36">
        <v>39</v>
      </c>
      <c r="B50" s="7"/>
      <c r="C50" s="7"/>
      <c r="D50" s="189"/>
      <c r="E50" s="15" t="str">
        <f t="shared" si="1"/>
        <v/>
      </c>
      <c r="F50" s="36"/>
      <c r="G50" s="51" t="str">
        <f t="shared" si="2"/>
        <v/>
      </c>
      <c r="H50" s="307" t="b">
        <f t="shared" si="3"/>
        <v>0</v>
      </c>
      <c r="I50" s="308">
        <f t="shared" si="5"/>
        <v>1</v>
      </c>
    </row>
    <row r="51" spans="1:9">
      <c r="A51" s="36">
        <v>40</v>
      </c>
      <c r="B51" s="7"/>
      <c r="C51" s="7"/>
      <c r="D51" s="189"/>
      <c r="E51" s="15" t="str">
        <f t="shared" si="1"/>
        <v/>
      </c>
      <c r="F51" s="36"/>
      <c r="G51" s="51" t="str">
        <f t="shared" si="2"/>
        <v/>
      </c>
      <c r="H51" s="307" t="b">
        <f t="shared" si="3"/>
        <v>0</v>
      </c>
      <c r="I51" s="308">
        <f t="shared" si="5"/>
        <v>1</v>
      </c>
    </row>
    <row r="52" spans="1:9">
      <c r="A52" s="36">
        <v>41</v>
      </c>
      <c r="B52" s="7"/>
      <c r="C52" s="7"/>
      <c r="D52" s="189"/>
      <c r="E52" s="15" t="str">
        <f t="shared" si="1"/>
        <v/>
      </c>
      <c r="F52" s="36"/>
      <c r="G52" s="51" t="str">
        <f t="shared" si="2"/>
        <v/>
      </c>
      <c r="H52" s="307" t="b">
        <f t="shared" si="3"/>
        <v>0</v>
      </c>
      <c r="I52" s="308">
        <f t="shared" si="5"/>
        <v>1</v>
      </c>
    </row>
    <row r="53" spans="1:9">
      <c r="A53" s="36">
        <v>42</v>
      </c>
      <c r="B53" s="7"/>
      <c r="C53" s="7"/>
      <c r="D53" s="189"/>
      <c r="E53" s="15" t="str">
        <f t="shared" si="1"/>
        <v/>
      </c>
      <c r="F53" s="36"/>
      <c r="G53" s="51" t="str">
        <f t="shared" si="2"/>
        <v/>
      </c>
      <c r="H53" s="307" t="b">
        <f t="shared" si="3"/>
        <v>0</v>
      </c>
      <c r="I53" s="308">
        <f t="shared" si="5"/>
        <v>1</v>
      </c>
    </row>
    <row r="54" spans="1:9">
      <c r="A54" s="36">
        <v>43</v>
      </c>
      <c r="B54" s="7"/>
      <c r="C54" s="7"/>
      <c r="D54" s="189"/>
      <c r="E54" s="15" t="str">
        <f t="shared" si="1"/>
        <v/>
      </c>
      <c r="F54" s="36"/>
      <c r="G54" s="51" t="str">
        <f t="shared" si="2"/>
        <v/>
      </c>
      <c r="H54" s="307" t="b">
        <f t="shared" si="3"/>
        <v>0</v>
      </c>
      <c r="I54" s="308">
        <f t="shared" si="5"/>
        <v>1</v>
      </c>
    </row>
    <row r="55" spans="1:9">
      <c r="A55" s="36">
        <v>44</v>
      </c>
      <c r="B55" s="7"/>
      <c r="C55" s="7"/>
      <c r="D55" s="189"/>
      <c r="E55" s="15" t="str">
        <f t="shared" si="1"/>
        <v/>
      </c>
      <c r="F55" s="36"/>
      <c r="G55" s="51" t="str">
        <f t="shared" si="2"/>
        <v/>
      </c>
      <c r="H55" s="307" t="b">
        <f t="shared" si="3"/>
        <v>0</v>
      </c>
      <c r="I55" s="308">
        <f t="shared" si="5"/>
        <v>1</v>
      </c>
    </row>
    <row r="56" spans="1:9">
      <c r="A56" s="36">
        <v>45</v>
      </c>
      <c r="B56" s="7"/>
      <c r="C56" s="7"/>
      <c r="D56" s="189"/>
      <c r="E56" s="15" t="str">
        <f t="shared" si="1"/>
        <v/>
      </c>
      <c r="F56" s="36"/>
      <c r="G56" s="51" t="str">
        <f t="shared" si="2"/>
        <v/>
      </c>
      <c r="H56" s="307" t="b">
        <f t="shared" si="3"/>
        <v>0</v>
      </c>
      <c r="I56" s="308">
        <f t="shared" si="5"/>
        <v>1</v>
      </c>
    </row>
    <row r="57" spans="1:9">
      <c r="A57" s="36">
        <v>46</v>
      </c>
      <c r="B57" s="7"/>
      <c r="C57" s="7"/>
      <c r="D57" s="189"/>
      <c r="E57" s="15" t="str">
        <f t="shared" si="1"/>
        <v/>
      </c>
      <c r="F57" s="36"/>
      <c r="G57" s="51" t="str">
        <f t="shared" si="2"/>
        <v/>
      </c>
      <c r="H57" s="307" t="b">
        <f t="shared" si="3"/>
        <v>0</v>
      </c>
      <c r="I57" s="308">
        <f t="shared" si="5"/>
        <v>1</v>
      </c>
    </row>
    <row r="58" spans="1:9">
      <c r="A58" s="36">
        <v>47</v>
      </c>
      <c r="B58" s="7"/>
      <c r="C58" s="7"/>
      <c r="D58" s="189"/>
      <c r="E58" s="15" t="str">
        <f t="shared" si="1"/>
        <v/>
      </c>
      <c r="F58" s="36"/>
      <c r="G58" s="51" t="str">
        <f t="shared" si="2"/>
        <v/>
      </c>
      <c r="H58" s="307" t="b">
        <f t="shared" si="3"/>
        <v>0</v>
      </c>
      <c r="I58" s="308">
        <f t="shared" si="5"/>
        <v>1</v>
      </c>
    </row>
    <row r="59" spans="1:9">
      <c r="A59" s="36">
        <v>48</v>
      </c>
      <c r="B59" s="7"/>
      <c r="C59" s="7"/>
      <c r="D59" s="189"/>
      <c r="E59" s="15" t="str">
        <f t="shared" si="1"/>
        <v/>
      </c>
      <c r="F59" s="36"/>
      <c r="G59" s="51" t="str">
        <f t="shared" si="2"/>
        <v/>
      </c>
      <c r="H59" s="307" t="b">
        <f t="shared" si="3"/>
        <v>0</v>
      </c>
      <c r="I59" s="308">
        <f t="shared" si="5"/>
        <v>1</v>
      </c>
    </row>
    <row r="60" spans="1:9">
      <c r="A60" s="36">
        <v>49</v>
      </c>
      <c r="B60" s="7"/>
      <c r="C60" s="7"/>
      <c r="D60" s="189"/>
      <c r="E60" s="15" t="str">
        <f t="shared" si="1"/>
        <v/>
      </c>
      <c r="F60" s="36"/>
      <c r="G60" s="51" t="str">
        <f t="shared" si="2"/>
        <v/>
      </c>
      <c r="H60" s="307" t="b">
        <f t="shared" si="3"/>
        <v>0</v>
      </c>
      <c r="I60" s="308">
        <f t="shared" si="5"/>
        <v>1</v>
      </c>
    </row>
    <row r="61" spans="1:9">
      <c r="A61" s="36">
        <v>50</v>
      </c>
      <c r="B61" s="7"/>
      <c r="C61" s="7"/>
      <c r="D61" s="189"/>
      <c r="E61" s="15" t="str">
        <f t="shared" si="1"/>
        <v/>
      </c>
      <c r="F61" s="36"/>
      <c r="G61" s="51" t="str">
        <f t="shared" si="2"/>
        <v/>
      </c>
      <c r="H61" s="307" t="b">
        <f t="shared" si="3"/>
        <v>0</v>
      </c>
      <c r="I61" s="308">
        <f t="shared" si="5"/>
        <v>1</v>
      </c>
    </row>
    <row r="62" spans="1:9">
      <c r="A62" s="36">
        <v>51</v>
      </c>
      <c r="B62" s="7"/>
      <c r="C62" s="7"/>
      <c r="D62" s="189"/>
      <c r="E62" s="15" t="str">
        <f t="shared" si="1"/>
        <v/>
      </c>
      <c r="F62" s="36"/>
      <c r="G62" s="51" t="str">
        <f t="shared" si="2"/>
        <v/>
      </c>
      <c r="H62" s="307" t="b">
        <f t="shared" si="3"/>
        <v>0</v>
      </c>
      <c r="I62" s="308">
        <f t="shared" si="5"/>
        <v>1</v>
      </c>
    </row>
    <row r="63" spans="1:9">
      <c r="A63" s="36">
        <v>52</v>
      </c>
      <c r="B63" s="7"/>
      <c r="C63" s="7"/>
      <c r="D63" s="189"/>
      <c r="E63" s="15" t="str">
        <f t="shared" si="1"/>
        <v/>
      </c>
      <c r="F63" s="36"/>
      <c r="G63" s="51" t="str">
        <f t="shared" si="2"/>
        <v/>
      </c>
      <c r="H63" s="307" t="b">
        <f t="shared" si="3"/>
        <v>0</v>
      </c>
      <c r="I63" s="308">
        <f t="shared" si="5"/>
        <v>1</v>
      </c>
    </row>
    <row r="64" spans="1:9">
      <c r="A64" s="36">
        <v>53</v>
      </c>
      <c r="B64" s="7"/>
      <c r="C64" s="7"/>
      <c r="D64" s="189"/>
      <c r="E64" s="15" t="str">
        <f t="shared" si="1"/>
        <v/>
      </c>
      <c r="F64" s="36"/>
      <c r="G64" s="51" t="str">
        <f t="shared" si="2"/>
        <v/>
      </c>
      <c r="H64" s="307" t="b">
        <f t="shared" si="3"/>
        <v>0</v>
      </c>
      <c r="I64" s="308">
        <f t="shared" si="5"/>
        <v>1</v>
      </c>
    </row>
    <row r="65" spans="1:9">
      <c r="A65" s="36">
        <v>54</v>
      </c>
      <c r="B65" s="7"/>
      <c r="C65" s="7"/>
      <c r="D65" s="189"/>
      <c r="E65" s="15" t="str">
        <f t="shared" si="1"/>
        <v/>
      </c>
      <c r="F65" s="36"/>
      <c r="G65" s="51" t="str">
        <f t="shared" si="2"/>
        <v/>
      </c>
      <c r="H65" s="307" t="b">
        <f t="shared" si="3"/>
        <v>0</v>
      </c>
      <c r="I65" s="308">
        <f t="shared" si="5"/>
        <v>1</v>
      </c>
    </row>
    <row r="66" spans="1:9">
      <c r="A66" s="36">
        <v>55</v>
      </c>
      <c r="B66" s="7"/>
      <c r="C66" s="7"/>
      <c r="D66" s="189"/>
      <c r="E66" s="15" t="str">
        <f t="shared" si="1"/>
        <v/>
      </c>
      <c r="F66" s="36"/>
      <c r="G66" s="51" t="str">
        <f t="shared" si="2"/>
        <v/>
      </c>
      <c r="H66" s="307" t="b">
        <f t="shared" si="3"/>
        <v>0</v>
      </c>
      <c r="I66" s="308">
        <f t="shared" si="5"/>
        <v>1</v>
      </c>
    </row>
    <row r="67" spans="1:9">
      <c r="A67" s="36">
        <v>56</v>
      </c>
      <c r="B67" s="7"/>
      <c r="C67" s="7"/>
      <c r="D67" s="189"/>
      <c r="E67" s="15" t="str">
        <f t="shared" si="1"/>
        <v/>
      </c>
      <c r="F67" s="36"/>
      <c r="G67" s="51" t="str">
        <f t="shared" si="2"/>
        <v/>
      </c>
      <c r="H67" s="307" t="b">
        <f t="shared" si="3"/>
        <v>0</v>
      </c>
      <c r="I67" s="308">
        <f t="shared" si="5"/>
        <v>1</v>
      </c>
    </row>
    <row r="68" spans="1:9">
      <c r="A68" s="36">
        <v>57</v>
      </c>
      <c r="B68" s="7"/>
      <c r="C68" s="7"/>
      <c r="D68" s="189"/>
      <c r="E68" s="15" t="str">
        <f t="shared" si="1"/>
        <v/>
      </c>
      <c r="F68" s="36"/>
      <c r="G68" s="51" t="str">
        <f t="shared" si="2"/>
        <v/>
      </c>
      <c r="H68" s="307" t="b">
        <f t="shared" si="3"/>
        <v>0</v>
      </c>
      <c r="I68" s="308">
        <f t="shared" si="5"/>
        <v>1</v>
      </c>
    </row>
    <row r="69" spans="1:9">
      <c r="A69" s="36">
        <v>58</v>
      </c>
      <c r="B69" s="7"/>
      <c r="C69" s="7"/>
      <c r="D69" s="189"/>
      <c r="E69" s="15" t="str">
        <f t="shared" si="1"/>
        <v/>
      </c>
      <c r="F69" s="36"/>
      <c r="G69" s="51" t="str">
        <f t="shared" si="2"/>
        <v/>
      </c>
      <c r="H69" s="307" t="b">
        <f t="shared" si="3"/>
        <v>0</v>
      </c>
      <c r="I69" s="308">
        <f t="shared" si="5"/>
        <v>1</v>
      </c>
    </row>
    <row r="70" spans="1:9">
      <c r="A70" s="36">
        <v>59</v>
      </c>
      <c r="B70" s="7"/>
      <c r="C70" s="7"/>
      <c r="D70" s="189"/>
      <c r="E70" s="15" t="str">
        <f t="shared" si="1"/>
        <v/>
      </c>
      <c r="F70" s="36"/>
      <c r="G70" s="51" t="str">
        <f t="shared" si="2"/>
        <v/>
      </c>
      <c r="H70" s="307" t="b">
        <f t="shared" si="3"/>
        <v>0</v>
      </c>
      <c r="I70" s="308">
        <f t="shared" si="5"/>
        <v>1</v>
      </c>
    </row>
    <row r="71" spans="1:9">
      <c r="A71" s="36">
        <v>60</v>
      </c>
      <c r="B71" s="7"/>
      <c r="C71" s="7"/>
      <c r="D71" s="189"/>
      <c r="E71" s="15" t="str">
        <f t="shared" si="1"/>
        <v/>
      </c>
      <c r="F71" s="36"/>
      <c r="G71" s="51" t="str">
        <f t="shared" si="2"/>
        <v/>
      </c>
      <c r="H71" s="307" t="b">
        <f t="shared" si="3"/>
        <v>0</v>
      </c>
      <c r="I71" s="308">
        <f t="shared" si="5"/>
        <v>1</v>
      </c>
    </row>
    <row r="72" spans="1:9">
      <c r="A72" s="36">
        <v>61</v>
      </c>
      <c r="B72" s="7"/>
      <c r="C72" s="7"/>
      <c r="D72" s="189"/>
      <c r="E72" s="15" t="str">
        <f t="shared" si="1"/>
        <v/>
      </c>
      <c r="F72" s="36"/>
      <c r="G72" s="51" t="str">
        <f t="shared" si="2"/>
        <v/>
      </c>
      <c r="H72" s="307" t="b">
        <f t="shared" si="3"/>
        <v>0</v>
      </c>
      <c r="I72" s="308">
        <f t="shared" si="5"/>
        <v>1</v>
      </c>
    </row>
    <row r="73" spans="1:9">
      <c r="A73" s="36">
        <v>62</v>
      </c>
      <c r="B73" s="7"/>
      <c r="C73" s="7"/>
      <c r="D73" s="189"/>
      <c r="E73" s="15" t="str">
        <f t="shared" si="1"/>
        <v/>
      </c>
      <c r="F73" s="36"/>
      <c r="G73" s="51" t="str">
        <f t="shared" si="2"/>
        <v/>
      </c>
      <c r="H73" s="307" t="b">
        <f t="shared" si="3"/>
        <v>0</v>
      </c>
      <c r="I73" s="308">
        <f t="shared" si="5"/>
        <v>1</v>
      </c>
    </row>
    <row r="74" spans="1:9">
      <c r="A74" s="36">
        <v>63</v>
      </c>
      <c r="B74" s="7"/>
      <c r="C74" s="7"/>
      <c r="D74" s="189"/>
      <c r="E74" s="15" t="str">
        <f t="shared" si="1"/>
        <v/>
      </c>
      <c r="F74" s="36"/>
      <c r="G74" s="51" t="str">
        <f t="shared" si="2"/>
        <v/>
      </c>
      <c r="H74" s="307" t="b">
        <f t="shared" si="3"/>
        <v>0</v>
      </c>
      <c r="I74" s="308">
        <f t="shared" si="5"/>
        <v>1</v>
      </c>
    </row>
    <row r="75" spans="1:9">
      <c r="A75" s="36">
        <v>64</v>
      </c>
      <c r="B75" s="7"/>
      <c r="C75" s="7"/>
      <c r="D75" s="189"/>
      <c r="E75" s="15" t="str">
        <f t="shared" si="1"/>
        <v/>
      </c>
      <c r="F75" s="36"/>
      <c r="G75" s="51" t="str">
        <f t="shared" si="2"/>
        <v/>
      </c>
      <c r="H75" s="307" t="b">
        <f t="shared" si="3"/>
        <v>0</v>
      </c>
      <c r="I75" s="308">
        <f t="shared" si="5"/>
        <v>1</v>
      </c>
    </row>
    <row r="76" spans="1:9">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c r="A77" s="36">
        <v>66</v>
      </c>
      <c r="B77" s="7"/>
      <c r="C77" s="7"/>
      <c r="D77" s="189"/>
      <c r="E77" s="15" t="str">
        <f t="shared" si="6"/>
        <v/>
      </c>
      <c r="F77" s="36"/>
      <c r="G77" s="51" t="str">
        <f t="shared" si="7"/>
        <v/>
      </c>
      <c r="H77" s="307" t="b">
        <f t="shared" si="8"/>
        <v>0</v>
      </c>
      <c r="I77" s="308">
        <f t="shared" ref="I77:I140" si="9">LEN(B77)-LEN(SUBSTITUTE(B77,",",""))+1</f>
        <v>1</v>
      </c>
    </row>
    <row r="78" spans="1:9">
      <c r="A78" s="36">
        <v>67</v>
      </c>
      <c r="B78" s="7"/>
      <c r="C78" s="7"/>
      <c r="D78" s="189"/>
      <c r="E78" s="15" t="str">
        <f t="shared" si="6"/>
        <v/>
      </c>
      <c r="F78" s="36"/>
      <c r="G78" s="51" t="str">
        <f t="shared" si="7"/>
        <v/>
      </c>
      <c r="H78" s="307" t="b">
        <f t="shared" si="8"/>
        <v>0</v>
      </c>
      <c r="I78" s="308">
        <f t="shared" si="9"/>
        <v>1</v>
      </c>
    </row>
    <row r="79" spans="1:9">
      <c r="A79" s="36">
        <v>68</v>
      </c>
      <c r="B79" s="7"/>
      <c r="C79" s="7"/>
      <c r="D79" s="189"/>
      <c r="E79" s="15" t="str">
        <f t="shared" si="6"/>
        <v/>
      </c>
      <c r="F79" s="36"/>
      <c r="G79" s="51" t="str">
        <f t="shared" si="7"/>
        <v/>
      </c>
      <c r="H79" s="307" t="b">
        <f t="shared" si="8"/>
        <v>0</v>
      </c>
      <c r="I79" s="308">
        <f t="shared" si="9"/>
        <v>1</v>
      </c>
    </row>
    <row r="80" spans="1:9">
      <c r="A80" s="36">
        <v>69</v>
      </c>
      <c r="B80" s="7"/>
      <c r="C80" s="7"/>
      <c r="D80" s="189"/>
      <c r="E80" s="15" t="str">
        <f t="shared" si="6"/>
        <v/>
      </c>
      <c r="F80" s="36"/>
      <c r="G80" s="51" t="str">
        <f t="shared" si="7"/>
        <v/>
      </c>
      <c r="H80" s="307" t="b">
        <f t="shared" si="8"/>
        <v>0</v>
      </c>
      <c r="I80" s="308">
        <f t="shared" si="9"/>
        <v>1</v>
      </c>
    </row>
    <row r="81" spans="1:9">
      <c r="A81" s="36">
        <v>70</v>
      </c>
      <c r="B81" s="7"/>
      <c r="C81" s="7"/>
      <c r="D81" s="189"/>
      <c r="E81" s="15" t="str">
        <f t="shared" si="6"/>
        <v/>
      </c>
      <c r="F81" s="36"/>
      <c r="G81" s="51" t="str">
        <f t="shared" si="7"/>
        <v/>
      </c>
      <c r="H81" s="307" t="b">
        <f t="shared" si="8"/>
        <v>0</v>
      </c>
      <c r="I81" s="308">
        <f t="shared" si="9"/>
        <v>1</v>
      </c>
    </row>
    <row r="82" spans="1:9">
      <c r="A82" s="36">
        <v>71</v>
      </c>
      <c r="B82" s="7"/>
      <c r="C82" s="7"/>
      <c r="D82" s="189"/>
      <c r="E82" s="15" t="str">
        <f t="shared" si="6"/>
        <v/>
      </c>
      <c r="F82" s="36"/>
      <c r="G82" s="51" t="str">
        <f t="shared" si="7"/>
        <v/>
      </c>
      <c r="H82" s="307" t="b">
        <f t="shared" si="8"/>
        <v>0</v>
      </c>
      <c r="I82" s="308">
        <f t="shared" si="9"/>
        <v>1</v>
      </c>
    </row>
    <row r="83" spans="1:9">
      <c r="A83" s="36">
        <v>72</v>
      </c>
      <c r="B83" s="7"/>
      <c r="C83" s="7"/>
      <c r="D83" s="189"/>
      <c r="E83" s="15" t="str">
        <f t="shared" si="6"/>
        <v/>
      </c>
      <c r="F83" s="36"/>
      <c r="G83" s="51" t="str">
        <f t="shared" si="7"/>
        <v/>
      </c>
      <c r="H83" s="307" t="b">
        <f t="shared" si="8"/>
        <v>0</v>
      </c>
      <c r="I83" s="308">
        <f t="shared" si="9"/>
        <v>1</v>
      </c>
    </row>
    <row r="84" spans="1:9">
      <c r="A84" s="36">
        <v>73</v>
      </c>
      <c r="B84" s="7"/>
      <c r="C84" s="7"/>
      <c r="D84" s="189"/>
      <c r="E84" s="15" t="str">
        <f t="shared" si="6"/>
        <v/>
      </c>
      <c r="F84" s="36"/>
      <c r="G84" s="51" t="str">
        <f t="shared" si="7"/>
        <v/>
      </c>
      <c r="H84" s="307" t="b">
        <f t="shared" si="8"/>
        <v>0</v>
      </c>
      <c r="I84" s="308">
        <f t="shared" si="9"/>
        <v>1</v>
      </c>
    </row>
    <row r="85" spans="1:9">
      <c r="A85" s="36">
        <v>74</v>
      </c>
      <c r="B85" s="7"/>
      <c r="C85" s="7"/>
      <c r="D85" s="189"/>
      <c r="E85" s="15" t="str">
        <f t="shared" si="6"/>
        <v/>
      </c>
      <c r="F85" s="36"/>
      <c r="G85" s="51" t="str">
        <f t="shared" si="7"/>
        <v/>
      </c>
      <c r="H85" s="307" t="b">
        <f t="shared" si="8"/>
        <v>0</v>
      </c>
      <c r="I85" s="308">
        <f t="shared" si="9"/>
        <v>1</v>
      </c>
    </row>
    <row r="86" spans="1:9">
      <c r="A86" s="36">
        <v>75</v>
      </c>
      <c r="B86" s="7"/>
      <c r="C86" s="7"/>
      <c r="D86" s="189"/>
      <c r="E86" s="15" t="str">
        <f t="shared" si="6"/>
        <v/>
      </c>
      <c r="F86" s="36"/>
      <c r="G86" s="51" t="str">
        <f t="shared" si="7"/>
        <v/>
      </c>
      <c r="H86" s="307" t="b">
        <f t="shared" si="8"/>
        <v>0</v>
      </c>
      <c r="I86" s="308">
        <f t="shared" si="9"/>
        <v>1</v>
      </c>
    </row>
    <row r="87" spans="1:9">
      <c r="A87" s="36">
        <v>76</v>
      </c>
      <c r="B87" s="7"/>
      <c r="C87" s="7"/>
      <c r="D87" s="189"/>
      <c r="E87" s="15" t="str">
        <f t="shared" si="6"/>
        <v/>
      </c>
      <c r="F87" s="36"/>
      <c r="G87" s="51" t="str">
        <f t="shared" si="7"/>
        <v/>
      </c>
      <c r="H87" s="307" t="b">
        <f t="shared" si="8"/>
        <v>0</v>
      </c>
      <c r="I87" s="308">
        <f t="shared" si="9"/>
        <v>1</v>
      </c>
    </row>
    <row r="88" spans="1:9">
      <c r="A88" s="36">
        <v>77</v>
      </c>
      <c r="B88" s="7"/>
      <c r="C88" s="7"/>
      <c r="D88" s="189"/>
      <c r="E88" s="15" t="str">
        <f t="shared" si="6"/>
        <v/>
      </c>
      <c r="F88" s="36"/>
      <c r="G88" s="51" t="str">
        <f t="shared" si="7"/>
        <v/>
      </c>
      <c r="H88" s="307" t="b">
        <f t="shared" si="8"/>
        <v>0</v>
      </c>
      <c r="I88" s="308">
        <f t="shared" si="9"/>
        <v>1</v>
      </c>
    </row>
    <row r="89" spans="1:9">
      <c r="A89" s="36">
        <v>78</v>
      </c>
      <c r="B89" s="7"/>
      <c r="C89" s="7"/>
      <c r="D89" s="189"/>
      <c r="E89" s="15" t="str">
        <f t="shared" si="6"/>
        <v/>
      </c>
      <c r="F89" s="36"/>
      <c r="G89" s="51" t="str">
        <f t="shared" si="7"/>
        <v/>
      </c>
      <c r="H89" s="307" t="b">
        <f t="shared" si="8"/>
        <v>0</v>
      </c>
      <c r="I89" s="308">
        <f t="shared" si="9"/>
        <v>1</v>
      </c>
    </row>
    <row r="90" spans="1:9">
      <c r="A90" s="36">
        <v>79</v>
      </c>
      <c r="B90" s="7"/>
      <c r="C90" s="7"/>
      <c r="D90" s="189"/>
      <c r="E90" s="15" t="str">
        <f t="shared" si="6"/>
        <v/>
      </c>
      <c r="F90" s="36"/>
      <c r="G90" s="51" t="str">
        <f t="shared" si="7"/>
        <v/>
      </c>
      <c r="H90" s="307" t="b">
        <f t="shared" si="8"/>
        <v>0</v>
      </c>
      <c r="I90" s="308">
        <f t="shared" si="9"/>
        <v>1</v>
      </c>
    </row>
    <row r="91" spans="1:9">
      <c r="A91" s="36">
        <v>80</v>
      </c>
      <c r="B91" s="7"/>
      <c r="C91" s="7"/>
      <c r="D91" s="189"/>
      <c r="E91" s="15" t="str">
        <f t="shared" si="6"/>
        <v/>
      </c>
      <c r="F91" s="36"/>
      <c r="G91" s="51" t="str">
        <f t="shared" si="7"/>
        <v/>
      </c>
      <c r="H91" s="307" t="b">
        <f t="shared" si="8"/>
        <v>0</v>
      </c>
      <c r="I91" s="308">
        <f t="shared" si="9"/>
        <v>1</v>
      </c>
    </row>
    <row r="92" spans="1:9">
      <c r="A92" s="36">
        <v>81</v>
      </c>
      <c r="B92" s="7"/>
      <c r="C92" s="7"/>
      <c r="D92" s="189"/>
      <c r="E92" s="15" t="str">
        <f t="shared" si="6"/>
        <v/>
      </c>
      <c r="F92" s="36"/>
      <c r="G92" s="51" t="str">
        <f t="shared" si="7"/>
        <v/>
      </c>
      <c r="H92" s="307" t="b">
        <f t="shared" si="8"/>
        <v>0</v>
      </c>
      <c r="I92" s="308">
        <f t="shared" si="9"/>
        <v>1</v>
      </c>
    </row>
    <row r="93" spans="1:9">
      <c r="A93" s="36">
        <v>82</v>
      </c>
      <c r="B93" s="7"/>
      <c r="C93" s="7"/>
      <c r="D93" s="189"/>
      <c r="E93" s="15" t="str">
        <f t="shared" si="6"/>
        <v/>
      </c>
      <c r="F93" s="36"/>
      <c r="G93" s="51" t="str">
        <f t="shared" si="7"/>
        <v/>
      </c>
      <c r="H93" s="307" t="b">
        <f t="shared" si="8"/>
        <v>0</v>
      </c>
      <c r="I93" s="308">
        <f t="shared" si="9"/>
        <v>1</v>
      </c>
    </row>
    <row r="94" spans="1:9">
      <c r="A94" s="36">
        <v>83</v>
      </c>
      <c r="B94" s="7"/>
      <c r="C94" s="7"/>
      <c r="D94" s="189"/>
      <c r="E94" s="15" t="str">
        <f t="shared" si="6"/>
        <v/>
      </c>
      <c r="F94" s="36"/>
      <c r="G94" s="51" t="str">
        <f t="shared" si="7"/>
        <v/>
      </c>
      <c r="H94" s="307" t="b">
        <f t="shared" si="8"/>
        <v>0</v>
      </c>
      <c r="I94" s="308">
        <f t="shared" si="9"/>
        <v>1</v>
      </c>
    </row>
    <row r="95" spans="1:9">
      <c r="A95" s="36">
        <v>84</v>
      </c>
      <c r="B95" s="7"/>
      <c r="C95" s="7"/>
      <c r="D95" s="189"/>
      <c r="E95" s="15" t="str">
        <f t="shared" si="6"/>
        <v/>
      </c>
      <c r="F95" s="36"/>
      <c r="G95" s="51" t="str">
        <f t="shared" si="7"/>
        <v/>
      </c>
      <c r="H95" s="307" t="b">
        <f t="shared" si="8"/>
        <v>0</v>
      </c>
      <c r="I95" s="308">
        <f t="shared" si="9"/>
        <v>1</v>
      </c>
    </row>
    <row r="96" spans="1:9">
      <c r="A96" s="36">
        <v>85</v>
      </c>
      <c r="B96" s="7"/>
      <c r="C96" s="7"/>
      <c r="D96" s="189"/>
      <c r="E96" s="15" t="str">
        <f t="shared" si="6"/>
        <v/>
      </c>
      <c r="F96" s="36"/>
      <c r="G96" s="51" t="str">
        <f t="shared" si="7"/>
        <v/>
      </c>
      <c r="H96" s="307" t="b">
        <f t="shared" si="8"/>
        <v>0</v>
      </c>
      <c r="I96" s="308">
        <f t="shared" si="9"/>
        <v>1</v>
      </c>
    </row>
    <row r="97" spans="1:9">
      <c r="A97" s="36">
        <v>86</v>
      </c>
      <c r="B97" s="7"/>
      <c r="C97" s="7"/>
      <c r="D97" s="189"/>
      <c r="E97" s="15" t="str">
        <f t="shared" si="6"/>
        <v/>
      </c>
      <c r="F97" s="36"/>
      <c r="G97" s="51" t="str">
        <f t="shared" si="7"/>
        <v/>
      </c>
      <c r="H97" s="307" t="b">
        <f t="shared" si="8"/>
        <v>0</v>
      </c>
      <c r="I97" s="308">
        <f t="shared" si="9"/>
        <v>1</v>
      </c>
    </row>
    <row r="98" spans="1:9">
      <c r="A98" s="36">
        <v>87</v>
      </c>
      <c r="B98" s="7"/>
      <c r="C98" s="7"/>
      <c r="D98" s="189"/>
      <c r="E98" s="15" t="str">
        <f t="shared" si="6"/>
        <v/>
      </c>
      <c r="F98" s="36"/>
      <c r="G98" s="51" t="str">
        <f t="shared" si="7"/>
        <v/>
      </c>
      <c r="H98" s="307" t="b">
        <f t="shared" si="8"/>
        <v>0</v>
      </c>
      <c r="I98" s="308">
        <f t="shared" si="9"/>
        <v>1</v>
      </c>
    </row>
    <row r="99" spans="1:9">
      <c r="A99" s="36">
        <v>88</v>
      </c>
      <c r="B99" s="7"/>
      <c r="C99" s="7"/>
      <c r="D99" s="189"/>
      <c r="E99" s="15" t="str">
        <f t="shared" si="6"/>
        <v/>
      </c>
      <c r="F99" s="36"/>
      <c r="G99" s="51" t="str">
        <f t="shared" si="7"/>
        <v/>
      </c>
      <c r="H99" s="307" t="b">
        <f t="shared" si="8"/>
        <v>0</v>
      </c>
      <c r="I99" s="308">
        <f t="shared" si="9"/>
        <v>1</v>
      </c>
    </row>
    <row r="100" spans="1:9">
      <c r="A100" s="36">
        <v>89</v>
      </c>
      <c r="B100" s="7"/>
      <c r="C100" s="7"/>
      <c r="D100" s="189"/>
      <c r="E100" s="15" t="str">
        <f t="shared" si="6"/>
        <v/>
      </c>
      <c r="F100" s="36"/>
      <c r="G100" s="51" t="str">
        <f t="shared" si="7"/>
        <v/>
      </c>
      <c r="H100" s="307" t="b">
        <f t="shared" si="8"/>
        <v>0</v>
      </c>
      <c r="I100" s="308">
        <f t="shared" si="9"/>
        <v>1</v>
      </c>
    </row>
    <row r="101" spans="1:9">
      <c r="A101" s="36">
        <v>90</v>
      </c>
      <c r="B101" s="7"/>
      <c r="C101" s="7"/>
      <c r="D101" s="189"/>
      <c r="E101" s="15" t="str">
        <f t="shared" si="6"/>
        <v/>
      </c>
      <c r="F101" s="36"/>
      <c r="G101" s="51" t="str">
        <f t="shared" si="7"/>
        <v/>
      </c>
      <c r="H101" s="307" t="b">
        <f t="shared" si="8"/>
        <v>0</v>
      </c>
      <c r="I101" s="308">
        <f t="shared" si="9"/>
        <v>1</v>
      </c>
    </row>
    <row r="102" spans="1:9">
      <c r="A102" s="36">
        <v>91</v>
      </c>
      <c r="B102" s="7"/>
      <c r="C102" s="7"/>
      <c r="D102" s="189"/>
      <c r="E102" s="15" t="str">
        <f t="shared" si="6"/>
        <v/>
      </c>
      <c r="F102" s="36"/>
      <c r="G102" s="51" t="str">
        <f t="shared" si="7"/>
        <v/>
      </c>
      <c r="H102" s="307" t="b">
        <f t="shared" si="8"/>
        <v>0</v>
      </c>
      <c r="I102" s="308">
        <f t="shared" si="9"/>
        <v>1</v>
      </c>
    </row>
    <row r="103" spans="1:9">
      <c r="A103" s="36">
        <v>92</v>
      </c>
      <c r="B103" s="7"/>
      <c r="C103" s="7"/>
      <c r="D103" s="189"/>
      <c r="E103" s="15" t="str">
        <f t="shared" si="6"/>
        <v/>
      </c>
      <c r="F103" s="36"/>
      <c r="G103" s="51" t="str">
        <f t="shared" si="7"/>
        <v/>
      </c>
      <c r="H103" s="307" t="b">
        <f t="shared" si="8"/>
        <v>0</v>
      </c>
      <c r="I103" s="308">
        <f t="shared" si="9"/>
        <v>1</v>
      </c>
    </row>
    <row r="104" spans="1:9">
      <c r="A104" s="36">
        <v>93</v>
      </c>
      <c r="B104" s="7"/>
      <c r="C104" s="7"/>
      <c r="D104" s="189"/>
      <c r="E104" s="15" t="str">
        <f t="shared" si="6"/>
        <v/>
      </c>
      <c r="F104" s="36"/>
      <c r="G104" s="51" t="str">
        <f t="shared" si="7"/>
        <v/>
      </c>
      <c r="H104" s="307" t="b">
        <f t="shared" si="8"/>
        <v>0</v>
      </c>
      <c r="I104" s="308">
        <f t="shared" si="9"/>
        <v>1</v>
      </c>
    </row>
    <row r="105" spans="1:9">
      <c r="A105" s="36">
        <v>94</v>
      </c>
      <c r="B105" s="7"/>
      <c r="C105" s="7"/>
      <c r="D105" s="189"/>
      <c r="E105" s="15" t="str">
        <f t="shared" si="6"/>
        <v/>
      </c>
      <c r="F105" s="36"/>
      <c r="G105" s="51" t="str">
        <f t="shared" si="7"/>
        <v/>
      </c>
      <c r="H105" s="307" t="b">
        <f t="shared" si="8"/>
        <v>0</v>
      </c>
      <c r="I105" s="308">
        <f t="shared" si="9"/>
        <v>1</v>
      </c>
    </row>
    <row r="106" spans="1:9">
      <c r="A106" s="36">
        <v>95</v>
      </c>
      <c r="B106" s="7"/>
      <c r="C106" s="7"/>
      <c r="D106" s="189"/>
      <c r="E106" s="15" t="str">
        <f t="shared" si="6"/>
        <v/>
      </c>
      <c r="F106" s="36"/>
      <c r="G106" s="51" t="str">
        <f t="shared" si="7"/>
        <v/>
      </c>
      <c r="H106" s="307" t="b">
        <f t="shared" si="8"/>
        <v>0</v>
      </c>
      <c r="I106" s="308">
        <f t="shared" si="9"/>
        <v>1</v>
      </c>
    </row>
    <row r="107" spans="1:9">
      <c r="A107" s="36">
        <v>96</v>
      </c>
      <c r="B107" s="7"/>
      <c r="C107" s="7"/>
      <c r="D107" s="189"/>
      <c r="E107" s="15" t="str">
        <f t="shared" si="6"/>
        <v/>
      </c>
      <c r="F107" s="36"/>
      <c r="G107" s="51" t="str">
        <f t="shared" si="7"/>
        <v/>
      </c>
      <c r="H107" s="307" t="b">
        <f t="shared" si="8"/>
        <v>0</v>
      </c>
      <c r="I107" s="308">
        <f t="shared" si="9"/>
        <v>1</v>
      </c>
    </row>
    <row r="108" spans="1:9">
      <c r="A108" s="36">
        <v>97</v>
      </c>
      <c r="B108" s="7"/>
      <c r="C108" s="7"/>
      <c r="D108" s="189"/>
      <c r="E108" s="15" t="str">
        <f t="shared" si="6"/>
        <v/>
      </c>
      <c r="F108" s="36"/>
      <c r="G108" s="51" t="str">
        <f t="shared" si="7"/>
        <v/>
      </c>
      <c r="H108" s="307" t="b">
        <f t="shared" si="8"/>
        <v>0</v>
      </c>
      <c r="I108" s="308">
        <f t="shared" si="9"/>
        <v>1</v>
      </c>
    </row>
    <row r="109" spans="1:9">
      <c r="A109" s="36">
        <v>98</v>
      </c>
      <c r="B109" s="7"/>
      <c r="C109" s="7"/>
      <c r="D109" s="189"/>
      <c r="E109" s="15" t="str">
        <f t="shared" si="6"/>
        <v/>
      </c>
      <c r="F109" s="36"/>
      <c r="G109" s="51" t="str">
        <f t="shared" si="7"/>
        <v/>
      </c>
      <c r="H109" s="307" t="b">
        <f t="shared" si="8"/>
        <v>0</v>
      </c>
      <c r="I109" s="308">
        <f t="shared" si="9"/>
        <v>1</v>
      </c>
    </row>
    <row r="110" spans="1:9">
      <c r="A110" s="125">
        <v>99</v>
      </c>
      <c r="B110" s="7"/>
      <c r="C110" s="7"/>
      <c r="D110" s="189"/>
      <c r="E110" s="15" t="str">
        <f t="shared" si="6"/>
        <v/>
      </c>
      <c r="F110" s="125"/>
      <c r="G110" s="51" t="str">
        <f t="shared" si="7"/>
        <v/>
      </c>
      <c r="H110" s="307" t="b">
        <f t="shared" si="8"/>
        <v>0</v>
      </c>
      <c r="I110" s="308">
        <f t="shared" si="9"/>
        <v>1</v>
      </c>
    </row>
    <row r="111" spans="1:9">
      <c r="A111" s="125">
        <v>100</v>
      </c>
      <c r="B111" s="7"/>
      <c r="C111" s="7"/>
      <c r="D111" s="189"/>
      <c r="E111" s="15" t="str">
        <f t="shared" si="6"/>
        <v/>
      </c>
      <c r="F111" s="125"/>
      <c r="G111" s="51" t="str">
        <f t="shared" si="7"/>
        <v/>
      </c>
      <c r="H111" s="307" t="b">
        <f t="shared" si="8"/>
        <v>0</v>
      </c>
      <c r="I111" s="308">
        <f t="shared" si="9"/>
        <v>1</v>
      </c>
    </row>
    <row r="112" spans="1:9">
      <c r="A112" s="125">
        <v>101</v>
      </c>
      <c r="B112" s="7"/>
      <c r="C112" s="7"/>
      <c r="D112" s="189"/>
      <c r="E112" s="15" t="str">
        <f t="shared" si="6"/>
        <v/>
      </c>
      <c r="F112" s="125"/>
      <c r="G112" s="51" t="str">
        <f t="shared" si="7"/>
        <v/>
      </c>
      <c r="H112" s="307" t="b">
        <f t="shared" si="8"/>
        <v>0</v>
      </c>
      <c r="I112" s="308">
        <f t="shared" si="9"/>
        <v>1</v>
      </c>
    </row>
    <row r="113" spans="1:9">
      <c r="A113" s="125">
        <v>102</v>
      </c>
      <c r="B113" s="7"/>
      <c r="C113" s="7"/>
      <c r="D113" s="189"/>
      <c r="E113" s="15" t="str">
        <f t="shared" si="6"/>
        <v/>
      </c>
      <c r="F113" s="125"/>
      <c r="G113" s="51" t="str">
        <f t="shared" si="7"/>
        <v/>
      </c>
      <c r="H113" s="307" t="b">
        <f t="shared" si="8"/>
        <v>0</v>
      </c>
      <c r="I113" s="308">
        <f t="shared" si="9"/>
        <v>1</v>
      </c>
    </row>
    <row r="114" spans="1:9">
      <c r="A114" s="125">
        <v>103</v>
      </c>
      <c r="B114" s="7"/>
      <c r="C114" s="7"/>
      <c r="D114" s="189"/>
      <c r="E114" s="15" t="str">
        <f t="shared" si="6"/>
        <v/>
      </c>
      <c r="F114" s="125"/>
      <c r="G114" s="51" t="str">
        <f t="shared" si="7"/>
        <v/>
      </c>
      <c r="H114" s="307" t="b">
        <f t="shared" si="8"/>
        <v>0</v>
      </c>
      <c r="I114" s="308">
        <f t="shared" si="9"/>
        <v>1</v>
      </c>
    </row>
    <row r="115" spans="1:9">
      <c r="A115" s="125">
        <v>104</v>
      </c>
      <c r="B115" s="7"/>
      <c r="C115" s="7"/>
      <c r="D115" s="189"/>
      <c r="E115" s="15" t="str">
        <f t="shared" si="6"/>
        <v/>
      </c>
      <c r="F115" s="125"/>
      <c r="G115" s="51" t="str">
        <f t="shared" si="7"/>
        <v/>
      </c>
      <c r="H115" s="307" t="b">
        <f t="shared" si="8"/>
        <v>0</v>
      </c>
      <c r="I115" s="308">
        <f t="shared" si="9"/>
        <v>1</v>
      </c>
    </row>
    <row r="116" spans="1:9">
      <c r="A116" s="125">
        <v>105</v>
      </c>
      <c r="B116" s="7"/>
      <c r="C116" s="7"/>
      <c r="D116" s="189"/>
      <c r="E116" s="15" t="str">
        <f t="shared" si="6"/>
        <v/>
      </c>
      <c r="F116" s="125"/>
      <c r="G116" s="51" t="str">
        <f t="shared" si="7"/>
        <v/>
      </c>
      <c r="H116" s="307" t="b">
        <f t="shared" si="8"/>
        <v>0</v>
      </c>
      <c r="I116" s="308">
        <f t="shared" si="9"/>
        <v>1</v>
      </c>
    </row>
    <row r="117" spans="1:9">
      <c r="A117" s="125">
        <v>106</v>
      </c>
      <c r="B117" s="7"/>
      <c r="C117" s="7"/>
      <c r="D117" s="189"/>
      <c r="E117" s="15" t="str">
        <f t="shared" si="6"/>
        <v/>
      </c>
      <c r="F117" s="125"/>
      <c r="G117" s="51" t="str">
        <f t="shared" si="7"/>
        <v/>
      </c>
      <c r="H117" s="307" t="b">
        <f t="shared" si="8"/>
        <v>0</v>
      </c>
      <c r="I117" s="308">
        <f t="shared" si="9"/>
        <v>1</v>
      </c>
    </row>
    <row r="118" spans="1:9">
      <c r="A118" s="125">
        <v>107</v>
      </c>
      <c r="B118" s="7"/>
      <c r="C118" s="7"/>
      <c r="D118" s="189"/>
      <c r="E118" s="15" t="str">
        <f t="shared" si="6"/>
        <v/>
      </c>
      <c r="F118" s="125"/>
      <c r="G118" s="51" t="str">
        <f t="shared" si="7"/>
        <v/>
      </c>
      <c r="H118" s="307" t="b">
        <f t="shared" si="8"/>
        <v>0</v>
      </c>
      <c r="I118" s="308">
        <f t="shared" si="9"/>
        <v>1</v>
      </c>
    </row>
    <row r="119" spans="1:9">
      <c r="A119" s="125">
        <v>108</v>
      </c>
      <c r="B119" s="7"/>
      <c r="C119" s="7"/>
      <c r="D119" s="189"/>
      <c r="E119" s="15" t="str">
        <f t="shared" si="6"/>
        <v/>
      </c>
      <c r="F119" s="125"/>
      <c r="G119" s="51" t="str">
        <f t="shared" si="7"/>
        <v/>
      </c>
      <c r="H119" s="307" t="b">
        <f t="shared" si="8"/>
        <v>0</v>
      </c>
      <c r="I119" s="308">
        <f t="shared" si="9"/>
        <v>1</v>
      </c>
    </row>
    <row r="120" spans="1:9">
      <c r="A120" s="125">
        <v>109</v>
      </c>
      <c r="B120" s="7"/>
      <c r="C120" s="7"/>
      <c r="D120" s="189"/>
      <c r="E120" s="15" t="str">
        <f t="shared" si="6"/>
        <v/>
      </c>
      <c r="F120" s="125"/>
      <c r="G120" s="51" t="str">
        <f t="shared" si="7"/>
        <v/>
      </c>
      <c r="H120" s="307" t="b">
        <f t="shared" si="8"/>
        <v>0</v>
      </c>
      <c r="I120" s="308">
        <f t="shared" si="9"/>
        <v>1</v>
      </c>
    </row>
    <row r="121" spans="1:9">
      <c r="A121" s="125">
        <v>110</v>
      </c>
      <c r="B121" s="7"/>
      <c r="C121" s="7"/>
      <c r="D121" s="189"/>
      <c r="E121" s="15" t="str">
        <f t="shared" si="6"/>
        <v/>
      </c>
      <c r="F121" s="125"/>
      <c r="G121" s="51" t="str">
        <f t="shared" si="7"/>
        <v/>
      </c>
      <c r="H121" s="307" t="b">
        <f t="shared" si="8"/>
        <v>0</v>
      </c>
      <c r="I121" s="308">
        <f t="shared" si="9"/>
        <v>1</v>
      </c>
    </row>
    <row r="122" spans="1:9">
      <c r="A122" s="125">
        <v>111</v>
      </c>
      <c r="B122" s="7"/>
      <c r="C122" s="7"/>
      <c r="D122" s="189"/>
      <c r="E122" s="15" t="str">
        <f t="shared" si="6"/>
        <v/>
      </c>
      <c r="F122" s="125"/>
      <c r="G122" s="51" t="str">
        <f t="shared" si="7"/>
        <v/>
      </c>
      <c r="H122" s="307" t="b">
        <f t="shared" si="8"/>
        <v>0</v>
      </c>
      <c r="I122" s="308">
        <f t="shared" si="9"/>
        <v>1</v>
      </c>
    </row>
    <row r="123" spans="1:9">
      <c r="A123" s="125">
        <v>112</v>
      </c>
      <c r="B123" s="7"/>
      <c r="C123" s="7"/>
      <c r="D123" s="189"/>
      <c r="E123" s="15" t="str">
        <f t="shared" si="6"/>
        <v/>
      </c>
      <c r="F123" s="125"/>
      <c r="G123" s="51" t="str">
        <f t="shared" si="7"/>
        <v/>
      </c>
      <c r="H123" s="307" t="b">
        <f t="shared" si="8"/>
        <v>0</v>
      </c>
      <c r="I123" s="308">
        <f t="shared" si="9"/>
        <v>1</v>
      </c>
    </row>
    <row r="124" spans="1:9">
      <c r="A124" s="125">
        <v>113</v>
      </c>
      <c r="B124" s="7"/>
      <c r="C124" s="7"/>
      <c r="D124" s="189"/>
      <c r="E124" s="15" t="str">
        <f t="shared" si="6"/>
        <v/>
      </c>
      <c r="F124" s="125"/>
      <c r="G124" s="51" t="str">
        <f t="shared" si="7"/>
        <v/>
      </c>
      <c r="H124" s="307" t="b">
        <f t="shared" si="8"/>
        <v>0</v>
      </c>
      <c r="I124" s="308">
        <f t="shared" si="9"/>
        <v>1</v>
      </c>
    </row>
    <row r="125" spans="1:9">
      <c r="A125" s="125">
        <v>114</v>
      </c>
      <c r="B125" s="7"/>
      <c r="C125" s="7"/>
      <c r="D125" s="189"/>
      <c r="E125" s="15" t="str">
        <f t="shared" si="6"/>
        <v/>
      </c>
      <c r="F125" s="125"/>
      <c r="G125" s="51" t="str">
        <f t="shared" si="7"/>
        <v/>
      </c>
      <c r="H125" s="307" t="b">
        <f t="shared" si="8"/>
        <v>0</v>
      </c>
      <c r="I125" s="308">
        <f t="shared" si="9"/>
        <v>1</v>
      </c>
    </row>
    <row r="126" spans="1:9">
      <c r="A126" s="125">
        <v>115</v>
      </c>
      <c r="B126" s="7"/>
      <c r="C126" s="7"/>
      <c r="D126" s="189"/>
      <c r="E126" s="15" t="str">
        <f t="shared" si="6"/>
        <v/>
      </c>
      <c r="F126" s="125"/>
      <c r="G126" s="51" t="str">
        <f t="shared" si="7"/>
        <v/>
      </c>
      <c r="H126" s="307" t="b">
        <f t="shared" si="8"/>
        <v>0</v>
      </c>
      <c r="I126" s="308">
        <f t="shared" si="9"/>
        <v>1</v>
      </c>
    </row>
    <row r="127" spans="1:9">
      <c r="A127" s="125">
        <v>116</v>
      </c>
      <c r="B127" s="7"/>
      <c r="C127" s="7"/>
      <c r="D127" s="189"/>
      <c r="E127" s="15" t="str">
        <f t="shared" si="6"/>
        <v/>
      </c>
      <c r="F127" s="125"/>
      <c r="G127" s="51" t="str">
        <f t="shared" si="7"/>
        <v/>
      </c>
      <c r="H127" s="307" t="b">
        <f t="shared" si="8"/>
        <v>0</v>
      </c>
      <c r="I127" s="308">
        <f t="shared" si="9"/>
        <v>1</v>
      </c>
    </row>
    <row r="128" spans="1:9">
      <c r="A128" s="125">
        <v>117</v>
      </c>
      <c r="B128" s="7"/>
      <c r="C128" s="7"/>
      <c r="D128" s="189"/>
      <c r="E128" s="15" t="str">
        <f t="shared" si="6"/>
        <v/>
      </c>
      <c r="F128" s="125"/>
      <c r="G128" s="51" t="str">
        <f t="shared" si="7"/>
        <v/>
      </c>
      <c r="H128" s="307" t="b">
        <f t="shared" si="8"/>
        <v>0</v>
      </c>
      <c r="I128" s="308">
        <f t="shared" si="9"/>
        <v>1</v>
      </c>
    </row>
    <row r="129" spans="1:9">
      <c r="A129" s="125">
        <v>118</v>
      </c>
      <c r="B129" s="7"/>
      <c r="C129" s="7"/>
      <c r="D129" s="189"/>
      <c r="E129" s="15" t="str">
        <f t="shared" si="6"/>
        <v/>
      </c>
      <c r="F129" s="125"/>
      <c r="G129" s="51" t="str">
        <f t="shared" si="7"/>
        <v/>
      </c>
      <c r="H129" s="307" t="b">
        <f t="shared" si="8"/>
        <v>0</v>
      </c>
      <c r="I129" s="308">
        <f t="shared" si="9"/>
        <v>1</v>
      </c>
    </row>
    <row r="130" spans="1:9">
      <c r="A130" s="125">
        <v>119</v>
      </c>
      <c r="B130" s="7"/>
      <c r="C130" s="7"/>
      <c r="D130" s="189"/>
      <c r="E130" s="15" t="str">
        <f t="shared" si="6"/>
        <v/>
      </c>
      <c r="F130" s="125"/>
      <c r="G130" s="51" t="str">
        <f t="shared" si="7"/>
        <v/>
      </c>
      <c r="H130" s="307" t="b">
        <f t="shared" si="8"/>
        <v>0</v>
      </c>
      <c r="I130" s="308">
        <f t="shared" si="9"/>
        <v>1</v>
      </c>
    </row>
    <row r="131" spans="1:9">
      <c r="A131" s="125">
        <v>120</v>
      </c>
      <c r="B131" s="7"/>
      <c r="C131" s="7"/>
      <c r="D131" s="189"/>
      <c r="E131" s="15" t="str">
        <f t="shared" si="6"/>
        <v/>
      </c>
      <c r="F131" s="125"/>
      <c r="G131" s="51" t="str">
        <f t="shared" si="7"/>
        <v/>
      </c>
      <c r="H131" s="307" t="b">
        <f t="shared" si="8"/>
        <v>0</v>
      </c>
      <c r="I131" s="308">
        <f t="shared" si="9"/>
        <v>1</v>
      </c>
    </row>
    <row r="132" spans="1:9">
      <c r="A132" s="125">
        <v>121</v>
      </c>
      <c r="B132" s="7"/>
      <c r="C132" s="7"/>
      <c r="D132" s="189"/>
      <c r="E132" s="15" t="str">
        <f t="shared" si="6"/>
        <v/>
      </c>
      <c r="F132" s="125"/>
      <c r="G132" s="51" t="str">
        <f t="shared" si="7"/>
        <v/>
      </c>
      <c r="H132" s="307" t="b">
        <f t="shared" si="8"/>
        <v>0</v>
      </c>
      <c r="I132" s="308">
        <f t="shared" si="9"/>
        <v>1</v>
      </c>
    </row>
    <row r="133" spans="1:9">
      <c r="A133" s="125">
        <v>122</v>
      </c>
      <c r="B133" s="7"/>
      <c r="C133" s="7"/>
      <c r="D133" s="189"/>
      <c r="E133" s="15" t="str">
        <f t="shared" si="6"/>
        <v/>
      </c>
      <c r="F133" s="125"/>
      <c r="G133" s="51" t="str">
        <f t="shared" si="7"/>
        <v/>
      </c>
      <c r="H133" s="307" t="b">
        <f t="shared" si="8"/>
        <v>0</v>
      </c>
      <c r="I133" s="308">
        <f t="shared" si="9"/>
        <v>1</v>
      </c>
    </row>
    <row r="134" spans="1:9">
      <c r="A134" s="125">
        <v>123</v>
      </c>
      <c r="B134" s="7"/>
      <c r="C134" s="7"/>
      <c r="D134" s="189"/>
      <c r="E134" s="15" t="str">
        <f t="shared" si="6"/>
        <v/>
      </c>
      <c r="F134" s="125"/>
      <c r="G134" s="51" t="str">
        <f t="shared" si="7"/>
        <v/>
      </c>
      <c r="H134" s="307" t="b">
        <f t="shared" si="8"/>
        <v>0</v>
      </c>
      <c r="I134" s="308">
        <f t="shared" si="9"/>
        <v>1</v>
      </c>
    </row>
    <row r="135" spans="1:9">
      <c r="A135" s="125">
        <v>124</v>
      </c>
      <c r="B135" s="7"/>
      <c r="C135" s="7"/>
      <c r="D135" s="189"/>
      <c r="E135" s="15" t="str">
        <f t="shared" si="6"/>
        <v/>
      </c>
      <c r="F135" s="125"/>
      <c r="G135" s="51" t="str">
        <f t="shared" si="7"/>
        <v/>
      </c>
      <c r="H135" s="307" t="b">
        <f t="shared" si="8"/>
        <v>0</v>
      </c>
      <c r="I135" s="308">
        <f t="shared" si="9"/>
        <v>1</v>
      </c>
    </row>
    <row r="136" spans="1:9">
      <c r="A136" s="125">
        <v>125</v>
      </c>
      <c r="B136" s="7"/>
      <c r="C136" s="7"/>
      <c r="D136" s="189"/>
      <c r="E136" s="15" t="str">
        <f t="shared" si="6"/>
        <v/>
      </c>
      <c r="F136" s="125"/>
      <c r="G136" s="51" t="str">
        <f t="shared" si="7"/>
        <v/>
      </c>
      <c r="H136" s="307" t="b">
        <f t="shared" si="8"/>
        <v>0</v>
      </c>
      <c r="I136" s="308">
        <f t="shared" si="9"/>
        <v>1</v>
      </c>
    </row>
    <row r="137" spans="1:9">
      <c r="A137" s="125">
        <v>126</v>
      </c>
      <c r="B137" s="7"/>
      <c r="C137" s="7"/>
      <c r="D137" s="189"/>
      <c r="E137" s="15" t="str">
        <f t="shared" si="6"/>
        <v/>
      </c>
      <c r="F137" s="125"/>
      <c r="G137" s="51" t="str">
        <f t="shared" si="7"/>
        <v/>
      </c>
      <c r="H137" s="307" t="b">
        <f t="shared" si="8"/>
        <v>0</v>
      </c>
      <c r="I137" s="308">
        <f t="shared" si="9"/>
        <v>1</v>
      </c>
    </row>
    <row r="138" spans="1:9">
      <c r="A138" s="125">
        <v>127</v>
      </c>
      <c r="B138" s="7"/>
      <c r="C138" s="7"/>
      <c r="D138" s="189"/>
      <c r="E138" s="15" t="str">
        <f t="shared" si="6"/>
        <v/>
      </c>
      <c r="F138" s="125"/>
      <c r="G138" s="51" t="str">
        <f t="shared" si="7"/>
        <v/>
      </c>
      <c r="H138" s="307" t="b">
        <f t="shared" si="8"/>
        <v>0</v>
      </c>
      <c r="I138" s="308">
        <f t="shared" si="9"/>
        <v>1</v>
      </c>
    </row>
    <row r="139" spans="1:9">
      <c r="A139" s="125">
        <v>128</v>
      </c>
      <c r="B139" s="7"/>
      <c r="C139" s="7"/>
      <c r="D139" s="189"/>
      <c r="E139" s="15" t="str">
        <f t="shared" si="6"/>
        <v/>
      </c>
      <c r="F139" s="125"/>
      <c r="G139" s="51" t="str">
        <f t="shared" si="7"/>
        <v/>
      </c>
      <c r="H139" s="307" t="b">
        <f t="shared" si="8"/>
        <v>0</v>
      </c>
      <c r="I139" s="308">
        <f t="shared" si="9"/>
        <v>1</v>
      </c>
    </row>
    <row r="140" spans="1:9">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c r="A141" s="125">
        <v>130</v>
      </c>
      <c r="B141" s="7"/>
      <c r="C141" s="7"/>
      <c r="D141" s="189"/>
      <c r="E141" s="15" t="str">
        <f t="shared" si="10"/>
        <v/>
      </c>
      <c r="F141" s="125"/>
      <c r="G141" s="51" t="str">
        <f t="shared" si="11"/>
        <v/>
      </c>
      <c r="H141" s="307" t="b">
        <f t="shared" si="12"/>
        <v>0</v>
      </c>
      <c r="I141" s="308">
        <f t="shared" ref="I141:I204" si="13">LEN(B141)-LEN(SUBSTITUTE(B141,",",""))+1</f>
        <v>1</v>
      </c>
    </row>
    <row r="142" spans="1:9">
      <c r="A142" s="125">
        <v>131</v>
      </c>
      <c r="B142" s="7"/>
      <c r="C142" s="7"/>
      <c r="D142" s="189"/>
      <c r="E142" s="15" t="str">
        <f t="shared" si="10"/>
        <v/>
      </c>
      <c r="F142" s="125"/>
      <c r="G142" s="51" t="str">
        <f t="shared" si="11"/>
        <v/>
      </c>
      <c r="H142" s="307" t="b">
        <f t="shared" si="12"/>
        <v>0</v>
      </c>
      <c r="I142" s="308">
        <f t="shared" si="13"/>
        <v>1</v>
      </c>
    </row>
    <row r="143" spans="1:9">
      <c r="A143" s="125">
        <v>132</v>
      </c>
      <c r="B143" s="7"/>
      <c r="C143" s="7"/>
      <c r="D143" s="189"/>
      <c r="E143" s="15" t="str">
        <f t="shared" si="10"/>
        <v/>
      </c>
      <c r="F143" s="125"/>
      <c r="G143" s="51" t="str">
        <f t="shared" si="11"/>
        <v/>
      </c>
      <c r="H143" s="307" t="b">
        <f t="shared" si="12"/>
        <v>0</v>
      </c>
      <c r="I143" s="308">
        <f t="shared" si="13"/>
        <v>1</v>
      </c>
    </row>
    <row r="144" spans="1:9">
      <c r="A144" s="125">
        <v>133</v>
      </c>
      <c r="B144" s="7"/>
      <c r="C144" s="7"/>
      <c r="D144" s="189"/>
      <c r="E144" s="15" t="str">
        <f t="shared" si="10"/>
        <v/>
      </c>
      <c r="F144" s="125"/>
      <c r="G144" s="51" t="str">
        <f t="shared" si="11"/>
        <v/>
      </c>
      <c r="H144" s="307" t="b">
        <f t="shared" si="12"/>
        <v>0</v>
      </c>
      <c r="I144" s="308">
        <f t="shared" si="13"/>
        <v>1</v>
      </c>
    </row>
    <row r="145" spans="1:9">
      <c r="A145" s="125">
        <v>134</v>
      </c>
      <c r="B145" s="7"/>
      <c r="C145" s="7"/>
      <c r="D145" s="189"/>
      <c r="E145" s="15" t="str">
        <f t="shared" si="10"/>
        <v/>
      </c>
      <c r="F145" s="125"/>
      <c r="G145" s="51" t="str">
        <f t="shared" si="11"/>
        <v/>
      </c>
      <c r="H145" s="307" t="b">
        <f t="shared" si="12"/>
        <v>0</v>
      </c>
      <c r="I145" s="308">
        <f t="shared" si="13"/>
        <v>1</v>
      </c>
    </row>
    <row r="146" spans="1:9">
      <c r="A146" s="125">
        <v>135</v>
      </c>
      <c r="B146" s="7"/>
      <c r="C146" s="7"/>
      <c r="D146" s="189"/>
      <c r="E146" s="15" t="str">
        <f t="shared" si="10"/>
        <v/>
      </c>
      <c r="F146" s="125"/>
      <c r="G146" s="51" t="str">
        <f t="shared" si="11"/>
        <v/>
      </c>
      <c r="H146" s="307" t="b">
        <f t="shared" si="12"/>
        <v>0</v>
      </c>
      <c r="I146" s="308">
        <f t="shared" si="13"/>
        <v>1</v>
      </c>
    </row>
    <row r="147" spans="1:9">
      <c r="A147" s="125">
        <v>136</v>
      </c>
      <c r="B147" s="7"/>
      <c r="C147" s="7"/>
      <c r="D147" s="189"/>
      <c r="E147" s="15" t="str">
        <f t="shared" si="10"/>
        <v/>
      </c>
      <c r="F147" s="125"/>
      <c r="G147" s="51" t="str">
        <f t="shared" si="11"/>
        <v/>
      </c>
      <c r="H147" s="307" t="b">
        <f t="shared" si="12"/>
        <v>0</v>
      </c>
      <c r="I147" s="308">
        <f t="shared" si="13"/>
        <v>1</v>
      </c>
    </row>
    <row r="148" spans="1:9">
      <c r="A148" s="125">
        <v>137</v>
      </c>
      <c r="B148" s="7"/>
      <c r="C148" s="7"/>
      <c r="D148" s="189"/>
      <c r="E148" s="15" t="str">
        <f t="shared" si="10"/>
        <v/>
      </c>
      <c r="F148" s="125"/>
      <c r="G148" s="51" t="str">
        <f t="shared" si="11"/>
        <v/>
      </c>
      <c r="H148" s="307" t="b">
        <f t="shared" si="12"/>
        <v>0</v>
      </c>
      <c r="I148" s="308">
        <f t="shared" si="13"/>
        <v>1</v>
      </c>
    </row>
    <row r="149" spans="1:9">
      <c r="A149" s="125">
        <v>138</v>
      </c>
      <c r="B149" s="7"/>
      <c r="C149" s="7"/>
      <c r="D149" s="189"/>
      <c r="E149" s="15" t="str">
        <f t="shared" si="10"/>
        <v/>
      </c>
      <c r="F149" s="125"/>
      <c r="G149" s="51" t="str">
        <f t="shared" si="11"/>
        <v/>
      </c>
      <c r="H149" s="307" t="b">
        <f t="shared" si="12"/>
        <v>0</v>
      </c>
      <c r="I149" s="308">
        <f t="shared" si="13"/>
        <v>1</v>
      </c>
    </row>
    <row r="150" spans="1:9">
      <c r="A150" s="125">
        <v>139</v>
      </c>
      <c r="B150" s="7"/>
      <c r="C150" s="7"/>
      <c r="D150" s="189"/>
      <c r="E150" s="15" t="str">
        <f t="shared" si="10"/>
        <v/>
      </c>
      <c r="F150" s="125"/>
      <c r="G150" s="51" t="str">
        <f t="shared" si="11"/>
        <v/>
      </c>
      <c r="H150" s="307" t="b">
        <f t="shared" si="12"/>
        <v>0</v>
      </c>
      <c r="I150" s="308">
        <f t="shared" si="13"/>
        <v>1</v>
      </c>
    </row>
    <row r="151" spans="1:9">
      <c r="A151" s="125">
        <v>140</v>
      </c>
      <c r="B151" s="7"/>
      <c r="C151" s="7"/>
      <c r="D151" s="189"/>
      <c r="E151" s="15" t="str">
        <f t="shared" si="10"/>
        <v/>
      </c>
      <c r="F151" s="125"/>
      <c r="G151" s="51" t="str">
        <f t="shared" si="11"/>
        <v/>
      </c>
      <c r="H151" s="307" t="b">
        <f t="shared" si="12"/>
        <v>0</v>
      </c>
      <c r="I151" s="308">
        <f t="shared" si="13"/>
        <v>1</v>
      </c>
    </row>
    <row r="152" spans="1:9">
      <c r="A152" s="125">
        <v>141</v>
      </c>
      <c r="B152" s="7"/>
      <c r="C152" s="7"/>
      <c r="D152" s="189"/>
      <c r="E152" s="15" t="str">
        <f t="shared" si="10"/>
        <v/>
      </c>
      <c r="F152" s="125"/>
      <c r="G152" s="51" t="str">
        <f t="shared" si="11"/>
        <v/>
      </c>
      <c r="H152" s="307" t="b">
        <f t="shared" si="12"/>
        <v>0</v>
      </c>
      <c r="I152" s="308">
        <f t="shared" si="13"/>
        <v>1</v>
      </c>
    </row>
    <row r="153" spans="1:9">
      <c r="A153" s="125">
        <v>142</v>
      </c>
      <c r="B153" s="7"/>
      <c r="C153" s="7"/>
      <c r="D153" s="189"/>
      <c r="E153" s="15" t="str">
        <f t="shared" si="10"/>
        <v/>
      </c>
      <c r="F153" s="125"/>
      <c r="G153" s="51" t="str">
        <f t="shared" si="11"/>
        <v/>
      </c>
      <c r="H153" s="307" t="b">
        <f t="shared" si="12"/>
        <v>0</v>
      </c>
      <c r="I153" s="308">
        <f t="shared" si="13"/>
        <v>1</v>
      </c>
    </row>
    <row r="154" spans="1:9">
      <c r="A154" s="125">
        <v>143</v>
      </c>
      <c r="B154" s="7"/>
      <c r="C154" s="7"/>
      <c r="D154" s="189"/>
      <c r="E154" s="15" t="str">
        <f t="shared" si="10"/>
        <v/>
      </c>
      <c r="F154" s="125"/>
      <c r="G154" s="51" t="str">
        <f t="shared" si="11"/>
        <v/>
      </c>
      <c r="H154" s="307" t="b">
        <f t="shared" si="12"/>
        <v>0</v>
      </c>
      <c r="I154" s="308">
        <f t="shared" si="13"/>
        <v>1</v>
      </c>
    </row>
    <row r="155" spans="1:9">
      <c r="A155" s="125">
        <v>144</v>
      </c>
      <c r="B155" s="7"/>
      <c r="C155" s="7"/>
      <c r="D155" s="189"/>
      <c r="E155" s="15" t="str">
        <f t="shared" si="10"/>
        <v/>
      </c>
      <c r="F155" s="125"/>
      <c r="G155" s="51" t="str">
        <f t="shared" si="11"/>
        <v/>
      </c>
      <c r="H155" s="307" t="b">
        <f t="shared" si="12"/>
        <v>0</v>
      </c>
      <c r="I155" s="308">
        <f t="shared" si="13"/>
        <v>1</v>
      </c>
    </row>
    <row r="156" spans="1:9">
      <c r="A156" s="125">
        <v>145</v>
      </c>
      <c r="B156" s="7"/>
      <c r="C156" s="7"/>
      <c r="D156" s="189"/>
      <c r="E156" s="15" t="str">
        <f t="shared" si="10"/>
        <v/>
      </c>
      <c r="F156" s="125"/>
      <c r="G156" s="51" t="str">
        <f t="shared" si="11"/>
        <v/>
      </c>
      <c r="H156" s="307" t="b">
        <f t="shared" si="12"/>
        <v>0</v>
      </c>
      <c r="I156" s="308">
        <f t="shared" si="13"/>
        <v>1</v>
      </c>
    </row>
    <row r="157" spans="1:9">
      <c r="A157" s="125">
        <v>146</v>
      </c>
      <c r="B157" s="7"/>
      <c r="C157" s="7"/>
      <c r="D157" s="189"/>
      <c r="E157" s="15" t="str">
        <f t="shared" si="10"/>
        <v/>
      </c>
      <c r="F157" s="125"/>
      <c r="G157" s="51" t="str">
        <f t="shared" si="11"/>
        <v/>
      </c>
      <c r="H157" s="307" t="b">
        <f t="shared" si="12"/>
        <v>0</v>
      </c>
      <c r="I157" s="308">
        <f t="shared" si="13"/>
        <v>1</v>
      </c>
    </row>
    <row r="158" spans="1:9">
      <c r="A158" s="125">
        <v>147</v>
      </c>
      <c r="B158" s="7"/>
      <c r="C158" s="7"/>
      <c r="D158" s="189"/>
      <c r="E158" s="15" t="str">
        <f t="shared" si="10"/>
        <v/>
      </c>
      <c r="F158" s="125"/>
      <c r="G158" s="51" t="str">
        <f t="shared" si="11"/>
        <v/>
      </c>
      <c r="H158" s="307" t="b">
        <f t="shared" si="12"/>
        <v>0</v>
      </c>
      <c r="I158" s="308">
        <f t="shared" si="13"/>
        <v>1</v>
      </c>
    </row>
    <row r="159" spans="1:9">
      <c r="A159" s="125">
        <v>148</v>
      </c>
      <c r="B159" s="7"/>
      <c r="C159" s="7"/>
      <c r="D159" s="189"/>
      <c r="E159" s="15" t="str">
        <f t="shared" si="10"/>
        <v/>
      </c>
      <c r="F159" s="125"/>
      <c r="G159" s="51" t="str">
        <f t="shared" si="11"/>
        <v/>
      </c>
      <c r="H159" s="307" t="b">
        <f t="shared" si="12"/>
        <v>0</v>
      </c>
      <c r="I159" s="308">
        <f t="shared" si="13"/>
        <v>1</v>
      </c>
    </row>
    <row r="160" spans="1:9">
      <c r="A160" s="125">
        <v>149</v>
      </c>
      <c r="B160" s="7"/>
      <c r="C160" s="7"/>
      <c r="D160" s="189"/>
      <c r="E160" s="15" t="str">
        <f t="shared" si="10"/>
        <v/>
      </c>
      <c r="F160" s="125"/>
      <c r="G160" s="51" t="str">
        <f t="shared" si="11"/>
        <v/>
      </c>
      <c r="H160" s="307" t="b">
        <f t="shared" si="12"/>
        <v>0</v>
      </c>
      <c r="I160" s="308">
        <f t="shared" si="13"/>
        <v>1</v>
      </c>
    </row>
    <row r="161" spans="1:9">
      <c r="A161" s="125">
        <v>150</v>
      </c>
      <c r="B161" s="7"/>
      <c r="C161" s="7"/>
      <c r="D161" s="189"/>
      <c r="E161" s="15" t="str">
        <f t="shared" si="10"/>
        <v/>
      </c>
      <c r="F161" s="125"/>
      <c r="G161" s="51" t="str">
        <f t="shared" si="11"/>
        <v/>
      </c>
      <c r="H161" s="307" t="b">
        <f t="shared" si="12"/>
        <v>0</v>
      </c>
      <c r="I161" s="308">
        <f t="shared" si="13"/>
        <v>1</v>
      </c>
    </row>
    <row r="162" spans="1:9">
      <c r="A162" s="125">
        <v>151</v>
      </c>
      <c r="B162" s="7"/>
      <c r="C162" s="7"/>
      <c r="D162" s="189"/>
      <c r="E162" s="15" t="str">
        <f t="shared" si="10"/>
        <v/>
      </c>
      <c r="F162" s="125"/>
      <c r="G162" s="51" t="str">
        <f t="shared" si="11"/>
        <v/>
      </c>
      <c r="H162" s="307" t="b">
        <f t="shared" si="12"/>
        <v>0</v>
      </c>
      <c r="I162" s="308">
        <f t="shared" si="13"/>
        <v>1</v>
      </c>
    </row>
    <row r="163" spans="1:9">
      <c r="A163" s="125">
        <v>152</v>
      </c>
      <c r="B163" s="7"/>
      <c r="C163" s="7"/>
      <c r="D163" s="189"/>
      <c r="E163" s="15" t="str">
        <f t="shared" si="10"/>
        <v/>
      </c>
      <c r="F163" s="125"/>
      <c r="G163" s="51" t="str">
        <f t="shared" si="11"/>
        <v/>
      </c>
      <c r="H163" s="307" t="b">
        <f t="shared" si="12"/>
        <v>0</v>
      </c>
      <c r="I163" s="308">
        <f t="shared" si="13"/>
        <v>1</v>
      </c>
    </row>
    <row r="164" spans="1:9">
      <c r="A164" s="125">
        <v>153</v>
      </c>
      <c r="B164" s="7"/>
      <c r="C164" s="7"/>
      <c r="D164" s="189"/>
      <c r="E164" s="15" t="str">
        <f t="shared" si="10"/>
        <v/>
      </c>
      <c r="F164" s="125"/>
      <c r="G164" s="51" t="str">
        <f t="shared" si="11"/>
        <v/>
      </c>
      <c r="H164" s="307" t="b">
        <f t="shared" si="12"/>
        <v>0</v>
      </c>
      <c r="I164" s="308">
        <f t="shared" si="13"/>
        <v>1</v>
      </c>
    </row>
    <row r="165" spans="1:9">
      <c r="A165" s="125">
        <v>154</v>
      </c>
      <c r="B165" s="7"/>
      <c r="C165" s="7"/>
      <c r="D165" s="189"/>
      <c r="E165" s="15" t="str">
        <f t="shared" si="10"/>
        <v/>
      </c>
      <c r="F165" s="125"/>
      <c r="G165" s="51" t="str">
        <f t="shared" si="11"/>
        <v/>
      </c>
      <c r="H165" s="307" t="b">
        <f t="shared" si="12"/>
        <v>0</v>
      </c>
      <c r="I165" s="308">
        <f t="shared" si="13"/>
        <v>1</v>
      </c>
    </row>
    <row r="166" spans="1:9">
      <c r="A166" s="125">
        <v>155</v>
      </c>
      <c r="B166" s="7"/>
      <c r="C166" s="7"/>
      <c r="D166" s="189"/>
      <c r="E166" s="15" t="str">
        <f t="shared" si="10"/>
        <v/>
      </c>
      <c r="F166" s="125"/>
      <c r="G166" s="51" t="str">
        <f t="shared" si="11"/>
        <v/>
      </c>
      <c r="H166" s="307" t="b">
        <f t="shared" si="12"/>
        <v>0</v>
      </c>
      <c r="I166" s="308">
        <f t="shared" si="13"/>
        <v>1</v>
      </c>
    </row>
    <row r="167" spans="1:9">
      <c r="A167" s="125">
        <v>156</v>
      </c>
      <c r="B167" s="7"/>
      <c r="C167" s="7"/>
      <c r="D167" s="189"/>
      <c r="E167" s="15" t="str">
        <f t="shared" si="10"/>
        <v/>
      </c>
      <c r="F167" s="125"/>
      <c r="G167" s="51" t="str">
        <f t="shared" si="11"/>
        <v/>
      </c>
      <c r="H167" s="307" t="b">
        <f t="shared" si="12"/>
        <v>0</v>
      </c>
      <c r="I167" s="308">
        <f t="shared" si="13"/>
        <v>1</v>
      </c>
    </row>
    <row r="168" spans="1:9">
      <c r="A168" s="125">
        <v>157</v>
      </c>
      <c r="B168" s="7"/>
      <c r="C168" s="7"/>
      <c r="D168" s="189"/>
      <c r="E168" s="15" t="str">
        <f t="shared" si="10"/>
        <v/>
      </c>
      <c r="F168" s="125"/>
      <c r="G168" s="51" t="str">
        <f t="shared" si="11"/>
        <v/>
      </c>
      <c r="H168" s="307" t="b">
        <f t="shared" si="12"/>
        <v>0</v>
      </c>
      <c r="I168" s="308">
        <f t="shared" si="13"/>
        <v>1</v>
      </c>
    </row>
    <row r="169" spans="1:9">
      <c r="A169" s="125">
        <v>158</v>
      </c>
      <c r="B169" s="7"/>
      <c r="C169" s="7"/>
      <c r="D169" s="189"/>
      <c r="E169" s="15" t="str">
        <f t="shared" si="10"/>
        <v/>
      </c>
      <c r="F169" s="125"/>
      <c r="G169" s="51" t="str">
        <f t="shared" si="11"/>
        <v/>
      </c>
      <c r="H169" s="307" t="b">
        <f t="shared" si="12"/>
        <v>0</v>
      </c>
      <c r="I169" s="308">
        <f t="shared" si="13"/>
        <v>1</v>
      </c>
    </row>
    <row r="170" spans="1:9">
      <c r="A170" s="125">
        <v>159</v>
      </c>
      <c r="B170" s="7"/>
      <c r="C170" s="7"/>
      <c r="D170" s="189"/>
      <c r="E170" s="15" t="str">
        <f t="shared" si="10"/>
        <v/>
      </c>
      <c r="F170" s="125"/>
      <c r="G170" s="51" t="str">
        <f t="shared" si="11"/>
        <v/>
      </c>
      <c r="H170" s="307" t="b">
        <f t="shared" si="12"/>
        <v>0</v>
      </c>
      <c r="I170" s="308">
        <f t="shared" si="13"/>
        <v>1</v>
      </c>
    </row>
    <row r="171" spans="1:9">
      <c r="A171" s="125">
        <v>160</v>
      </c>
      <c r="B171" s="7"/>
      <c r="C171" s="7"/>
      <c r="D171" s="189"/>
      <c r="E171" s="15" t="str">
        <f t="shared" si="10"/>
        <v/>
      </c>
      <c r="F171" s="125"/>
      <c r="G171" s="51" t="str">
        <f t="shared" si="11"/>
        <v/>
      </c>
      <c r="H171" s="307" t="b">
        <f t="shared" si="12"/>
        <v>0</v>
      </c>
      <c r="I171" s="308">
        <f t="shared" si="13"/>
        <v>1</v>
      </c>
    </row>
    <row r="172" spans="1:9">
      <c r="A172" s="125">
        <v>161</v>
      </c>
      <c r="B172" s="7"/>
      <c r="C172" s="7"/>
      <c r="D172" s="189"/>
      <c r="E172" s="15" t="str">
        <f t="shared" si="10"/>
        <v/>
      </c>
      <c r="F172" s="125"/>
      <c r="G172" s="51" t="str">
        <f t="shared" si="11"/>
        <v/>
      </c>
      <c r="H172" s="307" t="b">
        <f t="shared" si="12"/>
        <v>0</v>
      </c>
      <c r="I172" s="308">
        <f t="shared" si="13"/>
        <v>1</v>
      </c>
    </row>
    <row r="173" spans="1:9">
      <c r="A173" s="125">
        <v>162</v>
      </c>
      <c r="B173" s="7"/>
      <c r="C173" s="7"/>
      <c r="D173" s="189"/>
      <c r="E173" s="15" t="str">
        <f t="shared" si="10"/>
        <v/>
      </c>
      <c r="F173" s="125"/>
      <c r="G173" s="51" t="str">
        <f t="shared" si="11"/>
        <v/>
      </c>
      <c r="H173" s="307" t="b">
        <f t="shared" si="12"/>
        <v>0</v>
      </c>
      <c r="I173" s="308">
        <f t="shared" si="13"/>
        <v>1</v>
      </c>
    </row>
    <row r="174" spans="1:9">
      <c r="A174" s="125">
        <v>163</v>
      </c>
      <c r="B174" s="7"/>
      <c r="C174" s="7"/>
      <c r="D174" s="189"/>
      <c r="E174" s="15" t="str">
        <f t="shared" si="10"/>
        <v/>
      </c>
      <c r="F174" s="125"/>
      <c r="G174" s="51" t="str">
        <f t="shared" si="11"/>
        <v/>
      </c>
      <c r="H174" s="307" t="b">
        <f t="shared" si="12"/>
        <v>0</v>
      </c>
      <c r="I174" s="308">
        <f t="shared" si="13"/>
        <v>1</v>
      </c>
    </row>
    <row r="175" spans="1:9">
      <c r="A175" s="125">
        <v>164</v>
      </c>
      <c r="B175" s="7"/>
      <c r="C175" s="7"/>
      <c r="D175" s="189"/>
      <c r="E175" s="15" t="str">
        <f t="shared" si="10"/>
        <v/>
      </c>
      <c r="F175" s="125"/>
      <c r="G175" s="51" t="str">
        <f t="shared" si="11"/>
        <v/>
      </c>
      <c r="H175" s="307" t="b">
        <f t="shared" si="12"/>
        <v>0</v>
      </c>
      <c r="I175" s="308">
        <f t="shared" si="13"/>
        <v>1</v>
      </c>
    </row>
    <row r="176" spans="1:9">
      <c r="A176" s="125">
        <v>165</v>
      </c>
      <c r="B176" s="7"/>
      <c r="C176" s="7"/>
      <c r="D176" s="189"/>
      <c r="E176" s="15" t="str">
        <f t="shared" si="10"/>
        <v/>
      </c>
      <c r="F176" s="125"/>
      <c r="G176" s="51" t="str">
        <f t="shared" si="11"/>
        <v/>
      </c>
      <c r="H176" s="307" t="b">
        <f t="shared" si="12"/>
        <v>0</v>
      </c>
      <c r="I176" s="308">
        <f t="shared" si="13"/>
        <v>1</v>
      </c>
    </row>
    <row r="177" spans="1:9">
      <c r="A177" s="125">
        <v>166</v>
      </c>
      <c r="B177" s="7"/>
      <c r="C177" s="7"/>
      <c r="D177" s="189"/>
      <c r="E177" s="15" t="str">
        <f t="shared" si="10"/>
        <v/>
      </c>
      <c r="F177" s="125"/>
      <c r="G177" s="51" t="str">
        <f t="shared" si="11"/>
        <v/>
      </c>
      <c r="H177" s="307" t="b">
        <f t="shared" si="12"/>
        <v>0</v>
      </c>
      <c r="I177" s="308">
        <f t="shared" si="13"/>
        <v>1</v>
      </c>
    </row>
    <row r="178" spans="1:9">
      <c r="A178" s="125">
        <v>167</v>
      </c>
      <c r="B178" s="7"/>
      <c r="C178" s="7"/>
      <c r="D178" s="189"/>
      <c r="E178" s="15" t="str">
        <f t="shared" si="10"/>
        <v/>
      </c>
      <c r="F178" s="125"/>
      <c r="G178" s="51" t="str">
        <f t="shared" si="11"/>
        <v/>
      </c>
      <c r="H178" s="307" t="b">
        <f t="shared" si="12"/>
        <v>0</v>
      </c>
      <c r="I178" s="308">
        <f t="shared" si="13"/>
        <v>1</v>
      </c>
    </row>
    <row r="179" spans="1:9">
      <c r="A179" s="125">
        <v>168</v>
      </c>
      <c r="B179" s="7"/>
      <c r="C179" s="7"/>
      <c r="D179" s="189"/>
      <c r="E179" s="15" t="str">
        <f t="shared" si="10"/>
        <v/>
      </c>
      <c r="F179" s="125"/>
      <c r="G179" s="51" t="str">
        <f t="shared" si="11"/>
        <v/>
      </c>
      <c r="H179" s="307" t="b">
        <f t="shared" si="12"/>
        <v>0</v>
      </c>
      <c r="I179" s="308">
        <f t="shared" si="13"/>
        <v>1</v>
      </c>
    </row>
    <row r="180" spans="1:9">
      <c r="A180" s="125">
        <v>169</v>
      </c>
      <c r="B180" s="7"/>
      <c r="C180" s="7"/>
      <c r="D180" s="189"/>
      <c r="E180" s="15" t="str">
        <f t="shared" si="10"/>
        <v/>
      </c>
      <c r="F180" s="125"/>
      <c r="G180" s="51" t="str">
        <f t="shared" si="11"/>
        <v/>
      </c>
      <c r="H180" s="307" t="b">
        <f t="shared" si="12"/>
        <v>0</v>
      </c>
      <c r="I180" s="308">
        <f t="shared" si="13"/>
        <v>1</v>
      </c>
    </row>
    <row r="181" spans="1:9">
      <c r="A181" s="125">
        <v>170</v>
      </c>
      <c r="B181" s="7"/>
      <c r="C181" s="7"/>
      <c r="D181" s="189"/>
      <c r="E181" s="15" t="str">
        <f t="shared" si="10"/>
        <v/>
      </c>
      <c r="F181" s="125"/>
      <c r="G181" s="51" t="str">
        <f t="shared" si="11"/>
        <v/>
      </c>
      <c r="H181" s="307" t="b">
        <f t="shared" si="12"/>
        <v>0</v>
      </c>
      <c r="I181" s="308">
        <f t="shared" si="13"/>
        <v>1</v>
      </c>
    </row>
    <row r="182" spans="1:9">
      <c r="A182" s="125">
        <v>171</v>
      </c>
      <c r="B182" s="7"/>
      <c r="C182" s="7"/>
      <c r="D182" s="189"/>
      <c r="E182" s="15" t="str">
        <f t="shared" si="10"/>
        <v/>
      </c>
      <c r="F182" s="125"/>
      <c r="G182" s="51" t="str">
        <f t="shared" si="11"/>
        <v/>
      </c>
      <c r="H182" s="307" t="b">
        <f t="shared" si="12"/>
        <v>0</v>
      </c>
      <c r="I182" s="308">
        <f t="shared" si="13"/>
        <v>1</v>
      </c>
    </row>
    <row r="183" spans="1:9">
      <c r="A183" s="125">
        <v>172</v>
      </c>
      <c r="B183" s="7"/>
      <c r="C183" s="7"/>
      <c r="D183" s="189"/>
      <c r="E183" s="15" t="str">
        <f t="shared" si="10"/>
        <v/>
      </c>
      <c r="F183" s="125"/>
      <c r="G183" s="51" t="str">
        <f t="shared" si="11"/>
        <v/>
      </c>
      <c r="H183" s="307" t="b">
        <f t="shared" si="12"/>
        <v>0</v>
      </c>
      <c r="I183" s="308">
        <f t="shared" si="13"/>
        <v>1</v>
      </c>
    </row>
    <row r="184" spans="1:9">
      <c r="A184" s="125">
        <v>173</v>
      </c>
      <c r="B184" s="7"/>
      <c r="C184" s="7"/>
      <c r="D184" s="189"/>
      <c r="E184" s="15" t="str">
        <f t="shared" si="10"/>
        <v/>
      </c>
      <c r="F184" s="125"/>
      <c r="G184" s="51" t="str">
        <f t="shared" si="11"/>
        <v/>
      </c>
      <c r="H184" s="307" t="b">
        <f t="shared" si="12"/>
        <v>0</v>
      </c>
      <c r="I184" s="308">
        <f t="shared" si="13"/>
        <v>1</v>
      </c>
    </row>
    <row r="185" spans="1:9">
      <c r="A185" s="125">
        <v>174</v>
      </c>
      <c r="B185" s="7"/>
      <c r="C185" s="7"/>
      <c r="D185" s="189"/>
      <c r="E185" s="15" t="str">
        <f t="shared" si="10"/>
        <v/>
      </c>
      <c r="F185" s="125"/>
      <c r="G185" s="51" t="str">
        <f t="shared" si="11"/>
        <v/>
      </c>
      <c r="H185" s="307" t="b">
        <f t="shared" si="12"/>
        <v>0</v>
      </c>
      <c r="I185" s="308">
        <f t="shared" si="13"/>
        <v>1</v>
      </c>
    </row>
    <row r="186" spans="1:9">
      <c r="A186" s="125">
        <v>175</v>
      </c>
      <c r="B186" s="7"/>
      <c r="C186" s="7"/>
      <c r="D186" s="189"/>
      <c r="E186" s="15" t="str">
        <f t="shared" si="10"/>
        <v/>
      </c>
      <c r="F186" s="125"/>
      <c r="G186" s="51" t="str">
        <f t="shared" si="11"/>
        <v/>
      </c>
      <c r="H186" s="307" t="b">
        <f t="shared" si="12"/>
        <v>0</v>
      </c>
      <c r="I186" s="308">
        <f t="shared" si="13"/>
        <v>1</v>
      </c>
    </row>
    <row r="187" spans="1:9">
      <c r="A187" s="125">
        <v>176</v>
      </c>
      <c r="B187" s="7"/>
      <c r="C187" s="7"/>
      <c r="D187" s="189"/>
      <c r="E187" s="15" t="str">
        <f t="shared" si="10"/>
        <v/>
      </c>
      <c r="F187" s="125"/>
      <c r="G187" s="51" t="str">
        <f t="shared" si="11"/>
        <v/>
      </c>
      <c r="H187" s="307" t="b">
        <f t="shared" si="12"/>
        <v>0</v>
      </c>
      <c r="I187" s="308">
        <f t="shared" si="13"/>
        <v>1</v>
      </c>
    </row>
    <row r="188" spans="1:9">
      <c r="A188" s="125">
        <v>177</v>
      </c>
      <c r="B188" s="7"/>
      <c r="C188" s="7"/>
      <c r="D188" s="189"/>
      <c r="E188" s="15" t="str">
        <f t="shared" si="10"/>
        <v/>
      </c>
      <c r="F188" s="125"/>
      <c r="G188" s="51" t="str">
        <f t="shared" si="11"/>
        <v/>
      </c>
      <c r="H188" s="307" t="b">
        <f t="shared" si="12"/>
        <v>0</v>
      </c>
      <c r="I188" s="308">
        <f t="shared" si="13"/>
        <v>1</v>
      </c>
    </row>
    <row r="189" spans="1:9">
      <c r="A189" s="125">
        <v>178</v>
      </c>
      <c r="B189" s="7"/>
      <c r="C189" s="7"/>
      <c r="D189" s="189"/>
      <c r="E189" s="15" t="str">
        <f t="shared" si="10"/>
        <v/>
      </c>
      <c r="F189" s="125"/>
      <c r="G189" s="51" t="str">
        <f t="shared" si="11"/>
        <v/>
      </c>
      <c r="H189" s="307" t="b">
        <f t="shared" si="12"/>
        <v>0</v>
      </c>
      <c r="I189" s="308">
        <f t="shared" si="13"/>
        <v>1</v>
      </c>
    </row>
    <row r="190" spans="1:9">
      <c r="A190" s="125">
        <v>179</v>
      </c>
      <c r="B190" s="7"/>
      <c r="C190" s="7"/>
      <c r="D190" s="189"/>
      <c r="E190" s="15" t="str">
        <f t="shared" si="10"/>
        <v/>
      </c>
      <c r="F190" s="125"/>
      <c r="G190" s="51" t="str">
        <f t="shared" si="11"/>
        <v/>
      </c>
      <c r="H190" s="307" t="b">
        <f t="shared" si="12"/>
        <v>0</v>
      </c>
      <c r="I190" s="308">
        <f t="shared" si="13"/>
        <v>1</v>
      </c>
    </row>
    <row r="191" spans="1:9">
      <c r="A191" s="125">
        <v>180</v>
      </c>
      <c r="B191" s="7"/>
      <c r="C191" s="7"/>
      <c r="D191" s="189"/>
      <c r="E191" s="15" t="str">
        <f t="shared" si="10"/>
        <v/>
      </c>
      <c r="F191" s="125"/>
      <c r="G191" s="51" t="str">
        <f t="shared" si="11"/>
        <v/>
      </c>
      <c r="H191" s="307" t="b">
        <f t="shared" si="12"/>
        <v>0</v>
      </c>
      <c r="I191" s="308">
        <f t="shared" si="13"/>
        <v>1</v>
      </c>
    </row>
    <row r="192" spans="1:9">
      <c r="A192" s="125">
        <v>181</v>
      </c>
      <c r="B192" s="7"/>
      <c r="C192" s="7"/>
      <c r="D192" s="189"/>
      <c r="E192" s="15" t="str">
        <f t="shared" si="10"/>
        <v/>
      </c>
      <c r="F192" s="125"/>
      <c r="G192" s="51" t="str">
        <f t="shared" si="11"/>
        <v/>
      </c>
      <c r="H192" s="307" t="b">
        <f t="shared" si="12"/>
        <v>0</v>
      </c>
      <c r="I192" s="308">
        <f t="shared" si="13"/>
        <v>1</v>
      </c>
    </row>
    <row r="193" spans="1:9">
      <c r="A193" s="125">
        <v>182</v>
      </c>
      <c r="B193" s="7"/>
      <c r="C193" s="7"/>
      <c r="D193" s="189"/>
      <c r="E193" s="15" t="str">
        <f t="shared" si="10"/>
        <v/>
      </c>
      <c r="F193" s="125"/>
      <c r="G193" s="51" t="str">
        <f t="shared" si="11"/>
        <v/>
      </c>
      <c r="H193" s="307" t="b">
        <f t="shared" si="12"/>
        <v>0</v>
      </c>
      <c r="I193" s="308">
        <f t="shared" si="13"/>
        <v>1</v>
      </c>
    </row>
    <row r="194" spans="1:9">
      <c r="A194" s="125">
        <v>183</v>
      </c>
      <c r="B194" s="7"/>
      <c r="C194" s="7"/>
      <c r="D194" s="189"/>
      <c r="E194" s="15" t="str">
        <f t="shared" si="10"/>
        <v/>
      </c>
      <c r="F194" s="125"/>
      <c r="G194" s="51" t="str">
        <f t="shared" si="11"/>
        <v/>
      </c>
      <c r="H194" s="307" t="b">
        <f t="shared" si="12"/>
        <v>0</v>
      </c>
      <c r="I194" s="308">
        <f t="shared" si="13"/>
        <v>1</v>
      </c>
    </row>
    <row r="195" spans="1:9">
      <c r="A195" s="125">
        <v>184</v>
      </c>
      <c r="B195" s="7"/>
      <c r="C195" s="7"/>
      <c r="D195" s="189"/>
      <c r="E195" s="15" t="str">
        <f t="shared" si="10"/>
        <v/>
      </c>
      <c r="F195" s="125"/>
      <c r="G195" s="51" t="str">
        <f t="shared" si="11"/>
        <v/>
      </c>
      <c r="H195" s="307" t="b">
        <f t="shared" si="12"/>
        <v>0</v>
      </c>
      <c r="I195" s="308">
        <f t="shared" si="13"/>
        <v>1</v>
      </c>
    </row>
    <row r="196" spans="1:9">
      <c r="A196" s="125">
        <v>185</v>
      </c>
      <c r="B196" s="7"/>
      <c r="C196" s="7"/>
      <c r="D196" s="189"/>
      <c r="E196" s="15" t="str">
        <f t="shared" si="10"/>
        <v/>
      </c>
      <c r="F196" s="125"/>
      <c r="G196" s="51" t="str">
        <f t="shared" si="11"/>
        <v/>
      </c>
      <c r="H196" s="307" t="b">
        <f t="shared" si="12"/>
        <v>0</v>
      </c>
      <c r="I196" s="308">
        <f t="shared" si="13"/>
        <v>1</v>
      </c>
    </row>
    <row r="197" spans="1:9">
      <c r="A197" s="125">
        <v>186</v>
      </c>
      <c r="B197" s="7"/>
      <c r="C197" s="7"/>
      <c r="D197" s="189"/>
      <c r="E197" s="15" t="str">
        <f t="shared" si="10"/>
        <v/>
      </c>
      <c r="F197" s="125"/>
      <c r="G197" s="51" t="str">
        <f t="shared" si="11"/>
        <v/>
      </c>
      <c r="H197" s="307" t="b">
        <f t="shared" si="12"/>
        <v>0</v>
      </c>
      <c r="I197" s="308">
        <f t="shared" si="13"/>
        <v>1</v>
      </c>
    </row>
    <row r="198" spans="1:9">
      <c r="A198" s="125">
        <v>187</v>
      </c>
      <c r="B198" s="7"/>
      <c r="C198" s="7"/>
      <c r="D198" s="189"/>
      <c r="E198" s="15" t="str">
        <f t="shared" si="10"/>
        <v/>
      </c>
      <c r="F198" s="125"/>
      <c r="G198" s="51" t="str">
        <f t="shared" si="11"/>
        <v/>
      </c>
      <c r="H198" s="307" t="b">
        <f t="shared" si="12"/>
        <v>0</v>
      </c>
      <c r="I198" s="308">
        <f t="shared" si="13"/>
        <v>1</v>
      </c>
    </row>
    <row r="199" spans="1:9">
      <c r="A199" s="125">
        <v>188</v>
      </c>
      <c r="B199" s="7"/>
      <c r="C199" s="7"/>
      <c r="D199" s="189"/>
      <c r="E199" s="15" t="str">
        <f t="shared" si="10"/>
        <v/>
      </c>
      <c r="F199" s="125"/>
      <c r="G199" s="51" t="str">
        <f t="shared" si="11"/>
        <v/>
      </c>
      <c r="H199" s="307" t="b">
        <f t="shared" si="12"/>
        <v>0</v>
      </c>
      <c r="I199" s="308">
        <f t="shared" si="13"/>
        <v>1</v>
      </c>
    </row>
    <row r="200" spans="1:9">
      <c r="A200" s="125">
        <v>189</v>
      </c>
      <c r="B200" s="7"/>
      <c r="C200" s="7"/>
      <c r="D200" s="189"/>
      <c r="E200" s="15" t="str">
        <f t="shared" si="10"/>
        <v/>
      </c>
      <c r="F200" s="125"/>
      <c r="G200" s="51" t="str">
        <f t="shared" si="11"/>
        <v/>
      </c>
      <c r="H200" s="307" t="b">
        <f t="shared" si="12"/>
        <v>0</v>
      </c>
      <c r="I200" s="308">
        <f t="shared" si="13"/>
        <v>1</v>
      </c>
    </row>
    <row r="201" spans="1:9">
      <c r="A201" s="125">
        <v>190</v>
      </c>
      <c r="B201" s="7"/>
      <c r="C201" s="7"/>
      <c r="D201" s="189"/>
      <c r="E201" s="15" t="str">
        <f t="shared" si="10"/>
        <v/>
      </c>
      <c r="F201" s="125"/>
      <c r="G201" s="51" t="str">
        <f t="shared" si="11"/>
        <v/>
      </c>
      <c r="H201" s="307" t="b">
        <f t="shared" si="12"/>
        <v>0</v>
      </c>
      <c r="I201" s="308">
        <f t="shared" si="13"/>
        <v>1</v>
      </c>
    </row>
    <row r="202" spans="1:9">
      <c r="A202" s="125">
        <v>191</v>
      </c>
      <c r="B202" s="7"/>
      <c r="C202" s="7"/>
      <c r="D202" s="189"/>
      <c r="E202" s="15" t="str">
        <f t="shared" si="10"/>
        <v/>
      </c>
      <c r="F202" s="125"/>
      <c r="G202" s="51" t="str">
        <f t="shared" si="11"/>
        <v/>
      </c>
      <c r="H202" s="307" t="b">
        <f t="shared" si="12"/>
        <v>0</v>
      </c>
      <c r="I202" s="308">
        <f t="shared" si="13"/>
        <v>1</v>
      </c>
    </row>
    <row r="203" spans="1:9">
      <c r="A203" s="125">
        <v>192</v>
      </c>
      <c r="B203" s="7"/>
      <c r="C203" s="7"/>
      <c r="D203" s="189"/>
      <c r="E203" s="15" t="str">
        <f t="shared" si="10"/>
        <v/>
      </c>
      <c r="F203" s="125"/>
      <c r="G203" s="51" t="str">
        <f t="shared" si="11"/>
        <v/>
      </c>
      <c r="H203" s="307" t="b">
        <f t="shared" si="12"/>
        <v>0</v>
      </c>
      <c r="I203" s="308">
        <f t="shared" si="13"/>
        <v>1</v>
      </c>
    </row>
    <row r="204" spans="1:9">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c r="A205" s="125">
        <v>194</v>
      </c>
      <c r="B205" s="7" t="s">
        <v>1075</v>
      </c>
      <c r="C205" s="7" t="s">
        <v>1075</v>
      </c>
      <c r="D205" s="189" t="s">
        <v>1075</v>
      </c>
      <c r="E205" s="15" t="str">
        <f t="shared" si="14"/>
        <v/>
      </c>
      <c r="F205" s="125"/>
      <c r="G205" s="51" t="str">
        <f t="shared" si="15"/>
        <v/>
      </c>
      <c r="H205" s="307" t="b">
        <f t="shared" si="16"/>
        <v>0</v>
      </c>
      <c r="I205" s="308">
        <f t="shared" ref="I205:I261" si="17">LEN(B205)-LEN(SUBSTITUTE(B205,",",""))+1</f>
        <v>1</v>
      </c>
    </row>
    <row r="206" spans="1:9">
      <c r="A206" s="125">
        <v>195</v>
      </c>
      <c r="B206" s="7"/>
      <c r="C206" s="7"/>
      <c r="D206" s="189"/>
      <c r="E206" s="15" t="str">
        <f t="shared" si="14"/>
        <v/>
      </c>
      <c r="F206" s="125"/>
      <c r="G206" s="51" t="str">
        <f t="shared" si="15"/>
        <v/>
      </c>
      <c r="H206" s="307" t="b">
        <f t="shared" si="16"/>
        <v>0</v>
      </c>
      <c r="I206" s="308">
        <f t="shared" si="17"/>
        <v>1</v>
      </c>
    </row>
    <row r="207" spans="1:9">
      <c r="A207" s="125">
        <v>196</v>
      </c>
      <c r="B207" s="7"/>
      <c r="C207" s="7"/>
      <c r="D207" s="189"/>
      <c r="E207" s="15" t="str">
        <f t="shared" si="14"/>
        <v/>
      </c>
      <c r="F207" s="125"/>
      <c r="G207" s="51" t="str">
        <f t="shared" si="15"/>
        <v/>
      </c>
      <c r="H207" s="307" t="b">
        <f t="shared" si="16"/>
        <v>0</v>
      </c>
      <c r="I207" s="308">
        <f t="shared" si="17"/>
        <v>1</v>
      </c>
    </row>
    <row r="208" spans="1:9">
      <c r="A208" s="125">
        <v>197</v>
      </c>
      <c r="B208" s="7"/>
      <c r="C208" s="7"/>
      <c r="D208" s="189"/>
      <c r="E208" s="15" t="str">
        <f t="shared" si="14"/>
        <v/>
      </c>
      <c r="F208" s="125"/>
      <c r="G208" s="51" t="str">
        <f t="shared" si="15"/>
        <v/>
      </c>
      <c r="H208" s="307" t="b">
        <f t="shared" si="16"/>
        <v>0</v>
      </c>
      <c r="I208" s="308">
        <f t="shared" si="17"/>
        <v>1</v>
      </c>
    </row>
    <row r="209" spans="1:9">
      <c r="A209" s="125">
        <v>198</v>
      </c>
      <c r="B209" s="7"/>
      <c r="C209" s="7"/>
      <c r="D209" s="189"/>
      <c r="E209" s="15" t="str">
        <f t="shared" si="14"/>
        <v/>
      </c>
      <c r="F209" s="125"/>
      <c r="G209" s="51" t="str">
        <f t="shared" si="15"/>
        <v/>
      </c>
      <c r="H209" s="307" t="b">
        <f t="shared" si="16"/>
        <v>0</v>
      </c>
      <c r="I209" s="308">
        <f t="shared" si="17"/>
        <v>1</v>
      </c>
    </row>
    <row r="210" spans="1:9">
      <c r="A210" s="125">
        <v>199</v>
      </c>
      <c r="B210" s="7"/>
      <c r="C210" s="7"/>
      <c r="D210" s="189"/>
      <c r="E210" s="15" t="str">
        <f t="shared" si="14"/>
        <v/>
      </c>
      <c r="F210" s="125"/>
      <c r="G210" s="51" t="str">
        <f t="shared" si="15"/>
        <v/>
      </c>
      <c r="H210" s="307" t="b">
        <f t="shared" si="16"/>
        <v>0</v>
      </c>
      <c r="I210" s="308">
        <f t="shared" si="17"/>
        <v>1</v>
      </c>
    </row>
    <row r="211" spans="1:9">
      <c r="A211" s="125">
        <v>200</v>
      </c>
      <c r="B211" s="7"/>
      <c r="C211" s="7"/>
      <c r="D211" s="189"/>
      <c r="E211" s="15" t="str">
        <f t="shared" si="14"/>
        <v/>
      </c>
      <c r="F211" s="125"/>
      <c r="G211" s="51" t="str">
        <f t="shared" si="15"/>
        <v/>
      </c>
      <c r="H211" s="307" t="b">
        <f t="shared" si="16"/>
        <v>0</v>
      </c>
      <c r="I211" s="308">
        <f t="shared" si="17"/>
        <v>1</v>
      </c>
    </row>
    <row r="212" spans="1:9">
      <c r="A212" s="125">
        <v>201</v>
      </c>
      <c r="B212" s="7"/>
      <c r="C212" s="7"/>
      <c r="D212" s="189"/>
      <c r="E212" s="15" t="str">
        <f t="shared" si="14"/>
        <v/>
      </c>
      <c r="F212" s="125"/>
      <c r="G212" s="51" t="str">
        <f t="shared" si="15"/>
        <v/>
      </c>
      <c r="H212" s="307" t="b">
        <f t="shared" si="16"/>
        <v>0</v>
      </c>
      <c r="I212" s="308">
        <f t="shared" si="17"/>
        <v>1</v>
      </c>
    </row>
    <row r="213" spans="1:9">
      <c r="A213" s="125">
        <v>202</v>
      </c>
      <c r="B213" s="7"/>
      <c r="C213" s="7"/>
      <c r="D213" s="189"/>
      <c r="E213" s="15" t="str">
        <f t="shared" si="14"/>
        <v/>
      </c>
      <c r="F213" s="125"/>
      <c r="G213" s="51" t="str">
        <f t="shared" si="15"/>
        <v/>
      </c>
      <c r="H213" s="307" t="b">
        <f t="shared" si="16"/>
        <v>0</v>
      </c>
      <c r="I213" s="308">
        <f t="shared" si="17"/>
        <v>1</v>
      </c>
    </row>
    <row r="214" spans="1:9">
      <c r="A214" s="125">
        <v>203</v>
      </c>
      <c r="B214" s="7"/>
      <c r="C214" s="7"/>
      <c r="D214" s="189"/>
      <c r="E214" s="15" t="str">
        <f t="shared" si="14"/>
        <v/>
      </c>
      <c r="F214" s="125"/>
      <c r="G214" s="51" t="str">
        <f t="shared" si="15"/>
        <v/>
      </c>
      <c r="H214" s="307" t="b">
        <f t="shared" si="16"/>
        <v>0</v>
      </c>
      <c r="I214" s="308">
        <f t="shared" si="17"/>
        <v>1</v>
      </c>
    </row>
    <row r="215" spans="1:9">
      <c r="A215" s="125">
        <v>204</v>
      </c>
      <c r="B215" s="7"/>
      <c r="C215" s="7"/>
      <c r="D215" s="189"/>
      <c r="E215" s="15" t="str">
        <f t="shared" si="14"/>
        <v/>
      </c>
      <c r="F215" s="125"/>
      <c r="G215" s="51" t="str">
        <f t="shared" si="15"/>
        <v/>
      </c>
      <c r="H215" s="307" t="b">
        <f t="shared" si="16"/>
        <v>0</v>
      </c>
      <c r="I215" s="308">
        <f t="shared" si="17"/>
        <v>1</v>
      </c>
    </row>
    <row r="216" spans="1:9">
      <c r="A216" s="125">
        <v>205</v>
      </c>
      <c r="B216" s="7"/>
      <c r="C216" s="7"/>
      <c r="D216" s="189"/>
      <c r="E216" s="15" t="str">
        <f t="shared" si="14"/>
        <v/>
      </c>
      <c r="F216" s="125"/>
      <c r="G216" s="51" t="str">
        <f t="shared" si="15"/>
        <v/>
      </c>
      <c r="H216" s="307" t="b">
        <f t="shared" si="16"/>
        <v>0</v>
      </c>
      <c r="I216" s="308">
        <f t="shared" si="17"/>
        <v>1</v>
      </c>
    </row>
    <row r="217" spans="1:9">
      <c r="A217" s="125">
        <v>206</v>
      </c>
      <c r="B217" s="7"/>
      <c r="C217" s="7"/>
      <c r="D217" s="189"/>
      <c r="E217" s="15" t="str">
        <f t="shared" si="14"/>
        <v/>
      </c>
      <c r="F217" s="125"/>
      <c r="G217" s="51" t="str">
        <f t="shared" si="15"/>
        <v/>
      </c>
      <c r="H217" s="307" t="b">
        <f t="shared" si="16"/>
        <v>0</v>
      </c>
      <c r="I217" s="308">
        <f t="shared" si="17"/>
        <v>1</v>
      </c>
    </row>
    <row r="218" spans="1:9">
      <c r="A218" s="125">
        <v>207</v>
      </c>
      <c r="B218" s="7"/>
      <c r="C218" s="7"/>
      <c r="D218" s="189"/>
      <c r="E218" s="15" t="str">
        <f t="shared" si="14"/>
        <v/>
      </c>
      <c r="F218" s="125"/>
      <c r="G218" s="51" t="str">
        <f t="shared" si="15"/>
        <v/>
      </c>
      <c r="H218" s="307" t="b">
        <f t="shared" si="16"/>
        <v>0</v>
      </c>
      <c r="I218" s="308">
        <f t="shared" si="17"/>
        <v>1</v>
      </c>
    </row>
    <row r="219" spans="1:9">
      <c r="A219" s="125">
        <v>208</v>
      </c>
      <c r="B219" s="7"/>
      <c r="C219" s="7"/>
      <c r="D219" s="189"/>
      <c r="E219" s="15" t="str">
        <f t="shared" si="14"/>
        <v/>
      </c>
      <c r="F219" s="125"/>
      <c r="G219" s="51" t="str">
        <f t="shared" si="15"/>
        <v/>
      </c>
      <c r="H219" s="307" t="b">
        <f t="shared" si="16"/>
        <v>0</v>
      </c>
      <c r="I219" s="308">
        <f t="shared" si="17"/>
        <v>1</v>
      </c>
    </row>
    <row r="220" spans="1:9">
      <c r="A220" s="125">
        <v>209</v>
      </c>
      <c r="B220" s="7"/>
      <c r="C220" s="7"/>
      <c r="D220" s="189"/>
      <c r="E220" s="15" t="str">
        <f t="shared" si="14"/>
        <v/>
      </c>
      <c r="F220" s="125"/>
      <c r="G220" s="51" t="str">
        <f t="shared" si="15"/>
        <v/>
      </c>
      <c r="H220" s="307" t="b">
        <f t="shared" si="16"/>
        <v>0</v>
      </c>
      <c r="I220" s="308">
        <f t="shared" si="17"/>
        <v>1</v>
      </c>
    </row>
    <row r="221" spans="1:9">
      <c r="A221" s="125">
        <v>210</v>
      </c>
      <c r="B221" s="7"/>
      <c r="C221" s="7"/>
      <c r="D221" s="189"/>
      <c r="E221" s="15" t="str">
        <f t="shared" si="14"/>
        <v/>
      </c>
      <c r="F221" s="125"/>
      <c r="G221" s="51" t="str">
        <f t="shared" si="15"/>
        <v/>
      </c>
      <c r="H221" s="307" t="b">
        <f t="shared" si="16"/>
        <v>0</v>
      </c>
      <c r="I221" s="308">
        <f t="shared" si="17"/>
        <v>1</v>
      </c>
    </row>
    <row r="222" spans="1:9">
      <c r="A222" s="125">
        <v>211</v>
      </c>
      <c r="B222" s="7"/>
      <c r="C222" s="7"/>
      <c r="D222" s="189"/>
      <c r="E222" s="15" t="str">
        <f t="shared" si="14"/>
        <v/>
      </c>
      <c r="F222" s="125"/>
      <c r="G222" s="51" t="str">
        <f t="shared" si="15"/>
        <v/>
      </c>
      <c r="H222" s="307" t="b">
        <f t="shared" si="16"/>
        <v>0</v>
      </c>
      <c r="I222" s="308">
        <f t="shared" si="17"/>
        <v>1</v>
      </c>
    </row>
    <row r="223" spans="1:9">
      <c r="A223" s="125">
        <v>212</v>
      </c>
      <c r="B223" s="7"/>
      <c r="C223" s="7"/>
      <c r="D223" s="189"/>
      <c r="E223" s="15" t="str">
        <f t="shared" si="14"/>
        <v/>
      </c>
      <c r="F223" s="125"/>
      <c r="G223" s="51" t="str">
        <f t="shared" si="15"/>
        <v/>
      </c>
      <c r="H223" s="307" t="b">
        <f t="shared" si="16"/>
        <v>0</v>
      </c>
      <c r="I223" s="308">
        <f t="shared" si="17"/>
        <v>1</v>
      </c>
    </row>
    <row r="224" spans="1:9">
      <c r="A224" s="125">
        <v>213</v>
      </c>
      <c r="B224" s="7"/>
      <c r="C224" s="7"/>
      <c r="D224" s="189"/>
      <c r="E224" s="15" t="str">
        <f t="shared" si="14"/>
        <v/>
      </c>
      <c r="F224" s="125"/>
      <c r="G224" s="51" t="str">
        <f t="shared" si="15"/>
        <v/>
      </c>
      <c r="H224" s="307" t="b">
        <f t="shared" si="16"/>
        <v>0</v>
      </c>
      <c r="I224" s="308">
        <f t="shared" si="17"/>
        <v>1</v>
      </c>
    </row>
    <row r="225" spans="1:9">
      <c r="A225" s="125">
        <v>214</v>
      </c>
      <c r="B225" s="7"/>
      <c r="C225" s="7"/>
      <c r="D225" s="189"/>
      <c r="E225" s="15" t="str">
        <f t="shared" si="14"/>
        <v/>
      </c>
      <c r="F225" s="125"/>
      <c r="G225" s="51" t="str">
        <f t="shared" si="15"/>
        <v/>
      </c>
      <c r="H225" s="307" t="b">
        <f t="shared" si="16"/>
        <v>0</v>
      </c>
      <c r="I225" s="308">
        <f t="shared" si="17"/>
        <v>1</v>
      </c>
    </row>
    <row r="226" spans="1:9">
      <c r="A226" s="125">
        <v>215</v>
      </c>
      <c r="B226" s="7"/>
      <c r="C226" s="7"/>
      <c r="D226" s="189"/>
      <c r="E226" s="15" t="str">
        <f t="shared" si="14"/>
        <v/>
      </c>
      <c r="F226" s="125"/>
      <c r="G226" s="51" t="str">
        <f t="shared" si="15"/>
        <v/>
      </c>
      <c r="H226" s="307" t="b">
        <f t="shared" si="16"/>
        <v>0</v>
      </c>
      <c r="I226" s="308">
        <f t="shared" si="17"/>
        <v>1</v>
      </c>
    </row>
    <row r="227" spans="1:9">
      <c r="A227" s="125">
        <v>216</v>
      </c>
      <c r="B227" s="7"/>
      <c r="C227" s="7"/>
      <c r="D227" s="189"/>
      <c r="E227" s="15" t="str">
        <f t="shared" si="14"/>
        <v/>
      </c>
      <c r="F227" s="125"/>
      <c r="G227" s="51" t="str">
        <f t="shared" si="15"/>
        <v/>
      </c>
      <c r="H227" s="307" t="b">
        <f t="shared" si="16"/>
        <v>0</v>
      </c>
      <c r="I227" s="308">
        <f t="shared" si="17"/>
        <v>1</v>
      </c>
    </row>
    <row r="228" spans="1:9">
      <c r="A228" s="125">
        <v>217</v>
      </c>
      <c r="B228" s="7"/>
      <c r="C228" s="7"/>
      <c r="D228" s="189"/>
      <c r="E228" s="15" t="str">
        <f t="shared" si="14"/>
        <v/>
      </c>
      <c r="F228" s="125"/>
      <c r="G228" s="51" t="str">
        <f t="shared" si="15"/>
        <v/>
      </c>
      <c r="H228" s="307" t="b">
        <f t="shared" si="16"/>
        <v>0</v>
      </c>
      <c r="I228" s="308">
        <f t="shared" si="17"/>
        <v>1</v>
      </c>
    </row>
    <row r="229" spans="1:9">
      <c r="A229" s="125">
        <v>218</v>
      </c>
      <c r="B229" s="7"/>
      <c r="C229" s="7"/>
      <c r="D229" s="189"/>
      <c r="E229" s="15" t="str">
        <f t="shared" si="14"/>
        <v/>
      </c>
      <c r="F229" s="125"/>
      <c r="G229" s="51" t="str">
        <f t="shared" si="15"/>
        <v/>
      </c>
      <c r="H229" s="307" t="b">
        <f t="shared" si="16"/>
        <v>0</v>
      </c>
      <c r="I229" s="308">
        <f t="shared" si="17"/>
        <v>1</v>
      </c>
    </row>
    <row r="230" spans="1:9">
      <c r="A230" s="125">
        <v>219</v>
      </c>
      <c r="B230" s="7"/>
      <c r="C230" s="7"/>
      <c r="D230" s="189"/>
      <c r="E230" s="15" t="str">
        <f t="shared" si="14"/>
        <v/>
      </c>
      <c r="F230" s="125"/>
      <c r="G230" s="51" t="str">
        <f t="shared" si="15"/>
        <v/>
      </c>
      <c r="H230" s="307" t="b">
        <f t="shared" si="16"/>
        <v>0</v>
      </c>
      <c r="I230" s="308">
        <f t="shared" si="17"/>
        <v>1</v>
      </c>
    </row>
    <row r="231" spans="1:9">
      <c r="A231" s="125">
        <v>220</v>
      </c>
      <c r="B231" s="7"/>
      <c r="C231" s="7"/>
      <c r="D231" s="189"/>
      <c r="E231" s="15" t="str">
        <f t="shared" si="14"/>
        <v/>
      </c>
      <c r="F231" s="125"/>
      <c r="G231" s="51" t="str">
        <f t="shared" si="15"/>
        <v/>
      </c>
      <c r="H231" s="307" t="b">
        <f t="shared" si="16"/>
        <v>0</v>
      </c>
      <c r="I231" s="308">
        <f t="shared" si="17"/>
        <v>1</v>
      </c>
    </row>
    <row r="232" spans="1:9">
      <c r="A232" s="125">
        <v>221</v>
      </c>
      <c r="B232" s="7"/>
      <c r="C232" s="7"/>
      <c r="D232" s="189"/>
      <c r="E232" s="15" t="str">
        <f t="shared" si="14"/>
        <v/>
      </c>
      <c r="F232" s="125"/>
      <c r="G232" s="51" t="str">
        <f t="shared" si="15"/>
        <v/>
      </c>
      <c r="H232" s="307" t="b">
        <f t="shared" si="16"/>
        <v>0</v>
      </c>
      <c r="I232" s="308">
        <f t="shared" si="17"/>
        <v>1</v>
      </c>
    </row>
    <row r="233" spans="1:9">
      <c r="A233" s="125">
        <v>222</v>
      </c>
      <c r="B233" s="126"/>
      <c r="C233" s="126"/>
      <c r="D233" s="128"/>
      <c r="E233" s="15" t="str">
        <f t="shared" si="14"/>
        <v/>
      </c>
      <c r="F233" s="125"/>
      <c r="G233" s="51" t="str">
        <f t="shared" si="15"/>
        <v/>
      </c>
      <c r="H233" s="307" t="b">
        <f t="shared" si="16"/>
        <v>0</v>
      </c>
      <c r="I233" s="308">
        <f t="shared" si="17"/>
        <v>1</v>
      </c>
    </row>
    <row r="234" spans="1:9">
      <c r="A234" s="125">
        <v>223</v>
      </c>
      <c r="B234" s="126"/>
      <c r="C234" s="126"/>
      <c r="D234" s="128"/>
      <c r="E234" s="15" t="str">
        <f t="shared" si="14"/>
        <v/>
      </c>
      <c r="F234" s="125"/>
      <c r="G234" s="51" t="str">
        <f t="shared" si="15"/>
        <v/>
      </c>
      <c r="H234" s="307" t="b">
        <f t="shared" si="16"/>
        <v>0</v>
      </c>
      <c r="I234" s="308">
        <f t="shared" si="17"/>
        <v>1</v>
      </c>
    </row>
    <row r="235" spans="1:9">
      <c r="A235" s="125">
        <v>224</v>
      </c>
      <c r="B235" s="126"/>
      <c r="C235" s="126"/>
      <c r="D235" s="128"/>
      <c r="E235" s="15" t="str">
        <f t="shared" si="14"/>
        <v/>
      </c>
      <c r="F235" s="125"/>
      <c r="G235" s="51" t="str">
        <f t="shared" si="15"/>
        <v/>
      </c>
      <c r="H235" s="307" t="b">
        <f t="shared" si="16"/>
        <v>0</v>
      </c>
      <c r="I235" s="308">
        <f t="shared" si="17"/>
        <v>1</v>
      </c>
    </row>
    <row r="236" spans="1:9">
      <c r="A236" s="125">
        <v>225</v>
      </c>
      <c r="B236" s="126"/>
      <c r="C236" s="126"/>
      <c r="D236" s="128"/>
      <c r="E236" s="15" t="str">
        <f t="shared" si="14"/>
        <v/>
      </c>
      <c r="F236" s="125"/>
      <c r="G236" s="51" t="str">
        <f t="shared" si="15"/>
        <v/>
      </c>
      <c r="H236" s="307" t="b">
        <f t="shared" si="16"/>
        <v>0</v>
      </c>
      <c r="I236" s="308">
        <f t="shared" si="17"/>
        <v>1</v>
      </c>
    </row>
    <row r="237" spans="1:9">
      <c r="A237" s="125">
        <v>226</v>
      </c>
      <c r="B237" s="126"/>
      <c r="C237" s="126"/>
      <c r="D237" s="128"/>
      <c r="E237" s="15" t="str">
        <f t="shared" si="14"/>
        <v/>
      </c>
      <c r="F237" s="125"/>
      <c r="G237" s="51" t="str">
        <f t="shared" si="15"/>
        <v/>
      </c>
      <c r="H237" s="307" t="b">
        <f t="shared" si="16"/>
        <v>0</v>
      </c>
      <c r="I237" s="308">
        <f t="shared" si="17"/>
        <v>1</v>
      </c>
    </row>
    <row r="238" spans="1:9">
      <c r="A238" s="125">
        <v>227</v>
      </c>
      <c r="B238" s="126"/>
      <c r="C238" s="126"/>
      <c r="D238" s="128"/>
      <c r="E238" s="15" t="str">
        <f t="shared" si="14"/>
        <v/>
      </c>
      <c r="F238" s="125"/>
      <c r="G238" s="51" t="str">
        <f t="shared" si="15"/>
        <v/>
      </c>
      <c r="H238" s="307" t="b">
        <f t="shared" si="16"/>
        <v>0</v>
      </c>
      <c r="I238" s="308">
        <f t="shared" si="17"/>
        <v>1</v>
      </c>
    </row>
    <row r="239" spans="1:9">
      <c r="A239" s="125">
        <v>228</v>
      </c>
      <c r="B239" s="126"/>
      <c r="C239" s="126"/>
      <c r="D239" s="128"/>
      <c r="E239" s="15" t="str">
        <f t="shared" si="14"/>
        <v/>
      </c>
      <c r="F239" s="125"/>
      <c r="G239" s="51" t="str">
        <f t="shared" si="15"/>
        <v/>
      </c>
      <c r="H239" s="307" t="b">
        <f t="shared" si="16"/>
        <v>0</v>
      </c>
      <c r="I239" s="308">
        <f t="shared" si="17"/>
        <v>1</v>
      </c>
    </row>
    <row r="240" spans="1:9">
      <c r="A240" s="125">
        <v>229</v>
      </c>
      <c r="B240" s="126"/>
      <c r="C240" s="126"/>
      <c r="D240" s="128"/>
      <c r="E240" s="15" t="str">
        <f t="shared" si="14"/>
        <v/>
      </c>
      <c r="F240" s="125"/>
      <c r="G240" s="51" t="str">
        <f t="shared" si="15"/>
        <v/>
      </c>
      <c r="H240" s="307" t="b">
        <f t="shared" si="16"/>
        <v>0</v>
      </c>
      <c r="I240" s="308">
        <f t="shared" si="17"/>
        <v>1</v>
      </c>
    </row>
    <row r="241" spans="1:9">
      <c r="A241" s="125">
        <v>230</v>
      </c>
      <c r="B241" s="126"/>
      <c r="C241" s="126"/>
      <c r="D241" s="128"/>
      <c r="E241" s="15" t="str">
        <f t="shared" si="14"/>
        <v/>
      </c>
      <c r="F241" s="125"/>
      <c r="G241" s="51" t="str">
        <f t="shared" si="15"/>
        <v/>
      </c>
      <c r="H241" s="307" t="b">
        <f t="shared" si="16"/>
        <v>0</v>
      </c>
      <c r="I241" s="308">
        <f t="shared" si="17"/>
        <v>1</v>
      </c>
    </row>
    <row r="242" spans="1:9">
      <c r="A242" s="125">
        <v>231</v>
      </c>
      <c r="B242" s="126"/>
      <c r="C242" s="126"/>
      <c r="D242" s="128"/>
      <c r="E242" s="15" t="str">
        <f t="shared" si="14"/>
        <v/>
      </c>
      <c r="F242" s="125"/>
      <c r="G242" s="51" t="str">
        <f t="shared" si="15"/>
        <v/>
      </c>
      <c r="H242" s="307" t="b">
        <f t="shared" si="16"/>
        <v>0</v>
      </c>
      <c r="I242" s="308">
        <f t="shared" si="17"/>
        <v>1</v>
      </c>
    </row>
    <row r="243" spans="1:9">
      <c r="A243" s="125">
        <v>232</v>
      </c>
      <c r="B243" s="126"/>
      <c r="C243" s="126"/>
      <c r="D243" s="128"/>
      <c r="E243" s="15" t="str">
        <f t="shared" si="14"/>
        <v/>
      </c>
      <c r="F243" s="125"/>
      <c r="G243" s="51" t="str">
        <f t="shared" si="15"/>
        <v/>
      </c>
      <c r="H243" s="307" t="b">
        <f t="shared" si="16"/>
        <v>0</v>
      </c>
      <c r="I243" s="308">
        <f t="shared" si="17"/>
        <v>1</v>
      </c>
    </row>
    <row r="244" spans="1:9">
      <c r="A244" s="125">
        <v>233</v>
      </c>
      <c r="B244" s="126"/>
      <c r="C244" s="126"/>
      <c r="D244" s="128"/>
      <c r="E244" s="15" t="str">
        <f t="shared" si="14"/>
        <v/>
      </c>
      <c r="F244" s="125"/>
      <c r="G244" s="51" t="str">
        <f t="shared" si="15"/>
        <v/>
      </c>
      <c r="H244" s="307" t="b">
        <f t="shared" si="16"/>
        <v>0</v>
      </c>
      <c r="I244" s="308">
        <f t="shared" si="17"/>
        <v>1</v>
      </c>
    </row>
    <row r="245" spans="1:9">
      <c r="A245" s="125">
        <v>234</v>
      </c>
      <c r="B245" s="126"/>
      <c r="C245" s="126"/>
      <c r="D245" s="128"/>
      <c r="E245" s="15" t="str">
        <f t="shared" si="14"/>
        <v/>
      </c>
      <c r="F245" s="125"/>
      <c r="G245" s="51" t="str">
        <f t="shared" si="15"/>
        <v/>
      </c>
      <c r="H245" s="307" t="b">
        <f t="shared" si="16"/>
        <v>0</v>
      </c>
      <c r="I245" s="308">
        <f t="shared" si="17"/>
        <v>1</v>
      </c>
    </row>
    <row r="246" spans="1:9">
      <c r="A246" s="125">
        <v>235</v>
      </c>
      <c r="B246" s="126"/>
      <c r="C246" s="126"/>
      <c r="D246" s="128"/>
      <c r="E246" s="15" t="str">
        <f t="shared" si="14"/>
        <v/>
      </c>
      <c r="F246" s="125"/>
      <c r="G246" s="51" t="str">
        <f t="shared" si="15"/>
        <v/>
      </c>
      <c r="H246" s="307" t="b">
        <f t="shared" si="16"/>
        <v>0</v>
      </c>
      <c r="I246" s="308">
        <f t="shared" si="17"/>
        <v>1</v>
      </c>
    </row>
    <row r="247" spans="1:9">
      <c r="A247" s="125">
        <v>236</v>
      </c>
      <c r="B247" s="126"/>
      <c r="C247" s="126"/>
      <c r="D247" s="128"/>
      <c r="E247" s="15" t="str">
        <f t="shared" si="14"/>
        <v/>
      </c>
      <c r="F247" s="125"/>
      <c r="G247" s="51" t="str">
        <f t="shared" si="15"/>
        <v/>
      </c>
      <c r="H247" s="307" t="b">
        <f t="shared" si="16"/>
        <v>0</v>
      </c>
      <c r="I247" s="308">
        <f t="shared" si="17"/>
        <v>1</v>
      </c>
    </row>
    <row r="248" spans="1:9">
      <c r="A248" s="125">
        <v>237</v>
      </c>
      <c r="B248" s="126"/>
      <c r="C248" s="126"/>
      <c r="D248" s="128"/>
      <c r="E248" s="15" t="str">
        <f t="shared" si="14"/>
        <v/>
      </c>
      <c r="F248" s="125"/>
      <c r="G248" s="51" t="str">
        <f t="shared" si="15"/>
        <v/>
      </c>
      <c r="H248" s="307" t="b">
        <f t="shared" si="16"/>
        <v>0</v>
      </c>
      <c r="I248" s="308">
        <f t="shared" si="17"/>
        <v>1</v>
      </c>
    </row>
    <row r="249" spans="1:9">
      <c r="A249" s="125">
        <v>238</v>
      </c>
      <c r="B249" s="126"/>
      <c r="C249" s="126"/>
      <c r="D249" s="128"/>
      <c r="E249" s="15" t="str">
        <f t="shared" si="14"/>
        <v/>
      </c>
      <c r="F249" s="125"/>
      <c r="G249" s="51" t="str">
        <f t="shared" si="15"/>
        <v/>
      </c>
      <c r="H249" s="307" t="b">
        <f t="shared" si="16"/>
        <v>0</v>
      </c>
      <c r="I249" s="308">
        <f t="shared" si="17"/>
        <v>1</v>
      </c>
    </row>
    <row r="250" spans="1:9">
      <c r="A250" s="125">
        <v>239</v>
      </c>
      <c r="B250" s="126"/>
      <c r="C250" s="126"/>
      <c r="D250" s="128"/>
      <c r="E250" s="15" t="str">
        <f t="shared" si="14"/>
        <v/>
      </c>
      <c r="F250" s="125"/>
      <c r="G250" s="51" t="str">
        <f t="shared" si="15"/>
        <v/>
      </c>
      <c r="H250" s="307" t="b">
        <f t="shared" si="16"/>
        <v>0</v>
      </c>
      <c r="I250" s="308">
        <f t="shared" si="17"/>
        <v>1</v>
      </c>
    </row>
    <row r="251" spans="1:9">
      <c r="A251" s="125">
        <v>240</v>
      </c>
      <c r="B251" s="126"/>
      <c r="C251" s="126"/>
      <c r="D251" s="128"/>
      <c r="E251" s="15" t="str">
        <f t="shared" si="14"/>
        <v/>
      </c>
      <c r="F251" s="125"/>
      <c r="G251" s="51" t="str">
        <f t="shared" si="15"/>
        <v/>
      </c>
      <c r="H251" s="307" t="b">
        <f t="shared" si="16"/>
        <v>0</v>
      </c>
      <c r="I251" s="308">
        <f t="shared" si="17"/>
        <v>1</v>
      </c>
    </row>
    <row r="252" spans="1:9">
      <c r="A252" s="125">
        <v>241</v>
      </c>
      <c r="B252" s="126"/>
      <c r="C252" s="126"/>
      <c r="D252" s="128"/>
      <c r="E252" s="15" t="str">
        <f t="shared" si="14"/>
        <v/>
      </c>
      <c r="F252" s="125"/>
      <c r="G252" s="51" t="str">
        <f t="shared" si="15"/>
        <v/>
      </c>
      <c r="H252" s="307" t="b">
        <f t="shared" si="16"/>
        <v>0</v>
      </c>
      <c r="I252" s="308">
        <f t="shared" si="17"/>
        <v>1</v>
      </c>
    </row>
    <row r="253" spans="1:9">
      <c r="A253" s="125">
        <v>242</v>
      </c>
      <c r="B253" s="126"/>
      <c r="C253" s="126"/>
      <c r="D253" s="128"/>
      <c r="E253" s="15" t="str">
        <f t="shared" si="14"/>
        <v/>
      </c>
      <c r="F253" s="125"/>
      <c r="G253" s="51" t="str">
        <f t="shared" si="15"/>
        <v/>
      </c>
      <c r="H253" s="307" t="b">
        <f t="shared" si="16"/>
        <v>0</v>
      </c>
      <c r="I253" s="308">
        <f t="shared" si="17"/>
        <v>1</v>
      </c>
    </row>
    <row r="254" spans="1:9">
      <c r="A254" s="125">
        <v>243</v>
      </c>
      <c r="B254" s="126"/>
      <c r="C254" s="126"/>
      <c r="D254" s="128"/>
      <c r="E254" s="15" t="str">
        <f t="shared" si="14"/>
        <v/>
      </c>
      <c r="F254" s="125"/>
      <c r="G254" s="51" t="str">
        <f t="shared" si="15"/>
        <v/>
      </c>
      <c r="H254" s="307" t="b">
        <f t="shared" si="16"/>
        <v>0</v>
      </c>
      <c r="I254" s="308">
        <f t="shared" si="17"/>
        <v>1</v>
      </c>
    </row>
    <row r="255" spans="1:9">
      <c r="A255" s="125">
        <v>244</v>
      </c>
      <c r="B255" s="126"/>
      <c r="C255" s="126"/>
      <c r="D255" s="128"/>
      <c r="E255" s="15" t="str">
        <f t="shared" si="14"/>
        <v/>
      </c>
      <c r="F255" s="125"/>
      <c r="G255" s="51" t="str">
        <f t="shared" si="15"/>
        <v/>
      </c>
      <c r="H255" s="307" t="b">
        <f t="shared" si="16"/>
        <v>0</v>
      </c>
      <c r="I255" s="308">
        <f t="shared" si="17"/>
        <v>1</v>
      </c>
    </row>
    <row r="256" spans="1:9">
      <c r="A256" s="125">
        <v>245</v>
      </c>
      <c r="B256" s="126"/>
      <c r="C256" s="126"/>
      <c r="D256" s="128"/>
      <c r="E256" s="15" t="str">
        <f t="shared" si="14"/>
        <v/>
      </c>
      <c r="F256" s="125"/>
      <c r="G256" s="51" t="str">
        <f t="shared" si="15"/>
        <v/>
      </c>
      <c r="H256" s="307" t="b">
        <f t="shared" si="16"/>
        <v>0</v>
      </c>
      <c r="I256" s="308">
        <f t="shared" si="17"/>
        <v>1</v>
      </c>
    </row>
    <row r="257" spans="1:9">
      <c r="A257" s="125">
        <v>246</v>
      </c>
      <c r="B257" s="126"/>
      <c r="C257" s="126"/>
      <c r="D257" s="128"/>
      <c r="E257" s="15" t="str">
        <f t="shared" si="14"/>
        <v/>
      </c>
      <c r="F257" s="125"/>
      <c r="G257" s="51" t="str">
        <f t="shared" si="15"/>
        <v/>
      </c>
      <c r="H257" s="307" t="b">
        <f t="shared" si="16"/>
        <v>0</v>
      </c>
      <c r="I257" s="308">
        <f t="shared" si="17"/>
        <v>1</v>
      </c>
    </row>
    <row r="258" spans="1:9">
      <c r="A258" s="125">
        <v>247</v>
      </c>
      <c r="B258" s="126"/>
      <c r="C258" s="126"/>
      <c r="D258" s="128"/>
      <c r="E258" s="15" t="str">
        <f t="shared" si="14"/>
        <v/>
      </c>
      <c r="F258" s="125"/>
      <c r="G258" s="51" t="str">
        <f t="shared" si="15"/>
        <v/>
      </c>
      <c r="H258" s="307" t="b">
        <f t="shared" si="16"/>
        <v>0</v>
      </c>
      <c r="I258" s="308">
        <f t="shared" si="17"/>
        <v>1</v>
      </c>
    </row>
    <row r="259" spans="1:9">
      <c r="A259" s="125">
        <v>248</v>
      </c>
      <c r="B259" s="126"/>
      <c r="C259" s="126"/>
      <c r="D259" s="128"/>
      <c r="E259" s="15" t="str">
        <f t="shared" si="14"/>
        <v/>
      </c>
      <c r="F259" s="125"/>
      <c r="G259" s="51" t="str">
        <f t="shared" si="15"/>
        <v/>
      </c>
      <c r="H259" s="307" t="b">
        <f t="shared" si="16"/>
        <v>0</v>
      </c>
      <c r="I259" s="308">
        <f t="shared" si="17"/>
        <v>1</v>
      </c>
    </row>
    <row r="260" spans="1:9">
      <c r="A260" s="125">
        <v>249</v>
      </c>
      <c r="B260" s="126"/>
      <c r="C260" s="126"/>
      <c r="D260" s="128"/>
      <c r="E260" s="15" t="str">
        <f t="shared" si="14"/>
        <v/>
      </c>
      <c r="F260" s="125"/>
      <c r="G260" s="51" t="str">
        <f t="shared" si="15"/>
        <v/>
      </c>
      <c r="H260" s="307" t="b">
        <f t="shared" si="16"/>
        <v>0</v>
      </c>
      <c r="I260" s="308">
        <f t="shared" si="17"/>
        <v>1</v>
      </c>
    </row>
    <row r="261" spans="1:9">
      <c r="A261" s="125">
        <v>250</v>
      </c>
      <c r="B261" s="126"/>
      <c r="C261" s="126"/>
      <c r="D261" s="128"/>
      <c r="E261" s="15" t="str">
        <f t="shared" si="14"/>
        <v/>
      </c>
      <c r="F261" s="125"/>
      <c r="G261" s="51" t="str">
        <f t="shared" si="15"/>
        <v/>
      </c>
      <c r="H261" s="307" t="b">
        <f t="shared" si="16"/>
        <v>0</v>
      </c>
      <c r="I261" s="308">
        <f t="shared" si="17"/>
        <v>1</v>
      </c>
    </row>
  </sheetData>
  <sheetProtection algorithmName="SHA-512" hashValue="0g5XVL9XNMoUId+rrkzBKSF3iv8wgJ9Ar2yqxOEFPBng1m37PyszsyzPtkHmb5gg+QkMMcJSBwD/g0nn0X/2qw==" saltValue="syR1d55mwZewJkyb6/BaWQ=="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F23" sqref="F23"/>
    </sheetView>
  </sheetViews>
  <sheetFormatPr defaultColWidth="9.140625" defaultRowHeight="15"/>
  <cols>
    <col min="1" max="1" width="5.7109375" style="45" customWidth="1"/>
    <col min="2" max="4" width="35.7109375" style="45" customWidth="1"/>
    <col min="5" max="5" width="10.7109375" style="45" customWidth="1"/>
    <col min="6" max="6" width="17.7109375" style="45" customWidth="1"/>
    <col min="7" max="16384" width="9.140625" style="45"/>
  </cols>
  <sheetData>
    <row r="1" spans="1:8" s="53" customFormat="1" ht="15.75">
      <c r="A1" s="52" t="s">
        <v>483</v>
      </c>
      <c r="E1" s="54"/>
      <c r="F1" s="56"/>
      <c r="G1" s="55"/>
    </row>
    <row r="2" spans="1:8" s="53" customFormat="1" ht="15.75">
      <c r="A2" s="304" t="str">
        <f>IF(ISBLANK(facultate), IF(ISBLANK(departament),"","Departament " &amp; departament), "Facultatea " &amp; facultate)</f>
        <v>Facultatea Științe ale Comunicării</v>
      </c>
      <c r="E2" s="54"/>
      <c r="F2" s="56"/>
      <c r="G2" s="55"/>
    </row>
    <row r="3" spans="1:8" s="53" customFormat="1" ht="15.75">
      <c r="A3" s="304" t="str">
        <f>IF(ISBLANK(departament),"","Departamentul " &amp; departament)</f>
        <v>Departamentul Comunicare și Limbi Străine</v>
      </c>
      <c r="E3" s="54"/>
      <c r="F3" s="56"/>
      <c r="G3" s="55"/>
    </row>
    <row r="4" spans="1:8" s="57" customFormat="1" ht="15.75">
      <c r="B4" s="61"/>
      <c r="C4" s="61" t="s">
        <v>784</v>
      </c>
      <c r="D4" s="61"/>
      <c r="E4" s="61"/>
      <c r="F4" s="61"/>
      <c r="G4" s="196"/>
      <c r="H4" s="63"/>
    </row>
    <row r="5" spans="1:8" s="57" customFormat="1" ht="15.75">
      <c r="B5" s="61"/>
      <c r="C5" s="61" t="s">
        <v>781</v>
      </c>
      <c r="D5" s="61"/>
      <c r="E5" s="61"/>
      <c r="F5" s="61"/>
      <c r="G5" s="196"/>
      <c r="H5" s="63"/>
    </row>
    <row r="6" spans="1:8" s="57" customFormat="1" ht="13.5" customHeight="1">
      <c r="A6" s="53"/>
      <c r="D6" s="305" t="str">
        <f>CONCATENATE(functie," ",nume_candidat)</f>
        <v>Profesor Pop Mirela-Cristina</v>
      </c>
      <c r="H6" s="63"/>
    </row>
    <row r="7" spans="1:8" ht="15" customHeight="1">
      <c r="B7" s="456" t="s">
        <v>817</v>
      </c>
      <c r="C7" s="456" t="s">
        <v>2</v>
      </c>
      <c r="D7" s="446" t="s">
        <v>544</v>
      </c>
    </row>
    <row r="8" spans="1:8" ht="15" customHeight="1">
      <c r="B8" s="457"/>
      <c r="C8" s="457"/>
      <c r="D8" s="463"/>
    </row>
    <row r="9" spans="1:8" ht="15" customHeight="1">
      <c r="B9" s="457"/>
      <c r="C9" s="457"/>
      <c r="D9" s="463"/>
    </row>
    <row r="10" spans="1:8" ht="15.75" customHeight="1">
      <c r="B10" s="458"/>
      <c r="C10" s="458"/>
      <c r="D10" s="447"/>
    </row>
    <row r="11" spans="1:8" ht="15.75">
      <c r="B11" s="36">
        <v>199.23</v>
      </c>
      <c r="C11" s="361">
        <v>2023</v>
      </c>
      <c r="D11" s="309">
        <f>IF( ISBLANK(B11), "", IF(IF(C11&lt;2018,B11*10,B11) &lt; 0, "Eroare punctaj negativ",  IF(IF(C11&lt;2018,B11*10,B11) &gt; 200, "Eroare depășire punctaj maxim",  IF(C11&lt;2018,B11*10,B11))))</f>
        <v>199.23</v>
      </c>
    </row>
    <row r="12" spans="1:8">
      <c r="B12"/>
      <c r="C12"/>
    </row>
  </sheetData>
  <sheetProtection algorithmName="SHA-512" hashValue="mlVielbDD9daAFuuPpuRaVaS7jqpeeRah71/FJ6jSEtwdNvaGl3CsPz7+e9VxhjlwgBLDqRGhtjWkN/EWyGLXw==" saltValue="zBttODHn2PtXaaYSlBdOi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K18" sqref="K18"/>
    </sheetView>
  </sheetViews>
  <sheetFormatPr defaultColWidth="9.140625" defaultRowHeight="15.75"/>
  <cols>
    <col min="1" max="1" width="5.7109375" style="53" customWidth="1"/>
    <col min="2" max="2" width="45.28515625" style="57" customWidth="1"/>
    <col min="3" max="3" width="14.140625" style="57" bestFit="1" customWidth="1"/>
    <col min="4" max="4" width="30.85546875" style="57" bestFit="1"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9" width="9.140625" style="57" customWidth="1"/>
    <col min="20" max="16384" width="9.140625" style="57"/>
  </cols>
  <sheetData>
    <row r="1" spans="1:9" s="53" customFormat="1">
      <c r="A1" s="52" t="s">
        <v>483</v>
      </c>
      <c r="E1" s="54"/>
      <c r="F1" s="56"/>
      <c r="G1" s="55"/>
    </row>
    <row r="2" spans="1:9" s="53" customFormat="1">
      <c r="A2" s="304" t="str">
        <f>IF(ISBLANK(facultate), IF(ISBLANK(departament),"","Departament " &amp; departament), "Facultatea " &amp; facultate)</f>
        <v>Facultatea Științe ale Comunicării</v>
      </c>
      <c r="E2" s="54"/>
      <c r="F2" s="56"/>
      <c r="G2" s="55"/>
    </row>
    <row r="3" spans="1:9" s="53" customFormat="1">
      <c r="A3" s="304" t="str">
        <f>IF(ISBLANK(departament),"","Departamentul " &amp; departament)</f>
        <v>Departamentul Comunicare și Limbi Străine</v>
      </c>
      <c r="E3" s="54"/>
      <c r="F3" s="56"/>
      <c r="G3" s="55"/>
    </row>
    <row r="4" spans="1:9">
      <c r="A4" s="448" t="s">
        <v>784</v>
      </c>
      <c r="B4" s="448"/>
      <c r="C4" s="448"/>
      <c r="D4" s="448"/>
      <c r="E4" s="448"/>
      <c r="F4" s="448"/>
      <c r="G4" s="196"/>
    </row>
    <row r="5" spans="1:9">
      <c r="A5" s="448" t="s">
        <v>810</v>
      </c>
      <c r="B5" s="448"/>
      <c r="C5" s="448"/>
      <c r="D5" s="448"/>
      <c r="E5" s="448"/>
      <c r="F5" s="448"/>
      <c r="G5" s="196"/>
    </row>
    <row r="6" spans="1:9" ht="13.5" customHeight="1">
      <c r="E6" s="57"/>
      <c r="F6" s="305" t="str">
        <f>CONCATENATE(functie," ",nume_candidat)</f>
        <v>Profesor Pop Mirela-Cristina</v>
      </c>
    </row>
    <row r="7" spans="1:9" ht="18.75" customHeight="1">
      <c r="A7" s="446" t="s">
        <v>338</v>
      </c>
      <c r="B7" s="456" t="s">
        <v>783</v>
      </c>
      <c r="C7" s="456" t="s">
        <v>782</v>
      </c>
      <c r="D7" s="456" t="s">
        <v>814</v>
      </c>
      <c r="E7" s="456" t="s">
        <v>2</v>
      </c>
      <c r="F7" s="446" t="s">
        <v>544</v>
      </c>
      <c r="G7" s="446" t="s">
        <v>4</v>
      </c>
      <c r="H7" s="467" t="s">
        <v>541</v>
      </c>
      <c r="I7" s="453" t="s">
        <v>551</v>
      </c>
    </row>
    <row r="8" spans="1:9" ht="18.75" customHeight="1">
      <c r="A8" s="463"/>
      <c r="B8" s="457"/>
      <c r="C8" s="457"/>
      <c r="D8" s="457"/>
      <c r="E8" s="457"/>
      <c r="F8" s="463"/>
      <c r="G8" s="463"/>
      <c r="H8" s="468"/>
      <c r="I8" s="453"/>
    </row>
    <row r="9" spans="1:9" ht="18.75" customHeight="1">
      <c r="A9" s="463"/>
      <c r="B9" s="457"/>
      <c r="C9" s="457"/>
      <c r="D9" s="457"/>
      <c r="E9" s="457"/>
      <c r="F9" s="447"/>
      <c r="G9" s="447"/>
      <c r="H9" s="468"/>
      <c r="I9" s="453"/>
    </row>
    <row r="10" spans="1:9" ht="18.75" customHeight="1">
      <c r="A10" s="447"/>
      <c r="B10" s="458"/>
      <c r="C10" s="458"/>
      <c r="D10" s="458"/>
      <c r="E10" s="458"/>
      <c r="F10" s="306" t="str">
        <f>CONCATENATE("ultimii ",durata_evaluare," ani")</f>
        <v>ultimii 5 ani</v>
      </c>
      <c r="G10" s="306" t="str">
        <f>CONCATENATE("ultimii                                  ",durata_evaluare," ani")</f>
        <v>ultimii                                  5 ani</v>
      </c>
      <c r="H10" s="469"/>
      <c r="I10" s="453"/>
    </row>
    <row r="11" spans="1:9">
      <c r="A11" s="79"/>
      <c r="B11" s="58"/>
      <c r="C11" s="58"/>
      <c r="D11" s="58"/>
      <c r="E11" s="29"/>
      <c r="F11" s="130">
        <f>SUMIF(F12:F1012,"&gt;0")</f>
        <v>125</v>
      </c>
      <c r="G11" s="4">
        <f t="shared" ref="G11" si="0">SUMIF(G12:G110,"&gt;0")</f>
        <v>5</v>
      </c>
      <c r="H11" s="261"/>
    </row>
    <row r="12" spans="1:9" ht="31.5">
      <c r="A12" s="36">
        <v>1</v>
      </c>
      <c r="B12" s="7" t="s">
        <v>1297</v>
      </c>
      <c r="C12" s="7" t="s">
        <v>813</v>
      </c>
      <c r="D12" s="7" t="s">
        <v>815</v>
      </c>
      <c r="E12" s="189">
        <v>2021</v>
      </c>
      <c r="F12" s="15">
        <f t="shared" ref="F12:F75" si="1">IF(OR($B12="",$C12="",$E12&lt;an_initial,$E12&gt;an_final),"",G12 * (INDEX(i6punctaje, MATCH(C12,i6anvergură,0), MATCH(D12,i6rol,0) )) )</f>
        <v>25</v>
      </c>
      <c r="G12" s="51">
        <f t="shared" ref="G12:G75" si="2">IF(OR($B12="",$C12="",$E12="",$E12&gt;an_final),"",IF($E12&gt;=an_initial,1,""))</f>
        <v>1</v>
      </c>
      <c r="H12" s="307" t="b">
        <f t="shared" ref="H12:H75" si="3">IF(nume_candidat="",FALSE,ISNUMBER(SEARCH(nume_candidat,$B12)))</f>
        <v>0</v>
      </c>
      <c r="I12" s="308">
        <f t="shared" ref="I12" si="4">LEN(B12)-LEN(SUBSTITUTE(B12,",",""))+1</f>
        <v>2</v>
      </c>
    </row>
    <row r="13" spans="1:9" ht="31.5">
      <c r="A13" s="36">
        <v>2</v>
      </c>
      <c r="B13" s="7" t="s">
        <v>1298</v>
      </c>
      <c r="C13" s="7" t="s">
        <v>813</v>
      </c>
      <c r="D13" s="7" t="s">
        <v>815</v>
      </c>
      <c r="E13" s="189">
        <v>2022</v>
      </c>
      <c r="F13" s="15">
        <f t="shared" si="1"/>
        <v>25</v>
      </c>
      <c r="G13" s="51">
        <f t="shared" si="2"/>
        <v>1</v>
      </c>
      <c r="H13" s="307" t="b">
        <f t="shared" si="3"/>
        <v>0</v>
      </c>
      <c r="I13" s="308">
        <f t="shared" ref="I13:I76" si="5">LEN(B13)-LEN(SUBSTITUTE(B13,",",""))+1</f>
        <v>2</v>
      </c>
    </row>
    <row r="14" spans="1:9" ht="31.5">
      <c r="A14" s="36">
        <v>3</v>
      </c>
      <c r="B14" s="7" t="s">
        <v>1299</v>
      </c>
      <c r="C14" s="7" t="s">
        <v>813</v>
      </c>
      <c r="D14" s="7" t="s">
        <v>815</v>
      </c>
      <c r="E14" s="189">
        <v>2023</v>
      </c>
      <c r="F14" s="15">
        <f t="shared" si="1"/>
        <v>25</v>
      </c>
      <c r="G14" s="51">
        <f t="shared" si="2"/>
        <v>1</v>
      </c>
      <c r="H14" s="307" t="b">
        <f t="shared" si="3"/>
        <v>0</v>
      </c>
      <c r="I14" s="308">
        <f t="shared" si="5"/>
        <v>2</v>
      </c>
    </row>
    <row r="15" spans="1:9" ht="31.5">
      <c r="A15" s="36">
        <v>4</v>
      </c>
      <c r="B15" s="6" t="s">
        <v>1300</v>
      </c>
      <c r="C15" s="6" t="s">
        <v>813</v>
      </c>
      <c r="D15" s="6" t="s">
        <v>815</v>
      </c>
      <c r="E15" s="188">
        <v>2024</v>
      </c>
      <c r="F15" s="15">
        <f t="shared" si="1"/>
        <v>25</v>
      </c>
      <c r="G15" s="51">
        <f t="shared" si="2"/>
        <v>1</v>
      </c>
      <c r="H15" s="307" t="b">
        <f t="shared" si="3"/>
        <v>0</v>
      </c>
      <c r="I15" s="308">
        <f t="shared" si="5"/>
        <v>2</v>
      </c>
    </row>
    <row r="16" spans="1:9" ht="31.5">
      <c r="A16" s="36">
        <v>5</v>
      </c>
      <c r="B16" s="6" t="s">
        <v>1301</v>
      </c>
      <c r="C16" s="6" t="s">
        <v>813</v>
      </c>
      <c r="D16" s="6" t="s">
        <v>815</v>
      </c>
      <c r="E16" s="188">
        <v>2025</v>
      </c>
      <c r="F16" s="15">
        <f t="shared" si="1"/>
        <v>25</v>
      </c>
      <c r="G16" s="51">
        <f t="shared" si="2"/>
        <v>1</v>
      </c>
      <c r="H16" s="307" t="b">
        <f t="shared" si="3"/>
        <v>0</v>
      </c>
      <c r="I16" s="308">
        <f t="shared" si="5"/>
        <v>2</v>
      </c>
    </row>
    <row r="17" spans="1:9">
      <c r="A17" s="36">
        <v>6</v>
      </c>
      <c r="B17" s="6"/>
      <c r="C17" s="6"/>
      <c r="D17" s="6"/>
      <c r="E17" s="188"/>
      <c r="F17" s="15" t="str">
        <f t="shared" si="1"/>
        <v/>
      </c>
      <c r="G17" s="51" t="str">
        <f t="shared" si="2"/>
        <v/>
      </c>
      <c r="H17" s="307" t="b">
        <f t="shared" si="3"/>
        <v>0</v>
      </c>
      <c r="I17" s="308">
        <f t="shared" si="5"/>
        <v>1</v>
      </c>
    </row>
    <row r="18" spans="1:9">
      <c r="A18" s="36">
        <v>7</v>
      </c>
      <c r="B18" s="6"/>
      <c r="C18" s="6"/>
      <c r="D18" s="6"/>
      <c r="E18" s="188"/>
      <c r="F18" s="15" t="str">
        <f t="shared" si="1"/>
        <v/>
      </c>
      <c r="G18" s="51" t="str">
        <f t="shared" si="2"/>
        <v/>
      </c>
      <c r="H18" s="307" t="b">
        <f t="shared" si="3"/>
        <v>0</v>
      </c>
      <c r="I18" s="308">
        <f t="shared" si="5"/>
        <v>1</v>
      </c>
    </row>
    <row r="19" spans="1:9">
      <c r="A19" s="36">
        <v>8</v>
      </c>
      <c r="B19" s="6"/>
      <c r="C19" s="6"/>
      <c r="D19" s="6"/>
      <c r="E19" s="188"/>
      <c r="F19" s="15" t="str">
        <f t="shared" si="1"/>
        <v/>
      </c>
      <c r="G19" s="51" t="str">
        <f t="shared" si="2"/>
        <v/>
      </c>
      <c r="H19" s="307" t="b">
        <f t="shared" si="3"/>
        <v>0</v>
      </c>
      <c r="I19" s="308">
        <f t="shared" si="5"/>
        <v>1</v>
      </c>
    </row>
    <row r="20" spans="1:9">
      <c r="A20" s="36">
        <v>9</v>
      </c>
      <c r="B20" s="6"/>
      <c r="C20" s="6"/>
      <c r="D20" s="6"/>
      <c r="E20" s="188"/>
      <c r="F20" s="15" t="str">
        <f t="shared" si="1"/>
        <v/>
      </c>
      <c r="G20" s="51" t="str">
        <f t="shared" si="2"/>
        <v/>
      </c>
      <c r="H20" s="307" t="b">
        <f t="shared" si="3"/>
        <v>0</v>
      </c>
      <c r="I20" s="308">
        <f t="shared" si="5"/>
        <v>1</v>
      </c>
    </row>
    <row r="21" spans="1:9">
      <c r="A21" s="36">
        <v>10</v>
      </c>
      <c r="B21" s="6"/>
      <c r="C21" s="6"/>
      <c r="D21" s="6"/>
      <c r="E21" s="188"/>
      <c r="F21" s="15" t="str">
        <f t="shared" si="1"/>
        <v/>
      </c>
      <c r="G21" s="51" t="str">
        <f t="shared" si="2"/>
        <v/>
      </c>
      <c r="H21" s="307" t="b">
        <f t="shared" si="3"/>
        <v>0</v>
      </c>
      <c r="I21" s="308">
        <f t="shared" si="5"/>
        <v>1</v>
      </c>
    </row>
    <row r="22" spans="1:9">
      <c r="A22" s="36">
        <v>11</v>
      </c>
      <c r="B22" s="6"/>
      <c r="C22" s="6"/>
      <c r="D22" s="6"/>
      <c r="E22" s="188"/>
      <c r="F22" s="15" t="str">
        <f t="shared" si="1"/>
        <v/>
      </c>
      <c r="G22" s="51" t="str">
        <f t="shared" si="2"/>
        <v/>
      </c>
      <c r="H22" s="307" t="b">
        <f t="shared" si="3"/>
        <v>0</v>
      </c>
      <c r="I22" s="308">
        <f t="shared" si="5"/>
        <v>1</v>
      </c>
    </row>
    <row r="23" spans="1:9">
      <c r="A23" s="36">
        <v>12</v>
      </c>
      <c r="B23" s="6"/>
      <c r="C23" s="6"/>
      <c r="D23" s="6"/>
      <c r="E23" s="188"/>
      <c r="F23" s="15" t="str">
        <f t="shared" si="1"/>
        <v/>
      </c>
      <c r="G23" s="51" t="str">
        <f t="shared" si="2"/>
        <v/>
      </c>
      <c r="H23" s="307" t="b">
        <f t="shared" si="3"/>
        <v>0</v>
      </c>
      <c r="I23" s="308">
        <f t="shared" si="5"/>
        <v>1</v>
      </c>
    </row>
    <row r="24" spans="1:9">
      <c r="A24" s="36">
        <v>13</v>
      </c>
      <c r="B24" s="6"/>
      <c r="C24" s="6"/>
      <c r="D24" s="6"/>
      <c r="E24" s="188"/>
      <c r="F24" s="15" t="str">
        <f t="shared" si="1"/>
        <v/>
      </c>
      <c r="G24" s="51" t="str">
        <f t="shared" si="2"/>
        <v/>
      </c>
      <c r="H24" s="307" t="b">
        <f t="shared" si="3"/>
        <v>0</v>
      </c>
      <c r="I24" s="308">
        <f t="shared" si="5"/>
        <v>1</v>
      </c>
    </row>
    <row r="25" spans="1:9">
      <c r="A25" s="36">
        <v>14</v>
      </c>
      <c r="B25" s="6"/>
      <c r="C25" s="6"/>
      <c r="D25" s="6"/>
      <c r="E25" s="188"/>
      <c r="F25" s="15" t="str">
        <f t="shared" si="1"/>
        <v/>
      </c>
      <c r="G25" s="51" t="str">
        <f t="shared" si="2"/>
        <v/>
      </c>
      <c r="H25" s="307" t="b">
        <f t="shared" si="3"/>
        <v>0</v>
      </c>
      <c r="I25" s="308">
        <f t="shared" si="5"/>
        <v>1</v>
      </c>
    </row>
    <row r="26" spans="1:9">
      <c r="A26" s="36">
        <v>15</v>
      </c>
      <c r="B26" s="6"/>
      <c r="C26" s="6"/>
      <c r="D26" s="6"/>
      <c r="E26" s="188"/>
      <c r="F26" s="15" t="str">
        <f t="shared" si="1"/>
        <v/>
      </c>
      <c r="G26" s="51" t="str">
        <f t="shared" si="2"/>
        <v/>
      </c>
      <c r="H26" s="307" t="b">
        <f t="shared" si="3"/>
        <v>0</v>
      </c>
      <c r="I26" s="308">
        <f t="shared" si="5"/>
        <v>1</v>
      </c>
    </row>
    <row r="27" spans="1:9">
      <c r="A27" s="36">
        <v>16</v>
      </c>
      <c r="B27" s="6"/>
      <c r="C27" s="6"/>
      <c r="D27" s="6"/>
      <c r="E27" s="188"/>
      <c r="F27" s="15" t="str">
        <f t="shared" si="1"/>
        <v/>
      </c>
      <c r="G27" s="51" t="str">
        <f t="shared" si="2"/>
        <v/>
      </c>
      <c r="H27" s="307" t="b">
        <f t="shared" si="3"/>
        <v>0</v>
      </c>
      <c r="I27" s="308">
        <f t="shared" si="5"/>
        <v>1</v>
      </c>
    </row>
    <row r="28" spans="1:9">
      <c r="A28" s="36">
        <v>17</v>
      </c>
      <c r="B28" s="6"/>
      <c r="C28" s="6"/>
      <c r="D28" s="6"/>
      <c r="E28" s="188"/>
      <c r="F28" s="15" t="str">
        <f t="shared" si="1"/>
        <v/>
      </c>
      <c r="G28" s="51" t="str">
        <f t="shared" si="2"/>
        <v/>
      </c>
      <c r="H28" s="307" t="b">
        <f t="shared" si="3"/>
        <v>0</v>
      </c>
      <c r="I28" s="308">
        <f t="shared" si="5"/>
        <v>1</v>
      </c>
    </row>
    <row r="29" spans="1:9">
      <c r="A29" s="36">
        <v>18</v>
      </c>
      <c r="B29" s="6"/>
      <c r="C29" s="6"/>
      <c r="D29" s="6"/>
      <c r="E29" s="188"/>
      <c r="F29" s="15" t="str">
        <f t="shared" si="1"/>
        <v/>
      </c>
      <c r="G29" s="51" t="str">
        <f t="shared" si="2"/>
        <v/>
      </c>
      <c r="H29" s="307" t="b">
        <f t="shared" si="3"/>
        <v>0</v>
      </c>
      <c r="I29" s="308">
        <f t="shared" si="5"/>
        <v>1</v>
      </c>
    </row>
    <row r="30" spans="1:9">
      <c r="A30" s="36">
        <v>19</v>
      </c>
      <c r="B30" s="6"/>
      <c r="C30" s="6"/>
      <c r="D30" s="6"/>
      <c r="E30" s="188"/>
      <c r="F30" s="15" t="str">
        <f t="shared" si="1"/>
        <v/>
      </c>
      <c r="G30" s="51" t="str">
        <f t="shared" si="2"/>
        <v/>
      </c>
      <c r="H30" s="307" t="b">
        <f t="shared" si="3"/>
        <v>0</v>
      </c>
      <c r="I30" s="308">
        <f t="shared" si="5"/>
        <v>1</v>
      </c>
    </row>
    <row r="31" spans="1:9">
      <c r="A31" s="36">
        <v>20</v>
      </c>
      <c r="B31" s="6"/>
      <c r="C31" s="6"/>
      <c r="D31" s="6"/>
      <c r="E31" s="188"/>
      <c r="F31" s="15" t="str">
        <f t="shared" si="1"/>
        <v/>
      </c>
      <c r="G31" s="51" t="str">
        <f t="shared" si="2"/>
        <v/>
      </c>
      <c r="H31" s="307" t="b">
        <f t="shared" si="3"/>
        <v>0</v>
      </c>
      <c r="I31" s="308">
        <f t="shared" si="5"/>
        <v>1</v>
      </c>
    </row>
    <row r="32" spans="1:9">
      <c r="A32" s="36">
        <v>21</v>
      </c>
      <c r="B32" s="6"/>
      <c r="C32" s="6"/>
      <c r="D32" s="6"/>
      <c r="E32" s="188"/>
      <c r="F32" s="15" t="str">
        <f t="shared" si="1"/>
        <v/>
      </c>
      <c r="G32" s="51" t="str">
        <f t="shared" si="2"/>
        <v/>
      </c>
      <c r="H32" s="307" t="b">
        <f t="shared" si="3"/>
        <v>0</v>
      </c>
      <c r="I32" s="308">
        <f t="shared" si="5"/>
        <v>1</v>
      </c>
    </row>
    <row r="33" spans="1:9">
      <c r="A33" s="36">
        <v>22</v>
      </c>
      <c r="B33" s="6"/>
      <c r="C33" s="6"/>
      <c r="D33" s="6"/>
      <c r="E33" s="188"/>
      <c r="F33" s="15" t="str">
        <f t="shared" si="1"/>
        <v/>
      </c>
      <c r="G33" s="51" t="str">
        <f t="shared" si="2"/>
        <v/>
      </c>
      <c r="H33" s="307" t="b">
        <f t="shared" si="3"/>
        <v>0</v>
      </c>
      <c r="I33" s="308">
        <f t="shared" si="5"/>
        <v>1</v>
      </c>
    </row>
    <row r="34" spans="1:9">
      <c r="A34" s="36">
        <v>23</v>
      </c>
      <c r="B34" s="6"/>
      <c r="C34" s="6"/>
      <c r="D34" s="6"/>
      <c r="E34" s="188"/>
      <c r="F34" s="15" t="str">
        <f t="shared" si="1"/>
        <v/>
      </c>
      <c r="G34" s="51" t="str">
        <f t="shared" si="2"/>
        <v/>
      </c>
      <c r="H34" s="307" t="b">
        <f t="shared" si="3"/>
        <v>0</v>
      </c>
      <c r="I34" s="308">
        <f t="shared" si="5"/>
        <v>1</v>
      </c>
    </row>
    <row r="35" spans="1:9">
      <c r="A35" s="36">
        <v>24</v>
      </c>
      <c r="B35" s="6"/>
      <c r="C35" s="6"/>
      <c r="D35" s="6"/>
      <c r="E35" s="188"/>
      <c r="F35" s="15" t="str">
        <f t="shared" si="1"/>
        <v/>
      </c>
      <c r="G35" s="51" t="str">
        <f t="shared" si="2"/>
        <v/>
      </c>
      <c r="H35" s="307" t="b">
        <f t="shared" si="3"/>
        <v>0</v>
      </c>
      <c r="I35" s="308">
        <f t="shared" si="5"/>
        <v>1</v>
      </c>
    </row>
    <row r="36" spans="1:9">
      <c r="A36" s="36">
        <v>25</v>
      </c>
      <c r="B36" s="6"/>
      <c r="C36" s="6"/>
      <c r="D36" s="6"/>
      <c r="E36" s="188"/>
      <c r="F36" s="15" t="str">
        <f t="shared" si="1"/>
        <v/>
      </c>
      <c r="G36" s="51" t="str">
        <f t="shared" si="2"/>
        <v/>
      </c>
      <c r="H36" s="307" t="b">
        <f t="shared" si="3"/>
        <v>0</v>
      </c>
      <c r="I36" s="308">
        <f t="shared" si="5"/>
        <v>1</v>
      </c>
    </row>
    <row r="37" spans="1:9">
      <c r="A37" s="36">
        <v>26</v>
      </c>
      <c r="B37" s="6"/>
      <c r="C37" s="6"/>
      <c r="D37" s="6"/>
      <c r="E37" s="188"/>
      <c r="F37" s="15" t="str">
        <f t="shared" si="1"/>
        <v/>
      </c>
      <c r="G37" s="51" t="str">
        <f t="shared" si="2"/>
        <v/>
      </c>
      <c r="H37" s="307" t="b">
        <f t="shared" si="3"/>
        <v>0</v>
      </c>
      <c r="I37" s="308">
        <f t="shared" si="5"/>
        <v>1</v>
      </c>
    </row>
    <row r="38" spans="1:9">
      <c r="A38" s="36">
        <v>27</v>
      </c>
      <c r="B38" s="6"/>
      <c r="C38" s="6"/>
      <c r="D38" s="6"/>
      <c r="E38" s="188"/>
      <c r="F38" s="15" t="str">
        <f t="shared" si="1"/>
        <v/>
      </c>
      <c r="G38" s="51" t="str">
        <f t="shared" si="2"/>
        <v/>
      </c>
      <c r="H38" s="307" t="b">
        <f t="shared" si="3"/>
        <v>0</v>
      </c>
      <c r="I38" s="308">
        <f t="shared" si="5"/>
        <v>1</v>
      </c>
    </row>
    <row r="39" spans="1:9">
      <c r="A39" s="36">
        <v>28</v>
      </c>
      <c r="B39" s="6"/>
      <c r="C39" s="6"/>
      <c r="D39" s="6"/>
      <c r="E39" s="188"/>
      <c r="F39" s="15" t="str">
        <f t="shared" si="1"/>
        <v/>
      </c>
      <c r="G39" s="51" t="str">
        <f t="shared" si="2"/>
        <v/>
      </c>
      <c r="H39" s="307" t="b">
        <f t="shared" si="3"/>
        <v>0</v>
      </c>
      <c r="I39" s="308">
        <f t="shared" si="5"/>
        <v>1</v>
      </c>
    </row>
    <row r="40" spans="1:9">
      <c r="A40" s="36">
        <v>29</v>
      </c>
      <c r="B40" s="6"/>
      <c r="C40" s="6"/>
      <c r="D40" s="6"/>
      <c r="E40" s="188"/>
      <c r="F40" s="15" t="str">
        <f t="shared" si="1"/>
        <v/>
      </c>
      <c r="G40" s="51" t="str">
        <f t="shared" si="2"/>
        <v/>
      </c>
      <c r="H40" s="307" t="b">
        <f t="shared" si="3"/>
        <v>0</v>
      </c>
      <c r="I40" s="308">
        <f t="shared" si="5"/>
        <v>1</v>
      </c>
    </row>
    <row r="41" spans="1:9">
      <c r="A41" s="36">
        <v>30</v>
      </c>
      <c r="B41" s="6"/>
      <c r="C41" s="6"/>
      <c r="D41" s="6"/>
      <c r="E41" s="188"/>
      <c r="F41" s="15" t="str">
        <f t="shared" si="1"/>
        <v/>
      </c>
      <c r="G41" s="51" t="str">
        <f t="shared" si="2"/>
        <v/>
      </c>
      <c r="H41" s="307" t="b">
        <f t="shared" si="3"/>
        <v>0</v>
      </c>
      <c r="I41" s="308">
        <f t="shared" si="5"/>
        <v>1</v>
      </c>
    </row>
    <row r="42" spans="1:9">
      <c r="A42" s="36">
        <v>31</v>
      </c>
      <c r="B42" s="6"/>
      <c r="C42" s="6"/>
      <c r="D42" s="6"/>
      <c r="E42" s="188"/>
      <c r="F42" s="15" t="str">
        <f t="shared" si="1"/>
        <v/>
      </c>
      <c r="G42" s="51" t="str">
        <f t="shared" si="2"/>
        <v/>
      </c>
      <c r="H42" s="307" t="b">
        <f t="shared" si="3"/>
        <v>0</v>
      </c>
      <c r="I42" s="308">
        <f t="shared" si="5"/>
        <v>1</v>
      </c>
    </row>
    <row r="43" spans="1:9">
      <c r="A43" s="36">
        <v>32</v>
      </c>
      <c r="B43" s="6"/>
      <c r="C43" s="6"/>
      <c r="D43" s="6"/>
      <c r="E43" s="188"/>
      <c r="F43" s="15" t="str">
        <f t="shared" si="1"/>
        <v/>
      </c>
      <c r="G43" s="51" t="str">
        <f t="shared" si="2"/>
        <v/>
      </c>
      <c r="H43" s="307" t="b">
        <f t="shared" si="3"/>
        <v>0</v>
      </c>
      <c r="I43" s="308">
        <f t="shared" si="5"/>
        <v>1</v>
      </c>
    </row>
    <row r="44" spans="1:9">
      <c r="A44" s="36">
        <v>33</v>
      </c>
      <c r="B44" s="6"/>
      <c r="C44" s="6"/>
      <c r="D44" s="6"/>
      <c r="E44" s="188"/>
      <c r="F44" s="15" t="str">
        <f t="shared" si="1"/>
        <v/>
      </c>
      <c r="G44" s="51" t="str">
        <f t="shared" si="2"/>
        <v/>
      </c>
      <c r="H44" s="307" t="b">
        <f t="shared" si="3"/>
        <v>0</v>
      </c>
      <c r="I44" s="308">
        <f t="shared" si="5"/>
        <v>1</v>
      </c>
    </row>
    <row r="45" spans="1:9">
      <c r="A45" s="36">
        <v>34</v>
      </c>
      <c r="B45" s="6"/>
      <c r="C45" s="6"/>
      <c r="D45" s="6"/>
      <c r="E45" s="188"/>
      <c r="F45" s="15" t="str">
        <f t="shared" si="1"/>
        <v/>
      </c>
      <c r="G45" s="51" t="str">
        <f t="shared" si="2"/>
        <v/>
      </c>
      <c r="H45" s="307" t="b">
        <f t="shared" si="3"/>
        <v>0</v>
      </c>
      <c r="I45" s="308">
        <f t="shared" si="5"/>
        <v>1</v>
      </c>
    </row>
    <row r="46" spans="1:9">
      <c r="A46" s="36">
        <v>35</v>
      </c>
      <c r="B46" s="6"/>
      <c r="C46" s="6"/>
      <c r="D46" s="6"/>
      <c r="E46" s="188"/>
      <c r="F46" s="15" t="str">
        <f t="shared" si="1"/>
        <v/>
      </c>
      <c r="G46" s="51" t="str">
        <f t="shared" si="2"/>
        <v/>
      </c>
      <c r="H46" s="307" t="b">
        <f t="shared" si="3"/>
        <v>0</v>
      </c>
      <c r="I46" s="308">
        <f t="shared" si="5"/>
        <v>1</v>
      </c>
    </row>
    <row r="47" spans="1:9">
      <c r="A47" s="36">
        <v>36</v>
      </c>
      <c r="B47" s="6"/>
      <c r="C47" s="6"/>
      <c r="D47" s="6"/>
      <c r="E47" s="188"/>
      <c r="F47" s="15" t="str">
        <f t="shared" si="1"/>
        <v/>
      </c>
      <c r="G47" s="51" t="str">
        <f t="shared" si="2"/>
        <v/>
      </c>
      <c r="H47" s="307" t="b">
        <f t="shared" si="3"/>
        <v>0</v>
      </c>
      <c r="I47" s="308">
        <f t="shared" si="5"/>
        <v>1</v>
      </c>
    </row>
    <row r="48" spans="1:9">
      <c r="A48" s="36">
        <v>37</v>
      </c>
      <c r="B48" s="6"/>
      <c r="C48" s="6"/>
      <c r="D48" s="6"/>
      <c r="E48" s="188"/>
      <c r="F48" s="15" t="str">
        <f t="shared" si="1"/>
        <v/>
      </c>
      <c r="G48" s="51" t="str">
        <f t="shared" si="2"/>
        <v/>
      </c>
      <c r="H48" s="307" t="b">
        <f t="shared" si="3"/>
        <v>0</v>
      </c>
      <c r="I48" s="308">
        <f t="shared" si="5"/>
        <v>1</v>
      </c>
    </row>
    <row r="49" spans="1:9">
      <c r="A49" s="36">
        <v>38</v>
      </c>
      <c r="B49" s="6"/>
      <c r="C49" s="6"/>
      <c r="D49" s="6"/>
      <c r="E49" s="188"/>
      <c r="F49" s="15" t="str">
        <f t="shared" si="1"/>
        <v/>
      </c>
      <c r="G49" s="51" t="str">
        <f t="shared" si="2"/>
        <v/>
      </c>
      <c r="H49" s="307" t="b">
        <f t="shared" si="3"/>
        <v>0</v>
      </c>
      <c r="I49" s="308">
        <f t="shared" si="5"/>
        <v>1</v>
      </c>
    </row>
    <row r="50" spans="1:9">
      <c r="A50" s="36">
        <v>39</v>
      </c>
      <c r="B50" s="6"/>
      <c r="C50" s="6"/>
      <c r="D50" s="6"/>
      <c r="E50" s="188"/>
      <c r="F50" s="15" t="str">
        <f t="shared" si="1"/>
        <v/>
      </c>
      <c r="G50" s="51" t="str">
        <f t="shared" si="2"/>
        <v/>
      </c>
      <c r="H50" s="307" t="b">
        <f t="shared" si="3"/>
        <v>0</v>
      </c>
      <c r="I50" s="308">
        <f t="shared" si="5"/>
        <v>1</v>
      </c>
    </row>
    <row r="51" spans="1:9">
      <c r="A51" s="36">
        <v>40</v>
      </c>
      <c r="B51" s="6"/>
      <c r="C51" s="6"/>
      <c r="D51" s="6"/>
      <c r="E51" s="188"/>
      <c r="F51" s="15" t="str">
        <f t="shared" si="1"/>
        <v/>
      </c>
      <c r="G51" s="51" t="str">
        <f t="shared" si="2"/>
        <v/>
      </c>
      <c r="H51" s="307" t="b">
        <f t="shared" si="3"/>
        <v>0</v>
      </c>
      <c r="I51" s="308">
        <f t="shared" si="5"/>
        <v>1</v>
      </c>
    </row>
    <row r="52" spans="1:9">
      <c r="A52" s="36">
        <v>41</v>
      </c>
      <c r="B52" s="6"/>
      <c r="C52" s="6"/>
      <c r="D52" s="6"/>
      <c r="E52" s="188"/>
      <c r="F52" s="15" t="str">
        <f t="shared" si="1"/>
        <v/>
      </c>
      <c r="G52" s="51" t="str">
        <f t="shared" si="2"/>
        <v/>
      </c>
      <c r="H52" s="307" t="b">
        <f t="shared" si="3"/>
        <v>0</v>
      </c>
      <c r="I52" s="308">
        <f t="shared" si="5"/>
        <v>1</v>
      </c>
    </row>
    <row r="53" spans="1:9">
      <c r="A53" s="36">
        <v>42</v>
      </c>
      <c r="B53" s="6"/>
      <c r="C53" s="6"/>
      <c r="D53" s="6"/>
      <c r="E53" s="188"/>
      <c r="F53" s="15" t="str">
        <f t="shared" si="1"/>
        <v/>
      </c>
      <c r="G53" s="51" t="str">
        <f t="shared" si="2"/>
        <v/>
      </c>
      <c r="H53" s="307" t="b">
        <f t="shared" si="3"/>
        <v>0</v>
      </c>
      <c r="I53" s="308">
        <f t="shared" si="5"/>
        <v>1</v>
      </c>
    </row>
    <row r="54" spans="1:9">
      <c r="A54" s="36">
        <v>43</v>
      </c>
      <c r="B54" s="6"/>
      <c r="C54" s="6"/>
      <c r="D54" s="6"/>
      <c r="E54" s="188"/>
      <c r="F54" s="15" t="str">
        <f t="shared" si="1"/>
        <v/>
      </c>
      <c r="G54" s="51" t="str">
        <f t="shared" si="2"/>
        <v/>
      </c>
      <c r="H54" s="307" t="b">
        <f t="shared" si="3"/>
        <v>0</v>
      </c>
      <c r="I54" s="308">
        <f t="shared" si="5"/>
        <v>1</v>
      </c>
    </row>
    <row r="55" spans="1:9">
      <c r="A55" s="36">
        <v>44</v>
      </c>
      <c r="B55" s="6"/>
      <c r="C55" s="6"/>
      <c r="D55" s="6"/>
      <c r="E55" s="188"/>
      <c r="F55" s="15" t="str">
        <f t="shared" si="1"/>
        <v/>
      </c>
      <c r="G55" s="51" t="str">
        <f t="shared" si="2"/>
        <v/>
      </c>
      <c r="H55" s="307" t="b">
        <f t="shared" si="3"/>
        <v>0</v>
      </c>
      <c r="I55" s="308">
        <f t="shared" si="5"/>
        <v>1</v>
      </c>
    </row>
    <row r="56" spans="1:9">
      <c r="A56" s="36">
        <v>45</v>
      </c>
      <c r="B56" s="6"/>
      <c r="C56" s="6"/>
      <c r="D56" s="6"/>
      <c r="E56" s="188"/>
      <c r="F56" s="15" t="str">
        <f t="shared" si="1"/>
        <v/>
      </c>
      <c r="G56" s="51" t="str">
        <f t="shared" si="2"/>
        <v/>
      </c>
      <c r="H56" s="307" t="b">
        <f t="shared" si="3"/>
        <v>0</v>
      </c>
      <c r="I56" s="308">
        <f t="shared" si="5"/>
        <v>1</v>
      </c>
    </row>
    <row r="57" spans="1:9">
      <c r="A57" s="36">
        <v>46</v>
      </c>
      <c r="B57" s="6"/>
      <c r="C57" s="6"/>
      <c r="D57" s="6"/>
      <c r="E57" s="188"/>
      <c r="F57" s="15" t="str">
        <f t="shared" si="1"/>
        <v/>
      </c>
      <c r="G57" s="51" t="str">
        <f t="shared" si="2"/>
        <v/>
      </c>
      <c r="H57" s="307" t="b">
        <f t="shared" si="3"/>
        <v>0</v>
      </c>
      <c r="I57" s="308">
        <f t="shared" si="5"/>
        <v>1</v>
      </c>
    </row>
    <row r="58" spans="1:9">
      <c r="A58" s="36">
        <v>47</v>
      </c>
      <c r="B58" s="6"/>
      <c r="C58" s="6"/>
      <c r="D58" s="6"/>
      <c r="E58" s="188"/>
      <c r="F58" s="15" t="str">
        <f t="shared" si="1"/>
        <v/>
      </c>
      <c r="G58" s="51" t="str">
        <f t="shared" si="2"/>
        <v/>
      </c>
      <c r="H58" s="307" t="b">
        <f t="shared" si="3"/>
        <v>0</v>
      </c>
      <c r="I58" s="308">
        <f t="shared" si="5"/>
        <v>1</v>
      </c>
    </row>
    <row r="59" spans="1:9">
      <c r="A59" s="36">
        <v>48</v>
      </c>
      <c r="B59" s="6"/>
      <c r="C59" s="6"/>
      <c r="D59" s="6"/>
      <c r="E59" s="188"/>
      <c r="F59" s="15" t="str">
        <f t="shared" si="1"/>
        <v/>
      </c>
      <c r="G59" s="51" t="str">
        <f t="shared" si="2"/>
        <v/>
      </c>
      <c r="H59" s="307" t="b">
        <f t="shared" si="3"/>
        <v>0</v>
      </c>
      <c r="I59" s="308">
        <f t="shared" si="5"/>
        <v>1</v>
      </c>
    </row>
    <row r="60" spans="1:9">
      <c r="A60" s="36">
        <v>49</v>
      </c>
      <c r="B60" s="6"/>
      <c r="C60" s="6"/>
      <c r="D60" s="6"/>
      <c r="E60" s="188"/>
      <c r="F60" s="15" t="str">
        <f t="shared" si="1"/>
        <v/>
      </c>
      <c r="G60" s="51" t="str">
        <f t="shared" si="2"/>
        <v/>
      </c>
      <c r="H60" s="307" t="b">
        <f t="shared" si="3"/>
        <v>0</v>
      </c>
      <c r="I60" s="308">
        <f t="shared" si="5"/>
        <v>1</v>
      </c>
    </row>
    <row r="61" spans="1:9">
      <c r="A61" s="36">
        <v>50</v>
      </c>
      <c r="B61" s="6"/>
      <c r="C61" s="6"/>
      <c r="D61" s="6"/>
      <c r="E61" s="188"/>
      <c r="F61" s="15" t="str">
        <f t="shared" si="1"/>
        <v/>
      </c>
      <c r="G61" s="51" t="str">
        <f t="shared" si="2"/>
        <v/>
      </c>
      <c r="H61" s="307" t="b">
        <f t="shared" si="3"/>
        <v>0</v>
      </c>
      <c r="I61" s="308">
        <f t="shared" si="5"/>
        <v>1</v>
      </c>
    </row>
    <row r="62" spans="1:9">
      <c r="A62" s="36">
        <v>51</v>
      </c>
      <c r="B62" s="6"/>
      <c r="C62" s="6"/>
      <c r="D62" s="6"/>
      <c r="E62" s="188"/>
      <c r="F62" s="15" t="str">
        <f t="shared" si="1"/>
        <v/>
      </c>
      <c r="G62" s="51" t="str">
        <f t="shared" si="2"/>
        <v/>
      </c>
      <c r="H62" s="307" t="b">
        <f t="shared" si="3"/>
        <v>0</v>
      </c>
      <c r="I62" s="308">
        <f t="shared" si="5"/>
        <v>1</v>
      </c>
    </row>
    <row r="63" spans="1:9">
      <c r="A63" s="36">
        <v>52</v>
      </c>
      <c r="B63" s="6"/>
      <c r="C63" s="6"/>
      <c r="D63" s="6"/>
      <c r="E63" s="188"/>
      <c r="F63" s="15" t="str">
        <f t="shared" si="1"/>
        <v/>
      </c>
      <c r="G63" s="51" t="str">
        <f t="shared" si="2"/>
        <v/>
      </c>
      <c r="H63" s="307" t="b">
        <f t="shared" si="3"/>
        <v>0</v>
      </c>
      <c r="I63" s="308">
        <f t="shared" si="5"/>
        <v>1</v>
      </c>
    </row>
    <row r="64" spans="1:9">
      <c r="A64" s="36">
        <v>53</v>
      </c>
      <c r="B64" s="6"/>
      <c r="C64" s="6"/>
      <c r="D64" s="6"/>
      <c r="E64" s="188"/>
      <c r="F64" s="15" t="str">
        <f t="shared" si="1"/>
        <v/>
      </c>
      <c r="G64" s="51" t="str">
        <f t="shared" si="2"/>
        <v/>
      </c>
      <c r="H64" s="307" t="b">
        <f t="shared" si="3"/>
        <v>0</v>
      </c>
      <c r="I64" s="308">
        <f t="shared" si="5"/>
        <v>1</v>
      </c>
    </row>
    <row r="65" spans="1:9">
      <c r="A65" s="36">
        <v>54</v>
      </c>
      <c r="B65" s="6"/>
      <c r="C65" s="6"/>
      <c r="D65" s="6"/>
      <c r="E65" s="188"/>
      <c r="F65" s="15" t="str">
        <f t="shared" si="1"/>
        <v/>
      </c>
      <c r="G65" s="51" t="str">
        <f t="shared" si="2"/>
        <v/>
      </c>
      <c r="H65" s="307" t="b">
        <f t="shared" si="3"/>
        <v>0</v>
      </c>
      <c r="I65" s="308">
        <f t="shared" si="5"/>
        <v>1</v>
      </c>
    </row>
    <row r="66" spans="1:9">
      <c r="A66" s="36">
        <v>55</v>
      </c>
      <c r="B66" s="6"/>
      <c r="C66" s="6"/>
      <c r="D66" s="6"/>
      <c r="E66" s="188"/>
      <c r="F66" s="15" t="str">
        <f t="shared" si="1"/>
        <v/>
      </c>
      <c r="G66" s="51" t="str">
        <f t="shared" si="2"/>
        <v/>
      </c>
      <c r="H66" s="307" t="b">
        <f t="shared" si="3"/>
        <v>0</v>
      </c>
      <c r="I66" s="308">
        <f t="shared" si="5"/>
        <v>1</v>
      </c>
    </row>
    <row r="67" spans="1:9">
      <c r="A67" s="36">
        <v>56</v>
      </c>
      <c r="B67" s="6"/>
      <c r="C67" s="6"/>
      <c r="D67" s="6"/>
      <c r="E67" s="188"/>
      <c r="F67" s="15" t="str">
        <f t="shared" si="1"/>
        <v/>
      </c>
      <c r="G67" s="51" t="str">
        <f t="shared" si="2"/>
        <v/>
      </c>
      <c r="H67" s="307" t="b">
        <f t="shared" si="3"/>
        <v>0</v>
      </c>
      <c r="I67" s="308">
        <f t="shared" si="5"/>
        <v>1</v>
      </c>
    </row>
    <row r="68" spans="1:9">
      <c r="A68" s="36">
        <v>57</v>
      </c>
      <c r="B68" s="6"/>
      <c r="C68" s="6"/>
      <c r="D68" s="6"/>
      <c r="E68" s="188"/>
      <c r="F68" s="15" t="str">
        <f t="shared" si="1"/>
        <v/>
      </c>
      <c r="G68" s="51" t="str">
        <f t="shared" si="2"/>
        <v/>
      </c>
      <c r="H68" s="307" t="b">
        <f t="shared" si="3"/>
        <v>0</v>
      </c>
      <c r="I68" s="308">
        <f t="shared" si="5"/>
        <v>1</v>
      </c>
    </row>
    <row r="69" spans="1:9">
      <c r="A69" s="36">
        <v>58</v>
      </c>
      <c r="B69" s="6"/>
      <c r="C69" s="6"/>
      <c r="D69" s="6"/>
      <c r="E69" s="188"/>
      <c r="F69" s="15" t="str">
        <f t="shared" si="1"/>
        <v/>
      </c>
      <c r="G69" s="51" t="str">
        <f t="shared" si="2"/>
        <v/>
      </c>
      <c r="H69" s="307" t="b">
        <f t="shared" si="3"/>
        <v>0</v>
      </c>
      <c r="I69" s="308">
        <f t="shared" si="5"/>
        <v>1</v>
      </c>
    </row>
    <row r="70" spans="1:9">
      <c r="A70" s="36">
        <v>59</v>
      </c>
      <c r="B70" s="6"/>
      <c r="C70" s="6"/>
      <c r="D70" s="6"/>
      <c r="E70" s="188"/>
      <c r="F70" s="15" t="str">
        <f t="shared" si="1"/>
        <v/>
      </c>
      <c r="G70" s="51" t="str">
        <f t="shared" si="2"/>
        <v/>
      </c>
      <c r="H70" s="307" t="b">
        <f t="shared" si="3"/>
        <v>0</v>
      </c>
      <c r="I70" s="308">
        <f t="shared" si="5"/>
        <v>1</v>
      </c>
    </row>
    <row r="71" spans="1:9">
      <c r="A71" s="36">
        <v>60</v>
      </c>
      <c r="B71" s="6"/>
      <c r="C71" s="6"/>
      <c r="D71" s="6"/>
      <c r="E71" s="188"/>
      <c r="F71" s="15" t="str">
        <f t="shared" si="1"/>
        <v/>
      </c>
      <c r="G71" s="51" t="str">
        <f t="shared" si="2"/>
        <v/>
      </c>
      <c r="H71" s="307" t="b">
        <f t="shared" si="3"/>
        <v>0</v>
      </c>
      <c r="I71" s="308">
        <f t="shared" si="5"/>
        <v>1</v>
      </c>
    </row>
    <row r="72" spans="1:9">
      <c r="A72" s="36">
        <v>61</v>
      </c>
      <c r="B72" s="6"/>
      <c r="C72" s="6"/>
      <c r="D72" s="6"/>
      <c r="E72" s="188"/>
      <c r="F72" s="15" t="str">
        <f t="shared" si="1"/>
        <v/>
      </c>
      <c r="G72" s="51" t="str">
        <f t="shared" si="2"/>
        <v/>
      </c>
      <c r="H72" s="307" t="b">
        <f t="shared" si="3"/>
        <v>0</v>
      </c>
      <c r="I72" s="308">
        <f t="shared" si="5"/>
        <v>1</v>
      </c>
    </row>
    <row r="73" spans="1:9">
      <c r="A73" s="36">
        <v>62</v>
      </c>
      <c r="B73" s="6"/>
      <c r="C73" s="6"/>
      <c r="D73" s="6"/>
      <c r="E73" s="188"/>
      <c r="F73" s="15" t="str">
        <f t="shared" si="1"/>
        <v/>
      </c>
      <c r="G73" s="51" t="str">
        <f t="shared" si="2"/>
        <v/>
      </c>
      <c r="H73" s="307" t="b">
        <f t="shared" si="3"/>
        <v>0</v>
      </c>
      <c r="I73" s="308">
        <f t="shared" si="5"/>
        <v>1</v>
      </c>
    </row>
    <row r="74" spans="1:9">
      <c r="A74" s="36">
        <v>63</v>
      </c>
      <c r="B74" s="6"/>
      <c r="C74" s="6"/>
      <c r="D74" s="6"/>
      <c r="E74" s="188"/>
      <c r="F74" s="15" t="str">
        <f t="shared" si="1"/>
        <v/>
      </c>
      <c r="G74" s="51" t="str">
        <f t="shared" si="2"/>
        <v/>
      </c>
      <c r="H74" s="307" t="b">
        <f t="shared" si="3"/>
        <v>0</v>
      </c>
      <c r="I74" s="308">
        <f t="shared" si="5"/>
        <v>1</v>
      </c>
    </row>
    <row r="75" spans="1:9">
      <c r="A75" s="36">
        <v>64</v>
      </c>
      <c r="B75" s="6"/>
      <c r="C75" s="6"/>
      <c r="D75" s="6"/>
      <c r="E75" s="188"/>
      <c r="F75" s="15" t="str">
        <f t="shared" si="1"/>
        <v/>
      </c>
      <c r="G75" s="51" t="str">
        <f t="shared" si="2"/>
        <v/>
      </c>
      <c r="H75" s="307" t="b">
        <f t="shared" si="3"/>
        <v>0</v>
      </c>
      <c r="I75" s="308">
        <f t="shared" si="5"/>
        <v>1</v>
      </c>
    </row>
    <row r="76" spans="1:9">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c r="A77" s="36">
        <v>66</v>
      </c>
      <c r="B77" s="6"/>
      <c r="C77" s="6"/>
      <c r="D77" s="6"/>
      <c r="E77" s="188"/>
      <c r="F77" s="15" t="str">
        <f t="shared" si="6"/>
        <v/>
      </c>
      <c r="G77" s="51" t="str">
        <f t="shared" si="7"/>
        <v/>
      </c>
      <c r="H77" s="307" t="b">
        <f t="shared" si="8"/>
        <v>0</v>
      </c>
      <c r="I77" s="308">
        <f t="shared" ref="I77:I140" si="9">LEN(B77)-LEN(SUBSTITUTE(B77,",",""))+1</f>
        <v>1</v>
      </c>
    </row>
    <row r="78" spans="1:9">
      <c r="A78" s="36">
        <v>67</v>
      </c>
      <c r="B78" s="6"/>
      <c r="C78" s="6"/>
      <c r="D78" s="6"/>
      <c r="E78" s="188"/>
      <c r="F78" s="15" t="str">
        <f t="shared" si="6"/>
        <v/>
      </c>
      <c r="G78" s="51" t="str">
        <f t="shared" si="7"/>
        <v/>
      </c>
      <c r="H78" s="307" t="b">
        <f t="shared" si="8"/>
        <v>0</v>
      </c>
      <c r="I78" s="308">
        <f t="shared" si="9"/>
        <v>1</v>
      </c>
    </row>
    <row r="79" spans="1:9">
      <c r="A79" s="36">
        <v>68</v>
      </c>
      <c r="B79" s="6"/>
      <c r="C79" s="6"/>
      <c r="D79" s="6"/>
      <c r="E79" s="188"/>
      <c r="F79" s="15" t="str">
        <f t="shared" si="6"/>
        <v/>
      </c>
      <c r="G79" s="51" t="str">
        <f t="shared" si="7"/>
        <v/>
      </c>
      <c r="H79" s="307" t="b">
        <f t="shared" si="8"/>
        <v>0</v>
      </c>
      <c r="I79" s="308">
        <f t="shared" si="9"/>
        <v>1</v>
      </c>
    </row>
    <row r="80" spans="1:9">
      <c r="A80" s="36">
        <v>69</v>
      </c>
      <c r="B80" s="6"/>
      <c r="C80" s="6"/>
      <c r="D80" s="6"/>
      <c r="E80" s="188"/>
      <c r="F80" s="15" t="str">
        <f t="shared" si="6"/>
        <v/>
      </c>
      <c r="G80" s="51" t="str">
        <f t="shared" si="7"/>
        <v/>
      </c>
      <c r="H80" s="307" t="b">
        <f t="shared" si="8"/>
        <v>0</v>
      </c>
      <c r="I80" s="308">
        <f t="shared" si="9"/>
        <v>1</v>
      </c>
    </row>
    <row r="81" spans="1:9">
      <c r="A81" s="36">
        <v>70</v>
      </c>
      <c r="B81" s="6"/>
      <c r="C81" s="6"/>
      <c r="D81" s="6"/>
      <c r="E81" s="188"/>
      <c r="F81" s="15" t="str">
        <f t="shared" si="6"/>
        <v/>
      </c>
      <c r="G81" s="51" t="str">
        <f t="shared" si="7"/>
        <v/>
      </c>
      <c r="H81" s="307" t="b">
        <f t="shared" si="8"/>
        <v>0</v>
      </c>
      <c r="I81" s="308">
        <f t="shared" si="9"/>
        <v>1</v>
      </c>
    </row>
    <row r="82" spans="1:9">
      <c r="A82" s="36">
        <v>71</v>
      </c>
      <c r="B82" s="6"/>
      <c r="C82" s="6"/>
      <c r="D82" s="6"/>
      <c r="E82" s="188"/>
      <c r="F82" s="15" t="str">
        <f t="shared" si="6"/>
        <v/>
      </c>
      <c r="G82" s="51" t="str">
        <f t="shared" si="7"/>
        <v/>
      </c>
      <c r="H82" s="307" t="b">
        <f t="shared" si="8"/>
        <v>0</v>
      </c>
      <c r="I82" s="308">
        <f t="shared" si="9"/>
        <v>1</v>
      </c>
    </row>
    <row r="83" spans="1:9">
      <c r="A83" s="36">
        <v>72</v>
      </c>
      <c r="B83" s="6"/>
      <c r="C83" s="6"/>
      <c r="D83" s="6"/>
      <c r="E83" s="188"/>
      <c r="F83" s="15" t="str">
        <f t="shared" si="6"/>
        <v/>
      </c>
      <c r="G83" s="51" t="str">
        <f t="shared" si="7"/>
        <v/>
      </c>
      <c r="H83" s="307" t="b">
        <f t="shared" si="8"/>
        <v>0</v>
      </c>
      <c r="I83" s="308">
        <f t="shared" si="9"/>
        <v>1</v>
      </c>
    </row>
    <row r="84" spans="1:9">
      <c r="A84" s="36">
        <v>73</v>
      </c>
      <c r="B84" s="6"/>
      <c r="C84" s="6"/>
      <c r="D84" s="6"/>
      <c r="E84" s="188"/>
      <c r="F84" s="15" t="str">
        <f t="shared" si="6"/>
        <v/>
      </c>
      <c r="G84" s="51" t="str">
        <f t="shared" si="7"/>
        <v/>
      </c>
      <c r="H84" s="307" t="b">
        <f t="shared" si="8"/>
        <v>0</v>
      </c>
      <c r="I84" s="308">
        <f t="shared" si="9"/>
        <v>1</v>
      </c>
    </row>
    <row r="85" spans="1:9">
      <c r="A85" s="36">
        <v>74</v>
      </c>
      <c r="B85" s="6"/>
      <c r="C85" s="6"/>
      <c r="D85" s="6"/>
      <c r="E85" s="188"/>
      <c r="F85" s="15" t="str">
        <f t="shared" si="6"/>
        <v/>
      </c>
      <c r="G85" s="51" t="str">
        <f t="shared" si="7"/>
        <v/>
      </c>
      <c r="H85" s="307" t="b">
        <f t="shared" si="8"/>
        <v>0</v>
      </c>
      <c r="I85" s="308">
        <f t="shared" si="9"/>
        <v>1</v>
      </c>
    </row>
    <row r="86" spans="1:9">
      <c r="A86" s="36">
        <v>75</v>
      </c>
      <c r="B86" s="6"/>
      <c r="C86" s="6"/>
      <c r="D86" s="6"/>
      <c r="E86" s="188"/>
      <c r="F86" s="15" t="str">
        <f t="shared" si="6"/>
        <v/>
      </c>
      <c r="G86" s="51" t="str">
        <f t="shared" si="7"/>
        <v/>
      </c>
      <c r="H86" s="307" t="b">
        <f t="shared" si="8"/>
        <v>0</v>
      </c>
      <c r="I86" s="308">
        <f t="shared" si="9"/>
        <v>1</v>
      </c>
    </row>
    <row r="87" spans="1:9">
      <c r="A87" s="36">
        <v>76</v>
      </c>
      <c r="B87" s="6"/>
      <c r="C87" s="6"/>
      <c r="D87" s="6"/>
      <c r="E87" s="188"/>
      <c r="F87" s="15" t="str">
        <f t="shared" si="6"/>
        <v/>
      </c>
      <c r="G87" s="51" t="str">
        <f t="shared" si="7"/>
        <v/>
      </c>
      <c r="H87" s="307" t="b">
        <f t="shared" si="8"/>
        <v>0</v>
      </c>
      <c r="I87" s="308">
        <f t="shared" si="9"/>
        <v>1</v>
      </c>
    </row>
    <row r="88" spans="1:9">
      <c r="A88" s="36">
        <v>77</v>
      </c>
      <c r="B88" s="6"/>
      <c r="C88" s="6"/>
      <c r="D88" s="6"/>
      <c r="E88" s="188"/>
      <c r="F88" s="15" t="str">
        <f t="shared" si="6"/>
        <v/>
      </c>
      <c r="G88" s="51" t="str">
        <f t="shared" si="7"/>
        <v/>
      </c>
      <c r="H88" s="307" t="b">
        <f t="shared" si="8"/>
        <v>0</v>
      </c>
      <c r="I88" s="308">
        <f t="shared" si="9"/>
        <v>1</v>
      </c>
    </row>
    <row r="89" spans="1:9">
      <c r="A89" s="36">
        <v>78</v>
      </c>
      <c r="B89" s="6"/>
      <c r="C89" s="6"/>
      <c r="D89" s="6"/>
      <c r="E89" s="188"/>
      <c r="F89" s="15" t="str">
        <f t="shared" si="6"/>
        <v/>
      </c>
      <c r="G89" s="51" t="str">
        <f t="shared" si="7"/>
        <v/>
      </c>
      <c r="H89" s="307" t="b">
        <f t="shared" si="8"/>
        <v>0</v>
      </c>
      <c r="I89" s="308">
        <f t="shared" si="9"/>
        <v>1</v>
      </c>
    </row>
    <row r="90" spans="1:9">
      <c r="A90" s="36">
        <v>79</v>
      </c>
      <c r="B90" s="6"/>
      <c r="C90" s="6"/>
      <c r="D90" s="6"/>
      <c r="E90" s="188"/>
      <c r="F90" s="15" t="str">
        <f t="shared" si="6"/>
        <v/>
      </c>
      <c r="G90" s="51" t="str">
        <f t="shared" si="7"/>
        <v/>
      </c>
      <c r="H90" s="307" t="b">
        <f t="shared" si="8"/>
        <v>0</v>
      </c>
      <c r="I90" s="308">
        <f t="shared" si="9"/>
        <v>1</v>
      </c>
    </row>
    <row r="91" spans="1:9">
      <c r="A91" s="36">
        <v>80</v>
      </c>
      <c r="B91" s="6"/>
      <c r="C91" s="6"/>
      <c r="D91" s="6"/>
      <c r="E91" s="188"/>
      <c r="F91" s="15" t="str">
        <f t="shared" si="6"/>
        <v/>
      </c>
      <c r="G91" s="51" t="str">
        <f t="shared" si="7"/>
        <v/>
      </c>
      <c r="H91" s="307" t="b">
        <f t="shared" si="8"/>
        <v>0</v>
      </c>
      <c r="I91" s="308">
        <f t="shared" si="9"/>
        <v>1</v>
      </c>
    </row>
    <row r="92" spans="1:9">
      <c r="A92" s="36">
        <v>81</v>
      </c>
      <c r="B92" s="6"/>
      <c r="C92" s="6"/>
      <c r="D92" s="6"/>
      <c r="E92" s="188"/>
      <c r="F92" s="15" t="str">
        <f t="shared" si="6"/>
        <v/>
      </c>
      <c r="G92" s="51" t="str">
        <f t="shared" si="7"/>
        <v/>
      </c>
      <c r="H92" s="307" t="b">
        <f t="shared" si="8"/>
        <v>0</v>
      </c>
      <c r="I92" s="308">
        <f t="shared" si="9"/>
        <v>1</v>
      </c>
    </row>
    <row r="93" spans="1:9">
      <c r="A93" s="36">
        <v>82</v>
      </c>
      <c r="B93" s="6"/>
      <c r="C93" s="6"/>
      <c r="D93" s="6"/>
      <c r="E93" s="188"/>
      <c r="F93" s="15" t="str">
        <f t="shared" si="6"/>
        <v/>
      </c>
      <c r="G93" s="51" t="str">
        <f t="shared" si="7"/>
        <v/>
      </c>
      <c r="H93" s="307" t="b">
        <f t="shared" si="8"/>
        <v>0</v>
      </c>
      <c r="I93" s="308">
        <f t="shared" si="9"/>
        <v>1</v>
      </c>
    </row>
    <row r="94" spans="1:9">
      <c r="A94" s="36">
        <v>83</v>
      </c>
      <c r="B94" s="6"/>
      <c r="C94" s="6"/>
      <c r="D94" s="6"/>
      <c r="E94" s="188"/>
      <c r="F94" s="15" t="str">
        <f t="shared" si="6"/>
        <v/>
      </c>
      <c r="G94" s="51" t="str">
        <f t="shared" si="7"/>
        <v/>
      </c>
      <c r="H94" s="307" t="b">
        <f t="shared" si="8"/>
        <v>0</v>
      </c>
      <c r="I94" s="308">
        <f t="shared" si="9"/>
        <v>1</v>
      </c>
    </row>
    <row r="95" spans="1:9">
      <c r="A95" s="36">
        <v>84</v>
      </c>
      <c r="B95" s="6"/>
      <c r="C95" s="6"/>
      <c r="D95" s="6"/>
      <c r="E95" s="188"/>
      <c r="F95" s="15" t="str">
        <f t="shared" si="6"/>
        <v/>
      </c>
      <c r="G95" s="51" t="str">
        <f t="shared" si="7"/>
        <v/>
      </c>
      <c r="H95" s="307" t="b">
        <f t="shared" si="8"/>
        <v>0</v>
      </c>
      <c r="I95" s="308">
        <f t="shared" si="9"/>
        <v>1</v>
      </c>
    </row>
    <row r="96" spans="1:9">
      <c r="A96" s="36">
        <v>85</v>
      </c>
      <c r="B96" s="6"/>
      <c r="C96" s="6"/>
      <c r="D96" s="6"/>
      <c r="E96" s="188"/>
      <c r="F96" s="15" t="str">
        <f t="shared" si="6"/>
        <v/>
      </c>
      <c r="G96" s="51" t="str">
        <f t="shared" si="7"/>
        <v/>
      </c>
      <c r="H96" s="307" t="b">
        <f t="shared" si="8"/>
        <v>0</v>
      </c>
      <c r="I96" s="308">
        <f t="shared" si="9"/>
        <v>1</v>
      </c>
    </row>
    <row r="97" spans="1:9">
      <c r="A97" s="36">
        <v>86</v>
      </c>
      <c r="B97" s="6"/>
      <c r="C97" s="6"/>
      <c r="D97" s="6"/>
      <c r="E97" s="188"/>
      <c r="F97" s="15" t="str">
        <f t="shared" si="6"/>
        <v/>
      </c>
      <c r="G97" s="51" t="str">
        <f t="shared" si="7"/>
        <v/>
      </c>
      <c r="H97" s="307" t="b">
        <f t="shared" si="8"/>
        <v>0</v>
      </c>
      <c r="I97" s="308">
        <f t="shared" si="9"/>
        <v>1</v>
      </c>
    </row>
    <row r="98" spans="1:9">
      <c r="A98" s="36">
        <v>87</v>
      </c>
      <c r="B98" s="6"/>
      <c r="C98" s="6"/>
      <c r="D98" s="6"/>
      <c r="E98" s="188"/>
      <c r="F98" s="15" t="str">
        <f t="shared" si="6"/>
        <v/>
      </c>
      <c r="G98" s="51" t="str">
        <f t="shared" si="7"/>
        <v/>
      </c>
      <c r="H98" s="307" t="b">
        <f t="shared" si="8"/>
        <v>0</v>
      </c>
      <c r="I98" s="308">
        <f t="shared" si="9"/>
        <v>1</v>
      </c>
    </row>
    <row r="99" spans="1:9">
      <c r="A99" s="36">
        <v>88</v>
      </c>
      <c r="B99" s="6"/>
      <c r="C99" s="6"/>
      <c r="D99" s="6"/>
      <c r="E99" s="188"/>
      <c r="F99" s="15" t="str">
        <f t="shared" si="6"/>
        <v/>
      </c>
      <c r="G99" s="51" t="str">
        <f t="shared" si="7"/>
        <v/>
      </c>
      <c r="H99" s="307" t="b">
        <f t="shared" si="8"/>
        <v>0</v>
      </c>
      <c r="I99" s="308">
        <f t="shared" si="9"/>
        <v>1</v>
      </c>
    </row>
    <row r="100" spans="1:9">
      <c r="A100" s="36">
        <v>89</v>
      </c>
      <c r="B100" s="6"/>
      <c r="C100" s="6"/>
      <c r="D100" s="6"/>
      <c r="E100" s="188"/>
      <c r="F100" s="15" t="str">
        <f t="shared" si="6"/>
        <v/>
      </c>
      <c r="G100" s="51" t="str">
        <f t="shared" si="7"/>
        <v/>
      </c>
      <c r="H100" s="307" t="b">
        <f t="shared" si="8"/>
        <v>0</v>
      </c>
      <c r="I100" s="308">
        <f t="shared" si="9"/>
        <v>1</v>
      </c>
    </row>
    <row r="101" spans="1:9">
      <c r="A101" s="36">
        <v>90</v>
      </c>
      <c r="B101" s="6"/>
      <c r="C101" s="6"/>
      <c r="D101" s="6"/>
      <c r="E101" s="188"/>
      <c r="F101" s="15" t="str">
        <f t="shared" si="6"/>
        <v/>
      </c>
      <c r="G101" s="51" t="str">
        <f t="shared" si="7"/>
        <v/>
      </c>
      <c r="H101" s="307" t="b">
        <f t="shared" si="8"/>
        <v>0</v>
      </c>
      <c r="I101" s="308">
        <f t="shared" si="9"/>
        <v>1</v>
      </c>
    </row>
    <row r="102" spans="1:9">
      <c r="A102" s="36">
        <v>91</v>
      </c>
      <c r="B102" s="6"/>
      <c r="C102" s="6"/>
      <c r="D102" s="6"/>
      <c r="E102" s="188"/>
      <c r="F102" s="15" t="str">
        <f t="shared" si="6"/>
        <v/>
      </c>
      <c r="G102" s="51" t="str">
        <f t="shared" si="7"/>
        <v/>
      </c>
      <c r="H102" s="307" t="b">
        <f t="shared" si="8"/>
        <v>0</v>
      </c>
      <c r="I102" s="308">
        <f t="shared" si="9"/>
        <v>1</v>
      </c>
    </row>
    <row r="103" spans="1:9">
      <c r="A103" s="36">
        <v>92</v>
      </c>
      <c r="B103" s="6"/>
      <c r="C103" s="6"/>
      <c r="D103" s="6"/>
      <c r="E103" s="188"/>
      <c r="F103" s="15" t="str">
        <f t="shared" si="6"/>
        <v/>
      </c>
      <c r="G103" s="51" t="str">
        <f t="shared" si="7"/>
        <v/>
      </c>
      <c r="H103" s="307" t="b">
        <f t="shared" si="8"/>
        <v>0</v>
      </c>
      <c r="I103" s="308">
        <f t="shared" si="9"/>
        <v>1</v>
      </c>
    </row>
    <row r="104" spans="1:9">
      <c r="A104" s="36">
        <v>93</v>
      </c>
      <c r="B104" s="6"/>
      <c r="C104" s="6"/>
      <c r="D104" s="6"/>
      <c r="E104" s="188"/>
      <c r="F104" s="15" t="str">
        <f t="shared" si="6"/>
        <v/>
      </c>
      <c r="G104" s="51" t="str">
        <f t="shared" si="7"/>
        <v/>
      </c>
      <c r="H104" s="307" t="b">
        <f t="shared" si="8"/>
        <v>0</v>
      </c>
      <c r="I104" s="308">
        <f t="shared" si="9"/>
        <v>1</v>
      </c>
    </row>
    <row r="105" spans="1:9">
      <c r="A105" s="36">
        <v>94</v>
      </c>
      <c r="B105" s="6"/>
      <c r="C105" s="6"/>
      <c r="D105" s="6"/>
      <c r="E105" s="188"/>
      <c r="F105" s="15" t="str">
        <f t="shared" si="6"/>
        <v/>
      </c>
      <c r="G105" s="51" t="str">
        <f t="shared" si="7"/>
        <v/>
      </c>
      <c r="H105" s="307" t="b">
        <f t="shared" si="8"/>
        <v>0</v>
      </c>
      <c r="I105" s="308">
        <f t="shared" si="9"/>
        <v>1</v>
      </c>
    </row>
    <row r="106" spans="1:9">
      <c r="A106" s="36">
        <v>95</v>
      </c>
      <c r="B106" s="6"/>
      <c r="C106" s="6"/>
      <c r="D106" s="6"/>
      <c r="E106" s="188"/>
      <c r="F106" s="15" t="str">
        <f t="shared" si="6"/>
        <v/>
      </c>
      <c r="G106" s="51" t="str">
        <f t="shared" si="7"/>
        <v/>
      </c>
      <c r="H106" s="307" t="b">
        <f t="shared" si="8"/>
        <v>0</v>
      </c>
      <c r="I106" s="308">
        <f t="shared" si="9"/>
        <v>1</v>
      </c>
    </row>
    <row r="107" spans="1:9">
      <c r="A107" s="36">
        <v>96</v>
      </c>
      <c r="B107" s="6"/>
      <c r="C107" s="6"/>
      <c r="D107" s="6"/>
      <c r="E107" s="188"/>
      <c r="F107" s="15" t="str">
        <f t="shared" si="6"/>
        <v/>
      </c>
      <c r="G107" s="51" t="str">
        <f t="shared" si="7"/>
        <v/>
      </c>
      <c r="H107" s="307" t="b">
        <f t="shared" si="8"/>
        <v>0</v>
      </c>
      <c r="I107" s="308">
        <f t="shared" si="9"/>
        <v>1</v>
      </c>
    </row>
    <row r="108" spans="1:9">
      <c r="A108" s="36">
        <v>97</v>
      </c>
      <c r="B108" s="6"/>
      <c r="C108" s="6"/>
      <c r="D108" s="6"/>
      <c r="E108" s="188"/>
      <c r="F108" s="15" t="str">
        <f t="shared" si="6"/>
        <v/>
      </c>
      <c r="G108" s="51" t="str">
        <f t="shared" si="7"/>
        <v/>
      </c>
      <c r="H108" s="307" t="b">
        <f t="shared" si="8"/>
        <v>0</v>
      </c>
      <c r="I108" s="308">
        <f t="shared" si="9"/>
        <v>1</v>
      </c>
    </row>
    <row r="109" spans="1:9">
      <c r="A109" s="36">
        <v>98</v>
      </c>
      <c r="B109" s="6"/>
      <c r="C109" s="6"/>
      <c r="D109" s="6"/>
      <c r="E109" s="188"/>
      <c r="F109" s="15" t="str">
        <f t="shared" si="6"/>
        <v/>
      </c>
      <c r="G109" s="51" t="str">
        <f t="shared" si="7"/>
        <v/>
      </c>
      <c r="H109" s="307" t="b">
        <f t="shared" si="8"/>
        <v>0</v>
      </c>
      <c r="I109" s="308">
        <f t="shared" si="9"/>
        <v>1</v>
      </c>
    </row>
    <row r="110" spans="1:9">
      <c r="A110" s="125">
        <v>99</v>
      </c>
      <c r="B110" s="6"/>
      <c r="C110" s="6"/>
      <c r="D110" s="6"/>
      <c r="E110" s="188"/>
      <c r="F110" s="15" t="str">
        <f t="shared" si="6"/>
        <v/>
      </c>
      <c r="G110" s="51" t="str">
        <f t="shared" si="7"/>
        <v/>
      </c>
      <c r="H110" s="307" t="b">
        <f t="shared" si="8"/>
        <v>0</v>
      </c>
      <c r="I110" s="308">
        <f t="shared" si="9"/>
        <v>1</v>
      </c>
    </row>
    <row r="111" spans="1:9">
      <c r="A111" s="125">
        <v>100</v>
      </c>
      <c r="B111" s="126"/>
      <c r="C111" s="126"/>
      <c r="D111" s="126"/>
      <c r="E111" s="128"/>
      <c r="F111" s="15" t="str">
        <f t="shared" si="6"/>
        <v/>
      </c>
      <c r="G111" s="51" t="str">
        <f t="shared" si="7"/>
        <v/>
      </c>
      <c r="H111" s="307" t="b">
        <f t="shared" si="8"/>
        <v>0</v>
      </c>
      <c r="I111" s="308">
        <f t="shared" si="9"/>
        <v>1</v>
      </c>
    </row>
    <row r="112" spans="1:9">
      <c r="A112" s="125">
        <v>101</v>
      </c>
      <c r="B112" s="126"/>
      <c r="C112" s="126"/>
      <c r="D112" s="126"/>
      <c r="E112" s="128"/>
      <c r="F112" s="15" t="str">
        <f t="shared" si="6"/>
        <v/>
      </c>
      <c r="G112" s="51" t="str">
        <f t="shared" si="7"/>
        <v/>
      </c>
      <c r="H112" s="307" t="b">
        <f t="shared" si="8"/>
        <v>0</v>
      </c>
      <c r="I112" s="308">
        <f t="shared" si="9"/>
        <v>1</v>
      </c>
    </row>
    <row r="113" spans="1:9">
      <c r="A113" s="125">
        <v>102</v>
      </c>
      <c r="B113" s="126"/>
      <c r="C113" s="126"/>
      <c r="D113" s="126"/>
      <c r="E113" s="128"/>
      <c r="F113" s="15" t="str">
        <f t="shared" si="6"/>
        <v/>
      </c>
      <c r="G113" s="51" t="str">
        <f t="shared" si="7"/>
        <v/>
      </c>
      <c r="H113" s="307" t="b">
        <f t="shared" si="8"/>
        <v>0</v>
      </c>
      <c r="I113" s="308">
        <f t="shared" si="9"/>
        <v>1</v>
      </c>
    </row>
    <row r="114" spans="1:9">
      <c r="A114" s="125">
        <v>103</v>
      </c>
      <c r="B114" s="126"/>
      <c r="C114" s="126"/>
      <c r="D114" s="126"/>
      <c r="E114" s="128"/>
      <c r="F114" s="15" t="str">
        <f t="shared" si="6"/>
        <v/>
      </c>
      <c r="G114" s="51" t="str">
        <f t="shared" si="7"/>
        <v/>
      </c>
      <c r="H114" s="307" t="b">
        <f t="shared" si="8"/>
        <v>0</v>
      </c>
      <c r="I114" s="308">
        <f t="shared" si="9"/>
        <v>1</v>
      </c>
    </row>
    <row r="115" spans="1:9">
      <c r="A115" s="125">
        <v>104</v>
      </c>
      <c r="B115" s="126"/>
      <c r="C115" s="126"/>
      <c r="D115" s="126"/>
      <c r="E115" s="128"/>
      <c r="F115" s="15" t="str">
        <f t="shared" si="6"/>
        <v/>
      </c>
      <c r="G115" s="51" t="str">
        <f t="shared" si="7"/>
        <v/>
      </c>
      <c r="H115" s="307" t="b">
        <f t="shared" si="8"/>
        <v>0</v>
      </c>
      <c r="I115" s="308">
        <f t="shared" si="9"/>
        <v>1</v>
      </c>
    </row>
    <row r="116" spans="1:9">
      <c r="A116" s="125">
        <v>105</v>
      </c>
      <c r="B116" s="126"/>
      <c r="C116" s="126"/>
      <c r="D116" s="126"/>
      <c r="E116" s="128"/>
      <c r="F116" s="15" t="str">
        <f t="shared" si="6"/>
        <v/>
      </c>
      <c r="G116" s="51" t="str">
        <f t="shared" si="7"/>
        <v/>
      </c>
      <c r="H116" s="307" t="b">
        <f t="shared" si="8"/>
        <v>0</v>
      </c>
      <c r="I116" s="308">
        <f t="shared" si="9"/>
        <v>1</v>
      </c>
    </row>
    <row r="117" spans="1:9">
      <c r="A117" s="125">
        <v>106</v>
      </c>
      <c r="B117" s="126"/>
      <c r="C117" s="126"/>
      <c r="D117" s="126"/>
      <c r="E117" s="128"/>
      <c r="F117" s="15" t="str">
        <f t="shared" si="6"/>
        <v/>
      </c>
      <c r="G117" s="51" t="str">
        <f t="shared" si="7"/>
        <v/>
      </c>
      <c r="H117" s="307" t="b">
        <f t="shared" si="8"/>
        <v>0</v>
      </c>
      <c r="I117" s="308">
        <f t="shared" si="9"/>
        <v>1</v>
      </c>
    </row>
    <row r="118" spans="1:9">
      <c r="A118" s="125">
        <v>107</v>
      </c>
      <c r="B118" s="126"/>
      <c r="C118" s="126"/>
      <c r="D118" s="126"/>
      <c r="E118" s="128"/>
      <c r="F118" s="15" t="str">
        <f t="shared" si="6"/>
        <v/>
      </c>
      <c r="G118" s="51" t="str">
        <f t="shared" si="7"/>
        <v/>
      </c>
      <c r="H118" s="307" t="b">
        <f t="shared" si="8"/>
        <v>0</v>
      </c>
      <c r="I118" s="308">
        <f t="shared" si="9"/>
        <v>1</v>
      </c>
    </row>
    <row r="119" spans="1:9">
      <c r="A119" s="125">
        <v>108</v>
      </c>
      <c r="B119" s="126"/>
      <c r="C119" s="126"/>
      <c r="D119" s="126"/>
      <c r="E119" s="128"/>
      <c r="F119" s="15" t="str">
        <f t="shared" si="6"/>
        <v/>
      </c>
      <c r="G119" s="51" t="str">
        <f t="shared" si="7"/>
        <v/>
      </c>
      <c r="H119" s="307" t="b">
        <f t="shared" si="8"/>
        <v>0</v>
      </c>
      <c r="I119" s="308">
        <f t="shared" si="9"/>
        <v>1</v>
      </c>
    </row>
    <row r="120" spans="1:9">
      <c r="A120" s="125">
        <v>109</v>
      </c>
      <c r="B120" s="126"/>
      <c r="C120" s="126"/>
      <c r="D120" s="126"/>
      <c r="E120" s="128"/>
      <c r="F120" s="15" t="str">
        <f t="shared" si="6"/>
        <v/>
      </c>
      <c r="G120" s="51" t="str">
        <f t="shared" si="7"/>
        <v/>
      </c>
      <c r="H120" s="307" t="b">
        <f t="shared" si="8"/>
        <v>0</v>
      </c>
      <c r="I120" s="308">
        <f t="shared" si="9"/>
        <v>1</v>
      </c>
    </row>
    <row r="121" spans="1:9">
      <c r="A121" s="125">
        <v>110</v>
      </c>
      <c r="B121" s="126"/>
      <c r="C121" s="126"/>
      <c r="D121" s="126"/>
      <c r="E121" s="128"/>
      <c r="F121" s="15" t="str">
        <f t="shared" si="6"/>
        <v/>
      </c>
      <c r="G121" s="51" t="str">
        <f t="shared" si="7"/>
        <v/>
      </c>
      <c r="H121" s="307" t="b">
        <f t="shared" si="8"/>
        <v>0</v>
      </c>
      <c r="I121" s="308">
        <f t="shared" si="9"/>
        <v>1</v>
      </c>
    </row>
    <row r="122" spans="1:9">
      <c r="A122" s="125">
        <v>111</v>
      </c>
      <c r="B122" s="126"/>
      <c r="C122" s="126"/>
      <c r="D122" s="126"/>
      <c r="E122" s="128"/>
      <c r="F122" s="15" t="str">
        <f t="shared" si="6"/>
        <v/>
      </c>
      <c r="G122" s="51" t="str">
        <f t="shared" si="7"/>
        <v/>
      </c>
      <c r="H122" s="307" t="b">
        <f t="shared" si="8"/>
        <v>0</v>
      </c>
      <c r="I122" s="308">
        <f t="shared" si="9"/>
        <v>1</v>
      </c>
    </row>
    <row r="123" spans="1:9">
      <c r="A123" s="125">
        <v>112</v>
      </c>
      <c r="B123" s="126"/>
      <c r="C123" s="126"/>
      <c r="D123" s="126"/>
      <c r="E123" s="128"/>
      <c r="F123" s="15" t="str">
        <f t="shared" si="6"/>
        <v/>
      </c>
      <c r="G123" s="51" t="str">
        <f t="shared" si="7"/>
        <v/>
      </c>
      <c r="H123" s="307" t="b">
        <f t="shared" si="8"/>
        <v>0</v>
      </c>
      <c r="I123" s="308">
        <f t="shared" si="9"/>
        <v>1</v>
      </c>
    </row>
    <row r="124" spans="1:9">
      <c r="A124" s="125">
        <v>113</v>
      </c>
      <c r="B124" s="126"/>
      <c r="C124" s="126"/>
      <c r="D124" s="126"/>
      <c r="E124" s="128"/>
      <c r="F124" s="15" t="str">
        <f t="shared" si="6"/>
        <v/>
      </c>
      <c r="G124" s="51" t="str">
        <f t="shared" si="7"/>
        <v/>
      </c>
      <c r="H124" s="307" t="b">
        <f t="shared" si="8"/>
        <v>0</v>
      </c>
      <c r="I124" s="308">
        <f t="shared" si="9"/>
        <v>1</v>
      </c>
    </row>
    <row r="125" spans="1:9">
      <c r="A125" s="125">
        <v>114</v>
      </c>
      <c r="B125" s="126"/>
      <c r="C125" s="126"/>
      <c r="D125" s="126"/>
      <c r="E125" s="128"/>
      <c r="F125" s="15" t="str">
        <f t="shared" si="6"/>
        <v/>
      </c>
      <c r="G125" s="51" t="str">
        <f t="shared" si="7"/>
        <v/>
      </c>
      <c r="H125" s="307" t="b">
        <f t="shared" si="8"/>
        <v>0</v>
      </c>
      <c r="I125" s="308">
        <f t="shared" si="9"/>
        <v>1</v>
      </c>
    </row>
    <row r="126" spans="1:9">
      <c r="A126" s="125">
        <v>115</v>
      </c>
      <c r="B126" s="126"/>
      <c r="C126" s="126"/>
      <c r="D126" s="126"/>
      <c r="E126" s="128"/>
      <c r="F126" s="15" t="str">
        <f t="shared" si="6"/>
        <v/>
      </c>
      <c r="G126" s="51" t="str">
        <f t="shared" si="7"/>
        <v/>
      </c>
      <c r="H126" s="307" t="b">
        <f t="shared" si="8"/>
        <v>0</v>
      </c>
      <c r="I126" s="308">
        <f t="shared" si="9"/>
        <v>1</v>
      </c>
    </row>
    <row r="127" spans="1:9">
      <c r="A127" s="125">
        <v>116</v>
      </c>
      <c r="B127" s="126"/>
      <c r="C127" s="126"/>
      <c r="D127" s="126"/>
      <c r="E127" s="128"/>
      <c r="F127" s="15" t="str">
        <f t="shared" si="6"/>
        <v/>
      </c>
      <c r="G127" s="51" t="str">
        <f t="shared" si="7"/>
        <v/>
      </c>
      <c r="H127" s="307" t="b">
        <f t="shared" si="8"/>
        <v>0</v>
      </c>
      <c r="I127" s="308">
        <f t="shared" si="9"/>
        <v>1</v>
      </c>
    </row>
    <row r="128" spans="1:9">
      <c r="A128" s="125">
        <v>117</v>
      </c>
      <c r="B128" s="126"/>
      <c r="C128" s="126"/>
      <c r="D128" s="126"/>
      <c r="E128" s="128"/>
      <c r="F128" s="15" t="str">
        <f t="shared" si="6"/>
        <v/>
      </c>
      <c r="G128" s="51" t="str">
        <f t="shared" si="7"/>
        <v/>
      </c>
      <c r="H128" s="307" t="b">
        <f t="shared" si="8"/>
        <v>0</v>
      </c>
      <c r="I128" s="308">
        <f t="shared" si="9"/>
        <v>1</v>
      </c>
    </row>
    <row r="129" spans="1:9">
      <c r="A129" s="125">
        <v>118</v>
      </c>
      <c r="B129" s="126"/>
      <c r="C129" s="126"/>
      <c r="D129" s="126"/>
      <c r="E129" s="128"/>
      <c r="F129" s="15" t="str">
        <f t="shared" si="6"/>
        <v/>
      </c>
      <c r="G129" s="51" t="str">
        <f t="shared" si="7"/>
        <v/>
      </c>
      <c r="H129" s="307" t="b">
        <f t="shared" si="8"/>
        <v>0</v>
      </c>
      <c r="I129" s="308">
        <f t="shared" si="9"/>
        <v>1</v>
      </c>
    </row>
    <row r="130" spans="1:9">
      <c r="A130" s="125">
        <v>119</v>
      </c>
      <c r="B130" s="126"/>
      <c r="C130" s="126"/>
      <c r="D130" s="126"/>
      <c r="E130" s="128"/>
      <c r="F130" s="15" t="str">
        <f t="shared" si="6"/>
        <v/>
      </c>
      <c r="G130" s="51" t="str">
        <f t="shared" si="7"/>
        <v/>
      </c>
      <c r="H130" s="307" t="b">
        <f t="shared" si="8"/>
        <v>0</v>
      </c>
      <c r="I130" s="308">
        <f t="shared" si="9"/>
        <v>1</v>
      </c>
    </row>
    <row r="131" spans="1:9">
      <c r="A131" s="125">
        <v>120</v>
      </c>
      <c r="B131" s="126"/>
      <c r="C131" s="126"/>
      <c r="D131" s="126"/>
      <c r="E131" s="128"/>
      <c r="F131" s="15" t="str">
        <f t="shared" si="6"/>
        <v/>
      </c>
      <c r="G131" s="51" t="str">
        <f t="shared" si="7"/>
        <v/>
      </c>
      <c r="H131" s="307" t="b">
        <f t="shared" si="8"/>
        <v>0</v>
      </c>
      <c r="I131" s="308">
        <f t="shared" si="9"/>
        <v>1</v>
      </c>
    </row>
    <row r="132" spans="1:9">
      <c r="A132" s="125">
        <v>121</v>
      </c>
      <c r="B132" s="126"/>
      <c r="C132" s="126"/>
      <c r="D132" s="126"/>
      <c r="E132" s="128"/>
      <c r="F132" s="15" t="str">
        <f t="shared" si="6"/>
        <v/>
      </c>
      <c r="G132" s="51" t="str">
        <f t="shared" si="7"/>
        <v/>
      </c>
      <c r="H132" s="307" t="b">
        <f t="shared" si="8"/>
        <v>0</v>
      </c>
      <c r="I132" s="308">
        <f t="shared" si="9"/>
        <v>1</v>
      </c>
    </row>
    <row r="133" spans="1:9">
      <c r="A133" s="125">
        <v>122</v>
      </c>
      <c r="B133" s="126"/>
      <c r="C133" s="126"/>
      <c r="D133" s="126"/>
      <c r="E133" s="128"/>
      <c r="F133" s="15" t="str">
        <f t="shared" si="6"/>
        <v/>
      </c>
      <c r="G133" s="51" t="str">
        <f t="shared" si="7"/>
        <v/>
      </c>
      <c r="H133" s="307" t="b">
        <f t="shared" si="8"/>
        <v>0</v>
      </c>
      <c r="I133" s="308">
        <f t="shared" si="9"/>
        <v>1</v>
      </c>
    </row>
    <row r="134" spans="1:9">
      <c r="A134" s="125">
        <v>123</v>
      </c>
      <c r="B134" s="126"/>
      <c r="C134" s="126"/>
      <c r="D134" s="126"/>
      <c r="E134" s="128"/>
      <c r="F134" s="15" t="str">
        <f t="shared" si="6"/>
        <v/>
      </c>
      <c r="G134" s="51" t="str">
        <f t="shared" si="7"/>
        <v/>
      </c>
      <c r="H134" s="307" t="b">
        <f t="shared" si="8"/>
        <v>0</v>
      </c>
      <c r="I134" s="308">
        <f t="shared" si="9"/>
        <v>1</v>
      </c>
    </row>
    <row r="135" spans="1:9">
      <c r="A135" s="125">
        <v>124</v>
      </c>
      <c r="B135" s="126"/>
      <c r="C135" s="126"/>
      <c r="D135" s="126"/>
      <c r="E135" s="128"/>
      <c r="F135" s="15" t="str">
        <f t="shared" si="6"/>
        <v/>
      </c>
      <c r="G135" s="51" t="str">
        <f t="shared" si="7"/>
        <v/>
      </c>
      <c r="H135" s="307" t="b">
        <f t="shared" si="8"/>
        <v>0</v>
      </c>
      <c r="I135" s="308">
        <f t="shared" si="9"/>
        <v>1</v>
      </c>
    </row>
    <row r="136" spans="1:9">
      <c r="A136" s="125">
        <v>125</v>
      </c>
      <c r="B136" s="126"/>
      <c r="C136" s="126"/>
      <c r="D136" s="126"/>
      <c r="E136" s="128"/>
      <c r="F136" s="15" t="str">
        <f t="shared" si="6"/>
        <v/>
      </c>
      <c r="G136" s="51" t="str">
        <f t="shared" si="7"/>
        <v/>
      </c>
      <c r="H136" s="307" t="b">
        <f t="shared" si="8"/>
        <v>0</v>
      </c>
      <c r="I136" s="308">
        <f t="shared" si="9"/>
        <v>1</v>
      </c>
    </row>
    <row r="137" spans="1:9">
      <c r="A137" s="125">
        <v>126</v>
      </c>
      <c r="B137" s="126"/>
      <c r="C137" s="126"/>
      <c r="D137" s="126"/>
      <c r="E137" s="128"/>
      <c r="F137" s="15" t="str">
        <f t="shared" si="6"/>
        <v/>
      </c>
      <c r="G137" s="51" t="str">
        <f t="shared" si="7"/>
        <v/>
      </c>
      <c r="H137" s="307" t="b">
        <f t="shared" si="8"/>
        <v>0</v>
      </c>
      <c r="I137" s="308">
        <f t="shared" si="9"/>
        <v>1</v>
      </c>
    </row>
    <row r="138" spans="1:9">
      <c r="A138" s="125">
        <v>127</v>
      </c>
      <c r="B138" s="126"/>
      <c r="C138" s="126"/>
      <c r="D138" s="126"/>
      <c r="E138" s="128"/>
      <c r="F138" s="15" t="str">
        <f t="shared" si="6"/>
        <v/>
      </c>
      <c r="G138" s="51" t="str">
        <f t="shared" si="7"/>
        <v/>
      </c>
      <c r="H138" s="307" t="b">
        <f t="shared" si="8"/>
        <v>0</v>
      </c>
      <c r="I138" s="308">
        <f t="shared" si="9"/>
        <v>1</v>
      </c>
    </row>
    <row r="139" spans="1:9">
      <c r="A139" s="125">
        <v>128</v>
      </c>
      <c r="B139" s="126"/>
      <c r="C139" s="126"/>
      <c r="D139" s="126"/>
      <c r="E139" s="128"/>
      <c r="F139" s="15" t="str">
        <f t="shared" si="6"/>
        <v/>
      </c>
      <c r="G139" s="51" t="str">
        <f t="shared" si="7"/>
        <v/>
      </c>
      <c r="H139" s="307" t="b">
        <f t="shared" si="8"/>
        <v>0</v>
      </c>
      <c r="I139" s="308">
        <f t="shared" si="9"/>
        <v>1</v>
      </c>
    </row>
    <row r="140" spans="1:9">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c r="A141" s="125">
        <v>130</v>
      </c>
      <c r="B141" s="126"/>
      <c r="C141" s="126"/>
      <c r="D141" s="126"/>
      <c r="E141" s="128"/>
      <c r="F141" s="15" t="str">
        <f t="shared" si="10"/>
        <v/>
      </c>
      <c r="G141" s="51" t="str">
        <f t="shared" si="11"/>
        <v/>
      </c>
      <c r="H141" s="307" t="b">
        <f t="shared" si="12"/>
        <v>0</v>
      </c>
      <c r="I141" s="308">
        <f t="shared" ref="I141:I204" si="13">LEN(B141)-LEN(SUBSTITUTE(B141,",",""))+1</f>
        <v>1</v>
      </c>
    </row>
    <row r="142" spans="1:9">
      <c r="A142" s="125">
        <v>131</v>
      </c>
      <c r="B142" s="126"/>
      <c r="C142" s="126"/>
      <c r="D142" s="126"/>
      <c r="E142" s="128"/>
      <c r="F142" s="15" t="str">
        <f t="shared" si="10"/>
        <v/>
      </c>
      <c r="G142" s="51" t="str">
        <f t="shared" si="11"/>
        <v/>
      </c>
      <c r="H142" s="307" t="b">
        <f t="shared" si="12"/>
        <v>0</v>
      </c>
      <c r="I142" s="308">
        <f t="shared" si="13"/>
        <v>1</v>
      </c>
    </row>
    <row r="143" spans="1:9">
      <c r="A143" s="125">
        <v>132</v>
      </c>
      <c r="B143" s="126"/>
      <c r="C143" s="126"/>
      <c r="D143" s="126"/>
      <c r="E143" s="128"/>
      <c r="F143" s="15" t="str">
        <f t="shared" si="10"/>
        <v/>
      </c>
      <c r="G143" s="51" t="str">
        <f t="shared" si="11"/>
        <v/>
      </c>
      <c r="H143" s="307" t="b">
        <f t="shared" si="12"/>
        <v>0</v>
      </c>
      <c r="I143" s="308">
        <f t="shared" si="13"/>
        <v>1</v>
      </c>
    </row>
    <row r="144" spans="1:9">
      <c r="A144" s="125">
        <v>133</v>
      </c>
      <c r="B144" s="126"/>
      <c r="C144" s="126"/>
      <c r="D144" s="126"/>
      <c r="E144" s="128"/>
      <c r="F144" s="15" t="str">
        <f t="shared" si="10"/>
        <v/>
      </c>
      <c r="G144" s="51" t="str">
        <f t="shared" si="11"/>
        <v/>
      </c>
      <c r="H144" s="307" t="b">
        <f t="shared" si="12"/>
        <v>0</v>
      </c>
      <c r="I144" s="308">
        <f t="shared" si="13"/>
        <v>1</v>
      </c>
    </row>
    <row r="145" spans="1:9">
      <c r="A145" s="125">
        <v>134</v>
      </c>
      <c r="B145" s="126"/>
      <c r="C145" s="126"/>
      <c r="D145" s="126"/>
      <c r="E145" s="128"/>
      <c r="F145" s="15" t="str">
        <f t="shared" si="10"/>
        <v/>
      </c>
      <c r="G145" s="51" t="str">
        <f t="shared" si="11"/>
        <v/>
      </c>
      <c r="H145" s="307" t="b">
        <f t="shared" si="12"/>
        <v>0</v>
      </c>
      <c r="I145" s="308">
        <f t="shared" si="13"/>
        <v>1</v>
      </c>
    </row>
    <row r="146" spans="1:9">
      <c r="A146" s="125">
        <v>135</v>
      </c>
      <c r="B146" s="126"/>
      <c r="C146" s="126"/>
      <c r="D146" s="126"/>
      <c r="E146" s="128"/>
      <c r="F146" s="15" t="str">
        <f t="shared" si="10"/>
        <v/>
      </c>
      <c r="G146" s="51" t="str">
        <f t="shared" si="11"/>
        <v/>
      </c>
      <c r="H146" s="307" t="b">
        <f t="shared" si="12"/>
        <v>0</v>
      </c>
      <c r="I146" s="308">
        <f t="shared" si="13"/>
        <v>1</v>
      </c>
    </row>
    <row r="147" spans="1:9">
      <c r="A147" s="125">
        <v>136</v>
      </c>
      <c r="B147" s="126"/>
      <c r="C147" s="126"/>
      <c r="D147" s="126"/>
      <c r="E147" s="128"/>
      <c r="F147" s="15" t="str">
        <f t="shared" si="10"/>
        <v/>
      </c>
      <c r="G147" s="51" t="str">
        <f t="shared" si="11"/>
        <v/>
      </c>
      <c r="H147" s="307" t="b">
        <f t="shared" si="12"/>
        <v>0</v>
      </c>
      <c r="I147" s="308">
        <f t="shared" si="13"/>
        <v>1</v>
      </c>
    </row>
    <row r="148" spans="1:9">
      <c r="A148" s="125">
        <v>137</v>
      </c>
      <c r="B148" s="126"/>
      <c r="C148" s="126"/>
      <c r="D148" s="126"/>
      <c r="E148" s="128"/>
      <c r="F148" s="15" t="str">
        <f t="shared" si="10"/>
        <v/>
      </c>
      <c r="G148" s="51" t="str">
        <f t="shared" si="11"/>
        <v/>
      </c>
      <c r="H148" s="307" t="b">
        <f t="shared" si="12"/>
        <v>0</v>
      </c>
      <c r="I148" s="308">
        <f t="shared" si="13"/>
        <v>1</v>
      </c>
    </row>
    <row r="149" spans="1:9">
      <c r="A149" s="125">
        <v>138</v>
      </c>
      <c r="B149" s="126"/>
      <c r="C149" s="126"/>
      <c r="D149" s="126"/>
      <c r="E149" s="128"/>
      <c r="F149" s="15" t="str">
        <f t="shared" si="10"/>
        <v/>
      </c>
      <c r="G149" s="51" t="str">
        <f t="shared" si="11"/>
        <v/>
      </c>
      <c r="H149" s="307" t="b">
        <f t="shared" si="12"/>
        <v>0</v>
      </c>
      <c r="I149" s="308">
        <f t="shared" si="13"/>
        <v>1</v>
      </c>
    </row>
    <row r="150" spans="1:9">
      <c r="A150" s="125">
        <v>139</v>
      </c>
      <c r="B150" s="126"/>
      <c r="C150" s="126"/>
      <c r="D150" s="126"/>
      <c r="E150" s="128"/>
      <c r="F150" s="15" t="str">
        <f t="shared" si="10"/>
        <v/>
      </c>
      <c r="G150" s="51" t="str">
        <f t="shared" si="11"/>
        <v/>
      </c>
      <c r="H150" s="307" t="b">
        <f t="shared" si="12"/>
        <v>0</v>
      </c>
      <c r="I150" s="308">
        <f t="shared" si="13"/>
        <v>1</v>
      </c>
    </row>
    <row r="151" spans="1:9">
      <c r="A151" s="125">
        <v>140</v>
      </c>
      <c r="B151" s="126"/>
      <c r="C151" s="126"/>
      <c r="D151" s="126"/>
      <c r="E151" s="128"/>
      <c r="F151" s="15" t="str">
        <f t="shared" si="10"/>
        <v/>
      </c>
      <c r="G151" s="51" t="str">
        <f t="shared" si="11"/>
        <v/>
      </c>
      <c r="H151" s="307" t="b">
        <f t="shared" si="12"/>
        <v>0</v>
      </c>
      <c r="I151" s="308">
        <f t="shared" si="13"/>
        <v>1</v>
      </c>
    </row>
    <row r="152" spans="1:9">
      <c r="A152" s="125">
        <v>141</v>
      </c>
      <c r="B152" s="126"/>
      <c r="C152" s="126"/>
      <c r="D152" s="126"/>
      <c r="E152" s="128"/>
      <c r="F152" s="15" t="str">
        <f t="shared" si="10"/>
        <v/>
      </c>
      <c r="G152" s="51" t="str">
        <f t="shared" si="11"/>
        <v/>
      </c>
      <c r="H152" s="307" t="b">
        <f t="shared" si="12"/>
        <v>0</v>
      </c>
      <c r="I152" s="308">
        <f t="shared" si="13"/>
        <v>1</v>
      </c>
    </row>
    <row r="153" spans="1:9">
      <c r="A153" s="125">
        <v>142</v>
      </c>
      <c r="B153" s="126"/>
      <c r="C153" s="126"/>
      <c r="D153" s="126"/>
      <c r="E153" s="128"/>
      <c r="F153" s="15" t="str">
        <f t="shared" si="10"/>
        <v/>
      </c>
      <c r="G153" s="51" t="str">
        <f t="shared" si="11"/>
        <v/>
      </c>
      <c r="H153" s="307" t="b">
        <f t="shared" si="12"/>
        <v>0</v>
      </c>
      <c r="I153" s="308">
        <f t="shared" si="13"/>
        <v>1</v>
      </c>
    </row>
    <row r="154" spans="1:9">
      <c r="A154" s="125">
        <v>143</v>
      </c>
      <c r="B154" s="126"/>
      <c r="C154" s="126"/>
      <c r="D154" s="126"/>
      <c r="E154" s="128"/>
      <c r="F154" s="15" t="str">
        <f t="shared" si="10"/>
        <v/>
      </c>
      <c r="G154" s="51" t="str">
        <f t="shared" si="11"/>
        <v/>
      </c>
      <c r="H154" s="307" t="b">
        <f t="shared" si="12"/>
        <v>0</v>
      </c>
      <c r="I154" s="308">
        <f t="shared" si="13"/>
        <v>1</v>
      </c>
    </row>
    <row r="155" spans="1:9">
      <c r="A155" s="125">
        <v>144</v>
      </c>
      <c r="B155" s="126"/>
      <c r="C155" s="126"/>
      <c r="D155" s="126"/>
      <c r="E155" s="128"/>
      <c r="F155" s="15" t="str">
        <f t="shared" si="10"/>
        <v/>
      </c>
      <c r="G155" s="51" t="str">
        <f t="shared" si="11"/>
        <v/>
      </c>
      <c r="H155" s="307" t="b">
        <f t="shared" si="12"/>
        <v>0</v>
      </c>
      <c r="I155" s="308">
        <f t="shared" si="13"/>
        <v>1</v>
      </c>
    </row>
    <row r="156" spans="1:9">
      <c r="A156" s="125">
        <v>145</v>
      </c>
      <c r="B156" s="126"/>
      <c r="C156" s="126"/>
      <c r="D156" s="126"/>
      <c r="E156" s="128"/>
      <c r="F156" s="15" t="str">
        <f t="shared" si="10"/>
        <v/>
      </c>
      <c r="G156" s="51" t="str">
        <f t="shared" si="11"/>
        <v/>
      </c>
      <c r="H156" s="307" t="b">
        <f t="shared" si="12"/>
        <v>0</v>
      </c>
      <c r="I156" s="308">
        <f t="shared" si="13"/>
        <v>1</v>
      </c>
    </row>
    <row r="157" spans="1:9">
      <c r="A157" s="125">
        <v>146</v>
      </c>
      <c r="B157" s="126"/>
      <c r="C157" s="126"/>
      <c r="D157" s="126"/>
      <c r="E157" s="128"/>
      <c r="F157" s="15" t="str">
        <f t="shared" si="10"/>
        <v/>
      </c>
      <c r="G157" s="51" t="str">
        <f t="shared" si="11"/>
        <v/>
      </c>
      <c r="H157" s="307" t="b">
        <f t="shared" si="12"/>
        <v>0</v>
      </c>
      <c r="I157" s="308">
        <f t="shared" si="13"/>
        <v>1</v>
      </c>
    </row>
    <row r="158" spans="1:9">
      <c r="A158" s="125">
        <v>147</v>
      </c>
      <c r="B158" s="126"/>
      <c r="C158" s="126"/>
      <c r="D158" s="126"/>
      <c r="E158" s="128"/>
      <c r="F158" s="15" t="str">
        <f t="shared" si="10"/>
        <v/>
      </c>
      <c r="G158" s="51" t="str">
        <f t="shared" si="11"/>
        <v/>
      </c>
      <c r="H158" s="307" t="b">
        <f t="shared" si="12"/>
        <v>0</v>
      </c>
      <c r="I158" s="308">
        <f t="shared" si="13"/>
        <v>1</v>
      </c>
    </row>
    <row r="159" spans="1:9">
      <c r="A159" s="125">
        <v>148</v>
      </c>
      <c r="B159" s="126"/>
      <c r="C159" s="126"/>
      <c r="D159" s="126"/>
      <c r="E159" s="128"/>
      <c r="F159" s="15" t="str">
        <f t="shared" si="10"/>
        <v/>
      </c>
      <c r="G159" s="51" t="str">
        <f t="shared" si="11"/>
        <v/>
      </c>
      <c r="H159" s="307" t="b">
        <f t="shared" si="12"/>
        <v>0</v>
      </c>
      <c r="I159" s="308">
        <f t="shared" si="13"/>
        <v>1</v>
      </c>
    </row>
    <row r="160" spans="1:9">
      <c r="A160" s="125">
        <v>149</v>
      </c>
      <c r="B160" s="126"/>
      <c r="C160" s="126"/>
      <c r="D160" s="126"/>
      <c r="E160" s="128"/>
      <c r="F160" s="15" t="str">
        <f t="shared" si="10"/>
        <v/>
      </c>
      <c r="G160" s="51" t="str">
        <f t="shared" si="11"/>
        <v/>
      </c>
      <c r="H160" s="307" t="b">
        <f t="shared" si="12"/>
        <v>0</v>
      </c>
      <c r="I160" s="308">
        <f t="shared" si="13"/>
        <v>1</v>
      </c>
    </row>
    <row r="161" spans="1:9">
      <c r="A161" s="125">
        <v>150</v>
      </c>
      <c r="B161" s="126"/>
      <c r="C161" s="126"/>
      <c r="D161" s="126"/>
      <c r="E161" s="128"/>
      <c r="F161" s="15" t="str">
        <f t="shared" si="10"/>
        <v/>
      </c>
      <c r="G161" s="51" t="str">
        <f t="shared" si="11"/>
        <v/>
      </c>
      <c r="H161" s="307" t="b">
        <f t="shared" si="12"/>
        <v>0</v>
      </c>
      <c r="I161" s="308">
        <f t="shared" si="13"/>
        <v>1</v>
      </c>
    </row>
    <row r="162" spans="1:9">
      <c r="A162" s="125">
        <v>151</v>
      </c>
      <c r="B162" s="126"/>
      <c r="C162" s="126"/>
      <c r="D162" s="126"/>
      <c r="E162" s="128"/>
      <c r="F162" s="15" t="str">
        <f t="shared" si="10"/>
        <v/>
      </c>
      <c r="G162" s="51" t="str">
        <f t="shared" si="11"/>
        <v/>
      </c>
      <c r="H162" s="307" t="b">
        <f t="shared" si="12"/>
        <v>0</v>
      </c>
      <c r="I162" s="308">
        <f t="shared" si="13"/>
        <v>1</v>
      </c>
    </row>
    <row r="163" spans="1:9">
      <c r="A163" s="125">
        <v>152</v>
      </c>
      <c r="B163" s="126"/>
      <c r="C163" s="126"/>
      <c r="D163" s="126"/>
      <c r="E163" s="128"/>
      <c r="F163" s="15" t="str">
        <f t="shared" si="10"/>
        <v/>
      </c>
      <c r="G163" s="51" t="str">
        <f t="shared" si="11"/>
        <v/>
      </c>
      <c r="H163" s="307" t="b">
        <f t="shared" si="12"/>
        <v>0</v>
      </c>
      <c r="I163" s="308">
        <f t="shared" si="13"/>
        <v>1</v>
      </c>
    </row>
    <row r="164" spans="1:9">
      <c r="A164" s="125">
        <v>153</v>
      </c>
      <c r="B164" s="126"/>
      <c r="C164" s="126"/>
      <c r="D164" s="126"/>
      <c r="E164" s="128"/>
      <c r="F164" s="15" t="str">
        <f t="shared" si="10"/>
        <v/>
      </c>
      <c r="G164" s="51" t="str">
        <f t="shared" si="11"/>
        <v/>
      </c>
      <c r="H164" s="307" t="b">
        <f t="shared" si="12"/>
        <v>0</v>
      </c>
      <c r="I164" s="308">
        <f t="shared" si="13"/>
        <v>1</v>
      </c>
    </row>
    <row r="165" spans="1:9">
      <c r="A165" s="125">
        <v>154</v>
      </c>
      <c r="B165" s="126"/>
      <c r="C165" s="126"/>
      <c r="D165" s="126"/>
      <c r="E165" s="128"/>
      <c r="F165" s="15" t="str">
        <f t="shared" si="10"/>
        <v/>
      </c>
      <c r="G165" s="51" t="str">
        <f t="shared" si="11"/>
        <v/>
      </c>
      <c r="H165" s="307" t="b">
        <f t="shared" si="12"/>
        <v>0</v>
      </c>
      <c r="I165" s="308">
        <f t="shared" si="13"/>
        <v>1</v>
      </c>
    </row>
    <row r="166" spans="1:9">
      <c r="A166" s="125">
        <v>155</v>
      </c>
      <c r="B166" s="126"/>
      <c r="C166" s="126"/>
      <c r="D166" s="126"/>
      <c r="E166" s="128"/>
      <c r="F166" s="15" t="str">
        <f t="shared" si="10"/>
        <v/>
      </c>
      <c r="G166" s="51" t="str">
        <f t="shared" si="11"/>
        <v/>
      </c>
      <c r="H166" s="307" t="b">
        <f t="shared" si="12"/>
        <v>0</v>
      </c>
      <c r="I166" s="308">
        <f t="shared" si="13"/>
        <v>1</v>
      </c>
    </row>
    <row r="167" spans="1:9">
      <c r="A167" s="125">
        <v>156</v>
      </c>
      <c r="B167" s="126"/>
      <c r="C167" s="126"/>
      <c r="D167" s="126"/>
      <c r="E167" s="128"/>
      <c r="F167" s="15" t="str">
        <f t="shared" si="10"/>
        <v/>
      </c>
      <c r="G167" s="51" t="str">
        <f t="shared" si="11"/>
        <v/>
      </c>
      <c r="H167" s="307" t="b">
        <f t="shared" si="12"/>
        <v>0</v>
      </c>
      <c r="I167" s="308">
        <f t="shared" si="13"/>
        <v>1</v>
      </c>
    </row>
    <row r="168" spans="1:9">
      <c r="A168" s="125">
        <v>157</v>
      </c>
      <c r="B168" s="126"/>
      <c r="C168" s="126"/>
      <c r="D168" s="126"/>
      <c r="E168" s="128"/>
      <c r="F168" s="15" t="str">
        <f t="shared" si="10"/>
        <v/>
      </c>
      <c r="G168" s="51" t="str">
        <f t="shared" si="11"/>
        <v/>
      </c>
      <c r="H168" s="307" t="b">
        <f t="shared" si="12"/>
        <v>0</v>
      </c>
      <c r="I168" s="308">
        <f t="shared" si="13"/>
        <v>1</v>
      </c>
    </row>
    <row r="169" spans="1:9">
      <c r="A169" s="125">
        <v>158</v>
      </c>
      <c r="B169" s="126"/>
      <c r="C169" s="126"/>
      <c r="D169" s="126"/>
      <c r="E169" s="128"/>
      <c r="F169" s="15" t="str">
        <f t="shared" si="10"/>
        <v/>
      </c>
      <c r="G169" s="51" t="str">
        <f t="shared" si="11"/>
        <v/>
      </c>
      <c r="H169" s="307" t="b">
        <f t="shared" si="12"/>
        <v>0</v>
      </c>
      <c r="I169" s="308">
        <f t="shared" si="13"/>
        <v>1</v>
      </c>
    </row>
    <row r="170" spans="1:9">
      <c r="A170" s="125">
        <v>159</v>
      </c>
      <c r="B170" s="126"/>
      <c r="C170" s="126"/>
      <c r="D170" s="126"/>
      <c r="E170" s="128"/>
      <c r="F170" s="15" t="str">
        <f t="shared" si="10"/>
        <v/>
      </c>
      <c r="G170" s="51" t="str">
        <f t="shared" si="11"/>
        <v/>
      </c>
      <c r="H170" s="307" t="b">
        <f t="shared" si="12"/>
        <v>0</v>
      </c>
      <c r="I170" s="308">
        <f t="shared" si="13"/>
        <v>1</v>
      </c>
    </row>
    <row r="171" spans="1:9">
      <c r="A171" s="125">
        <v>160</v>
      </c>
      <c r="B171" s="126"/>
      <c r="C171" s="126"/>
      <c r="D171" s="126"/>
      <c r="E171" s="128"/>
      <c r="F171" s="15" t="str">
        <f t="shared" si="10"/>
        <v/>
      </c>
      <c r="G171" s="51" t="str">
        <f t="shared" si="11"/>
        <v/>
      </c>
      <c r="H171" s="307" t="b">
        <f t="shared" si="12"/>
        <v>0</v>
      </c>
      <c r="I171" s="308">
        <f t="shared" si="13"/>
        <v>1</v>
      </c>
    </row>
    <row r="172" spans="1:9">
      <c r="A172" s="125">
        <v>161</v>
      </c>
      <c r="B172" s="126"/>
      <c r="C172" s="126"/>
      <c r="D172" s="126"/>
      <c r="E172" s="128"/>
      <c r="F172" s="15" t="str">
        <f t="shared" si="10"/>
        <v/>
      </c>
      <c r="G172" s="51" t="str">
        <f t="shared" si="11"/>
        <v/>
      </c>
      <c r="H172" s="307" t="b">
        <f t="shared" si="12"/>
        <v>0</v>
      </c>
      <c r="I172" s="308">
        <f t="shared" si="13"/>
        <v>1</v>
      </c>
    </row>
    <row r="173" spans="1:9">
      <c r="A173" s="125">
        <v>162</v>
      </c>
      <c r="B173" s="126"/>
      <c r="C173" s="126"/>
      <c r="D173" s="126"/>
      <c r="E173" s="128"/>
      <c r="F173" s="15" t="str">
        <f t="shared" si="10"/>
        <v/>
      </c>
      <c r="G173" s="51" t="str">
        <f t="shared" si="11"/>
        <v/>
      </c>
      <c r="H173" s="307" t="b">
        <f t="shared" si="12"/>
        <v>0</v>
      </c>
      <c r="I173" s="308">
        <f t="shared" si="13"/>
        <v>1</v>
      </c>
    </row>
    <row r="174" spans="1:9">
      <c r="A174" s="125">
        <v>163</v>
      </c>
      <c r="B174" s="126"/>
      <c r="C174" s="126"/>
      <c r="D174" s="126"/>
      <c r="E174" s="128"/>
      <c r="F174" s="15" t="str">
        <f t="shared" si="10"/>
        <v/>
      </c>
      <c r="G174" s="51" t="str">
        <f t="shared" si="11"/>
        <v/>
      </c>
      <c r="H174" s="307" t="b">
        <f t="shared" si="12"/>
        <v>0</v>
      </c>
      <c r="I174" s="308">
        <f t="shared" si="13"/>
        <v>1</v>
      </c>
    </row>
    <row r="175" spans="1:9">
      <c r="A175" s="125">
        <v>164</v>
      </c>
      <c r="B175" s="126"/>
      <c r="C175" s="126"/>
      <c r="D175" s="126"/>
      <c r="E175" s="128"/>
      <c r="F175" s="15" t="str">
        <f t="shared" si="10"/>
        <v/>
      </c>
      <c r="G175" s="51" t="str">
        <f t="shared" si="11"/>
        <v/>
      </c>
      <c r="H175" s="307" t="b">
        <f t="shared" si="12"/>
        <v>0</v>
      </c>
      <c r="I175" s="308">
        <f t="shared" si="13"/>
        <v>1</v>
      </c>
    </row>
    <row r="176" spans="1:9">
      <c r="A176" s="125">
        <v>165</v>
      </c>
      <c r="B176" s="126"/>
      <c r="C176" s="126"/>
      <c r="D176" s="126"/>
      <c r="E176" s="128"/>
      <c r="F176" s="15" t="str">
        <f t="shared" si="10"/>
        <v/>
      </c>
      <c r="G176" s="51" t="str">
        <f t="shared" si="11"/>
        <v/>
      </c>
      <c r="H176" s="307" t="b">
        <f t="shared" si="12"/>
        <v>0</v>
      </c>
      <c r="I176" s="308">
        <f t="shared" si="13"/>
        <v>1</v>
      </c>
    </row>
    <row r="177" spans="1:9">
      <c r="A177" s="125">
        <v>166</v>
      </c>
      <c r="B177" s="126"/>
      <c r="C177" s="126"/>
      <c r="D177" s="126"/>
      <c r="E177" s="128"/>
      <c r="F177" s="15" t="str">
        <f t="shared" si="10"/>
        <v/>
      </c>
      <c r="G177" s="51" t="str">
        <f t="shared" si="11"/>
        <v/>
      </c>
      <c r="H177" s="307" t="b">
        <f t="shared" si="12"/>
        <v>0</v>
      </c>
      <c r="I177" s="308">
        <f t="shared" si="13"/>
        <v>1</v>
      </c>
    </row>
    <row r="178" spans="1:9">
      <c r="A178" s="125">
        <v>167</v>
      </c>
      <c r="B178" s="126"/>
      <c r="C178" s="126"/>
      <c r="D178" s="126"/>
      <c r="E178" s="128"/>
      <c r="F178" s="15" t="str">
        <f t="shared" si="10"/>
        <v/>
      </c>
      <c r="G178" s="51" t="str">
        <f t="shared" si="11"/>
        <v/>
      </c>
      <c r="H178" s="307" t="b">
        <f t="shared" si="12"/>
        <v>0</v>
      </c>
      <c r="I178" s="308">
        <f t="shared" si="13"/>
        <v>1</v>
      </c>
    </row>
    <row r="179" spans="1:9">
      <c r="A179" s="125">
        <v>168</v>
      </c>
      <c r="B179" s="126"/>
      <c r="C179" s="126"/>
      <c r="D179" s="126"/>
      <c r="E179" s="128"/>
      <c r="F179" s="15" t="str">
        <f t="shared" si="10"/>
        <v/>
      </c>
      <c r="G179" s="51" t="str">
        <f t="shared" si="11"/>
        <v/>
      </c>
      <c r="H179" s="307" t="b">
        <f t="shared" si="12"/>
        <v>0</v>
      </c>
      <c r="I179" s="308">
        <f t="shared" si="13"/>
        <v>1</v>
      </c>
    </row>
    <row r="180" spans="1:9">
      <c r="A180" s="125">
        <v>169</v>
      </c>
      <c r="B180" s="126"/>
      <c r="C180" s="126"/>
      <c r="D180" s="126"/>
      <c r="E180" s="128"/>
      <c r="F180" s="15" t="str">
        <f t="shared" si="10"/>
        <v/>
      </c>
      <c r="G180" s="51" t="str">
        <f t="shared" si="11"/>
        <v/>
      </c>
      <c r="H180" s="307" t="b">
        <f t="shared" si="12"/>
        <v>0</v>
      </c>
      <c r="I180" s="308">
        <f t="shared" si="13"/>
        <v>1</v>
      </c>
    </row>
    <row r="181" spans="1:9">
      <c r="A181" s="125">
        <v>170</v>
      </c>
      <c r="B181" s="126"/>
      <c r="C181" s="126"/>
      <c r="D181" s="126"/>
      <c r="E181" s="128"/>
      <c r="F181" s="15" t="str">
        <f t="shared" si="10"/>
        <v/>
      </c>
      <c r="G181" s="51" t="str">
        <f t="shared" si="11"/>
        <v/>
      </c>
      <c r="H181" s="307" t="b">
        <f t="shared" si="12"/>
        <v>0</v>
      </c>
      <c r="I181" s="308">
        <f t="shared" si="13"/>
        <v>1</v>
      </c>
    </row>
    <row r="182" spans="1:9">
      <c r="A182" s="125">
        <v>171</v>
      </c>
      <c r="B182" s="126"/>
      <c r="C182" s="126"/>
      <c r="D182" s="126"/>
      <c r="E182" s="128"/>
      <c r="F182" s="15" t="str">
        <f t="shared" si="10"/>
        <v/>
      </c>
      <c r="G182" s="51" t="str">
        <f t="shared" si="11"/>
        <v/>
      </c>
      <c r="H182" s="307" t="b">
        <f t="shared" si="12"/>
        <v>0</v>
      </c>
      <c r="I182" s="308">
        <f t="shared" si="13"/>
        <v>1</v>
      </c>
    </row>
    <row r="183" spans="1:9">
      <c r="A183" s="125">
        <v>172</v>
      </c>
      <c r="B183" s="126"/>
      <c r="C183" s="126"/>
      <c r="D183" s="126"/>
      <c r="E183" s="128"/>
      <c r="F183" s="15" t="str">
        <f t="shared" si="10"/>
        <v/>
      </c>
      <c r="G183" s="51" t="str">
        <f t="shared" si="11"/>
        <v/>
      </c>
      <c r="H183" s="307" t="b">
        <f t="shared" si="12"/>
        <v>0</v>
      </c>
      <c r="I183" s="308">
        <f t="shared" si="13"/>
        <v>1</v>
      </c>
    </row>
    <row r="184" spans="1:9">
      <c r="A184" s="125">
        <v>173</v>
      </c>
      <c r="B184" s="126"/>
      <c r="C184" s="126"/>
      <c r="D184" s="126"/>
      <c r="E184" s="128"/>
      <c r="F184" s="15" t="str">
        <f t="shared" si="10"/>
        <v/>
      </c>
      <c r="G184" s="51" t="str">
        <f t="shared" si="11"/>
        <v/>
      </c>
      <c r="H184" s="307" t="b">
        <f t="shared" si="12"/>
        <v>0</v>
      </c>
      <c r="I184" s="308">
        <f t="shared" si="13"/>
        <v>1</v>
      </c>
    </row>
    <row r="185" spans="1:9">
      <c r="A185" s="125">
        <v>174</v>
      </c>
      <c r="B185" s="126"/>
      <c r="C185" s="126"/>
      <c r="D185" s="126"/>
      <c r="E185" s="128"/>
      <c r="F185" s="15" t="str">
        <f t="shared" si="10"/>
        <v/>
      </c>
      <c r="G185" s="51" t="str">
        <f t="shared" si="11"/>
        <v/>
      </c>
      <c r="H185" s="307" t="b">
        <f t="shared" si="12"/>
        <v>0</v>
      </c>
      <c r="I185" s="308">
        <f t="shared" si="13"/>
        <v>1</v>
      </c>
    </row>
    <row r="186" spans="1:9">
      <c r="A186" s="125">
        <v>175</v>
      </c>
      <c r="B186" s="126"/>
      <c r="C186" s="126"/>
      <c r="D186" s="126"/>
      <c r="E186" s="128"/>
      <c r="F186" s="15" t="str">
        <f t="shared" si="10"/>
        <v/>
      </c>
      <c r="G186" s="51" t="str">
        <f t="shared" si="11"/>
        <v/>
      </c>
      <c r="H186" s="307" t="b">
        <f t="shared" si="12"/>
        <v>0</v>
      </c>
      <c r="I186" s="308">
        <f t="shared" si="13"/>
        <v>1</v>
      </c>
    </row>
    <row r="187" spans="1:9">
      <c r="A187" s="125">
        <v>176</v>
      </c>
      <c r="B187" s="126"/>
      <c r="C187" s="126"/>
      <c r="D187" s="126"/>
      <c r="E187" s="128"/>
      <c r="F187" s="15" t="str">
        <f t="shared" si="10"/>
        <v/>
      </c>
      <c r="G187" s="51" t="str">
        <f t="shared" si="11"/>
        <v/>
      </c>
      <c r="H187" s="307" t="b">
        <f t="shared" si="12"/>
        <v>0</v>
      </c>
      <c r="I187" s="308">
        <f t="shared" si="13"/>
        <v>1</v>
      </c>
    </row>
    <row r="188" spans="1:9">
      <c r="A188" s="125">
        <v>177</v>
      </c>
      <c r="B188" s="126"/>
      <c r="C188" s="126"/>
      <c r="D188" s="126"/>
      <c r="E188" s="128"/>
      <c r="F188" s="15" t="str">
        <f t="shared" si="10"/>
        <v/>
      </c>
      <c r="G188" s="51" t="str">
        <f t="shared" si="11"/>
        <v/>
      </c>
      <c r="H188" s="307" t="b">
        <f t="shared" si="12"/>
        <v>0</v>
      </c>
      <c r="I188" s="308">
        <f t="shared" si="13"/>
        <v>1</v>
      </c>
    </row>
    <row r="189" spans="1:9">
      <c r="A189" s="125">
        <v>178</v>
      </c>
      <c r="B189" s="126"/>
      <c r="C189" s="126"/>
      <c r="D189" s="126"/>
      <c r="E189" s="128"/>
      <c r="F189" s="15" t="str">
        <f t="shared" si="10"/>
        <v/>
      </c>
      <c r="G189" s="51" t="str">
        <f t="shared" si="11"/>
        <v/>
      </c>
      <c r="H189" s="307" t="b">
        <f t="shared" si="12"/>
        <v>0</v>
      </c>
      <c r="I189" s="308">
        <f t="shared" si="13"/>
        <v>1</v>
      </c>
    </row>
    <row r="190" spans="1:9">
      <c r="A190" s="125">
        <v>179</v>
      </c>
      <c r="B190" s="126"/>
      <c r="C190" s="126"/>
      <c r="D190" s="126"/>
      <c r="E190" s="128"/>
      <c r="F190" s="15" t="str">
        <f t="shared" si="10"/>
        <v/>
      </c>
      <c r="G190" s="51" t="str">
        <f t="shared" si="11"/>
        <v/>
      </c>
      <c r="H190" s="307" t="b">
        <f t="shared" si="12"/>
        <v>0</v>
      </c>
      <c r="I190" s="308">
        <f t="shared" si="13"/>
        <v>1</v>
      </c>
    </row>
    <row r="191" spans="1:9">
      <c r="A191" s="125">
        <v>180</v>
      </c>
      <c r="B191" s="126"/>
      <c r="C191" s="126"/>
      <c r="D191" s="126"/>
      <c r="E191" s="128"/>
      <c r="F191" s="15" t="str">
        <f t="shared" si="10"/>
        <v/>
      </c>
      <c r="G191" s="51" t="str">
        <f t="shared" si="11"/>
        <v/>
      </c>
      <c r="H191" s="307" t="b">
        <f t="shared" si="12"/>
        <v>0</v>
      </c>
      <c r="I191" s="308">
        <f t="shared" si="13"/>
        <v>1</v>
      </c>
    </row>
    <row r="192" spans="1:9">
      <c r="A192" s="125">
        <v>181</v>
      </c>
      <c r="B192" s="126"/>
      <c r="C192" s="126"/>
      <c r="D192" s="126"/>
      <c r="E192" s="128"/>
      <c r="F192" s="15" t="str">
        <f t="shared" si="10"/>
        <v/>
      </c>
      <c r="G192" s="51" t="str">
        <f t="shared" si="11"/>
        <v/>
      </c>
      <c r="H192" s="307" t="b">
        <f t="shared" si="12"/>
        <v>0</v>
      </c>
      <c r="I192" s="308">
        <f t="shared" si="13"/>
        <v>1</v>
      </c>
    </row>
    <row r="193" spans="1:9">
      <c r="A193" s="125">
        <v>182</v>
      </c>
      <c r="B193" s="126"/>
      <c r="C193" s="126"/>
      <c r="D193" s="126"/>
      <c r="E193" s="128"/>
      <c r="F193" s="15" t="str">
        <f t="shared" si="10"/>
        <v/>
      </c>
      <c r="G193" s="51" t="str">
        <f t="shared" si="11"/>
        <v/>
      </c>
      <c r="H193" s="307" t="b">
        <f t="shared" si="12"/>
        <v>0</v>
      </c>
      <c r="I193" s="308">
        <f t="shared" si="13"/>
        <v>1</v>
      </c>
    </row>
    <row r="194" spans="1:9">
      <c r="A194" s="125">
        <v>183</v>
      </c>
      <c r="B194" s="126"/>
      <c r="C194" s="126"/>
      <c r="D194" s="126"/>
      <c r="E194" s="128"/>
      <c r="F194" s="15" t="str">
        <f t="shared" si="10"/>
        <v/>
      </c>
      <c r="G194" s="51" t="str">
        <f t="shared" si="11"/>
        <v/>
      </c>
      <c r="H194" s="307" t="b">
        <f t="shared" si="12"/>
        <v>0</v>
      </c>
      <c r="I194" s="308">
        <f t="shared" si="13"/>
        <v>1</v>
      </c>
    </row>
    <row r="195" spans="1:9">
      <c r="A195" s="125">
        <v>184</v>
      </c>
      <c r="B195" s="126"/>
      <c r="C195" s="126"/>
      <c r="D195" s="126"/>
      <c r="E195" s="128"/>
      <c r="F195" s="15" t="str">
        <f t="shared" si="10"/>
        <v/>
      </c>
      <c r="G195" s="51" t="str">
        <f t="shared" si="11"/>
        <v/>
      </c>
      <c r="H195" s="307" t="b">
        <f t="shared" si="12"/>
        <v>0</v>
      </c>
      <c r="I195" s="308">
        <f t="shared" si="13"/>
        <v>1</v>
      </c>
    </row>
    <row r="196" spans="1:9">
      <c r="A196" s="125">
        <v>185</v>
      </c>
      <c r="B196" s="126"/>
      <c r="C196" s="126"/>
      <c r="D196" s="126"/>
      <c r="E196" s="128"/>
      <c r="F196" s="15" t="str">
        <f t="shared" si="10"/>
        <v/>
      </c>
      <c r="G196" s="51" t="str">
        <f t="shared" si="11"/>
        <v/>
      </c>
      <c r="H196" s="307" t="b">
        <f t="shared" si="12"/>
        <v>0</v>
      </c>
      <c r="I196" s="308">
        <f t="shared" si="13"/>
        <v>1</v>
      </c>
    </row>
    <row r="197" spans="1:9">
      <c r="A197" s="125">
        <v>186</v>
      </c>
      <c r="B197" s="126"/>
      <c r="C197" s="126"/>
      <c r="D197" s="126"/>
      <c r="E197" s="128"/>
      <c r="F197" s="15" t="str">
        <f t="shared" si="10"/>
        <v/>
      </c>
      <c r="G197" s="51" t="str">
        <f t="shared" si="11"/>
        <v/>
      </c>
      <c r="H197" s="307" t="b">
        <f t="shared" si="12"/>
        <v>0</v>
      </c>
      <c r="I197" s="308">
        <f t="shared" si="13"/>
        <v>1</v>
      </c>
    </row>
    <row r="198" spans="1:9">
      <c r="A198" s="125">
        <v>187</v>
      </c>
      <c r="B198" s="126"/>
      <c r="C198" s="126"/>
      <c r="D198" s="126"/>
      <c r="E198" s="128"/>
      <c r="F198" s="15" t="str">
        <f t="shared" si="10"/>
        <v/>
      </c>
      <c r="G198" s="51" t="str">
        <f t="shared" si="11"/>
        <v/>
      </c>
      <c r="H198" s="307" t="b">
        <f t="shared" si="12"/>
        <v>0</v>
      </c>
      <c r="I198" s="308">
        <f t="shared" si="13"/>
        <v>1</v>
      </c>
    </row>
    <row r="199" spans="1:9">
      <c r="A199" s="125">
        <v>188</v>
      </c>
      <c r="B199" s="126"/>
      <c r="C199" s="126"/>
      <c r="D199" s="126"/>
      <c r="E199" s="128"/>
      <c r="F199" s="15" t="str">
        <f t="shared" si="10"/>
        <v/>
      </c>
      <c r="G199" s="51" t="str">
        <f t="shared" si="11"/>
        <v/>
      </c>
      <c r="H199" s="307" t="b">
        <f t="shared" si="12"/>
        <v>0</v>
      </c>
      <c r="I199" s="308">
        <f t="shared" si="13"/>
        <v>1</v>
      </c>
    </row>
    <row r="200" spans="1:9">
      <c r="A200" s="125">
        <v>189</v>
      </c>
      <c r="B200" s="126"/>
      <c r="C200" s="126"/>
      <c r="D200" s="126"/>
      <c r="E200" s="128"/>
      <c r="F200" s="15" t="str">
        <f t="shared" si="10"/>
        <v/>
      </c>
      <c r="G200" s="51" t="str">
        <f t="shared" si="11"/>
        <v/>
      </c>
      <c r="H200" s="307" t="b">
        <f t="shared" si="12"/>
        <v>0</v>
      </c>
      <c r="I200" s="308">
        <f t="shared" si="13"/>
        <v>1</v>
      </c>
    </row>
    <row r="201" spans="1:9">
      <c r="A201" s="125">
        <v>190</v>
      </c>
      <c r="B201" s="126"/>
      <c r="C201" s="126"/>
      <c r="D201" s="126"/>
      <c r="E201" s="128"/>
      <c r="F201" s="15" t="str">
        <f t="shared" si="10"/>
        <v/>
      </c>
      <c r="G201" s="51" t="str">
        <f t="shared" si="11"/>
        <v/>
      </c>
      <c r="H201" s="307" t="b">
        <f t="shared" si="12"/>
        <v>0</v>
      </c>
      <c r="I201" s="308">
        <f t="shared" si="13"/>
        <v>1</v>
      </c>
    </row>
    <row r="202" spans="1:9">
      <c r="A202" s="125">
        <v>191</v>
      </c>
      <c r="B202" s="126"/>
      <c r="C202" s="126"/>
      <c r="D202" s="126"/>
      <c r="E202" s="128"/>
      <c r="F202" s="15" t="str">
        <f t="shared" si="10"/>
        <v/>
      </c>
      <c r="G202" s="51" t="str">
        <f t="shared" si="11"/>
        <v/>
      </c>
      <c r="H202" s="307" t="b">
        <f t="shared" si="12"/>
        <v>0</v>
      </c>
      <c r="I202" s="308">
        <f t="shared" si="13"/>
        <v>1</v>
      </c>
    </row>
    <row r="203" spans="1:9">
      <c r="A203" s="125">
        <v>192</v>
      </c>
      <c r="B203" s="126"/>
      <c r="C203" s="126"/>
      <c r="D203" s="126"/>
      <c r="E203" s="128"/>
      <c r="F203" s="15" t="str">
        <f t="shared" si="10"/>
        <v/>
      </c>
      <c r="G203" s="51" t="str">
        <f t="shared" si="11"/>
        <v/>
      </c>
      <c r="H203" s="307" t="b">
        <f t="shared" si="12"/>
        <v>0</v>
      </c>
      <c r="I203" s="308">
        <f t="shared" si="13"/>
        <v>1</v>
      </c>
    </row>
    <row r="204" spans="1:9">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c r="A205" s="125">
        <v>194</v>
      </c>
      <c r="B205" s="126"/>
      <c r="C205" s="126"/>
      <c r="D205" s="126"/>
      <c r="E205" s="128"/>
      <c r="F205" s="15" t="str">
        <f t="shared" si="14"/>
        <v/>
      </c>
      <c r="G205" s="51" t="str">
        <f t="shared" si="15"/>
        <v/>
      </c>
      <c r="H205" s="307" t="b">
        <f t="shared" si="16"/>
        <v>0</v>
      </c>
      <c r="I205" s="308">
        <f t="shared" ref="I205:I261" si="17">LEN(B205)-LEN(SUBSTITUTE(B205,",",""))+1</f>
        <v>1</v>
      </c>
    </row>
    <row r="206" spans="1:9">
      <c r="A206" s="125">
        <v>195</v>
      </c>
      <c r="B206" s="126"/>
      <c r="C206" s="126"/>
      <c r="D206" s="126"/>
      <c r="E206" s="128"/>
      <c r="F206" s="15" t="str">
        <f t="shared" si="14"/>
        <v/>
      </c>
      <c r="G206" s="51" t="str">
        <f t="shared" si="15"/>
        <v/>
      </c>
      <c r="H206" s="307" t="b">
        <f t="shared" si="16"/>
        <v>0</v>
      </c>
      <c r="I206" s="308">
        <f t="shared" si="17"/>
        <v>1</v>
      </c>
    </row>
    <row r="207" spans="1:9">
      <c r="A207" s="125">
        <v>196</v>
      </c>
      <c r="B207" s="126"/>
      <c r="C207" s="126"/>
      <c r="D207" s="126"/>
      <c r="E207" s="128"/>
      <c r="F207" s="15" t="str">
        <f t="shared" si="14"/>
        <v/>
      </c>
      <c r="G207" s="51" t="str">
        <f t="shared" si="15"/>
        <v/>
      </c>
      <c r="H207" s="307" t="b">
        <f t="shared" si="16"/>
        <v>0</v>
      </c>
      <c r="I207" s="308">
        <f t="shared" si="17"/>
        <v>1</v>
      </c>
    </row>
    <row r="208" spans="1:9">
      <c r="A208" s="125">
        <v>197</v>
      </c>
      <c r="B208" s="126"/>
      <c r="C208" s="126"/>
      <c r="D208" s="126"/>
      <c r="E208" s="128"/>
      <c r="F208" s="15" t="str">
        <f t="shared" si="14"/>
        <v/>
      </c>
      <c r="G208" s="51" t="str">
        <f t="shared" si="15"/>
        <v/>
      </c>
      <c r="H208" s="307" t="b">
        <f t="shared" si="16"/>
        <v>0</v>
      </c>
      <c r="I208" s="308">
        <f t="shared" si="17"/>
        <v>1</v>
      </c>
    </row>
    <row r="209" spans="1:9">
      <c r="A209" s="125">
        <v>198</v>
      </c>
      <c r="B209" s="126"/>
      <c r="C209" s="126"/>
      <c r="D209" s="126"/>
      <c r="E209" s="128"/>
      <c r="F209" s="15" t="str">
        <f t="shared" si="14"/>
        <v/>
      </c>
      <c r="G209" s="51" t="str">
        <f t="shared" si="15"/>
        <v/>
      </c>
      <c r="H209" s="307" t="b">
        <f t="shared" si="16"/>
        <v>0</v>
      </c>
      <c r="I209" s="308">
        <f t="shared" si="17"/>
        <v>1</v>
      </c>
    </row>
    <row r="210" spans="1:9">
      <c r="A210" s="125">
        <v>199</v>
      </c>
      <c r="B210" s="126"/>
      <c r="C210" s="126"/>
      <c r="D210" s="126"/>
      <c r="E210" s="128"/>
      <c r="F210" s="15" t="str">
        <f t="shared" si="14"/>
        <v/>
      </c>
      <c r="G210" s="51" t="str">
        <f t="shared" si="15"/>
        <v/>
      </c>
      <c r="H210" s="307" t="b">
        <f t="shared" si="16"/>
        <v>0</v>
      </c>
      <c r="I210" s="308">
        <f t="shared" si="17"/>
        <v>1</v>
      </c>
    </row>
    <row r="211" spans="1:9">
      <c r="A211" s="125">
        <v>200</v>
      </c>
      <c r="B211" s="126"/>
      <c r="C211" s="126"/>
      <c r="D211" s="126"/>
      <c r="E211" s="128"/>
      <c r="F211" s="15" t="str">
        <f t="shared" si="14"/>
        <v/>
      </c>
      <c r="G211" s="51" t="str">
        <f t="shared" si="15"/>
        <v/>
      </c>
      <c r="H211" s="307" t="b">
        <f t="shared" si="16"/>
        <v>0</v>
      </c>
      <c r="I211" s="308">
        <f t="shared" si="17"/>
        <v>1</v>
      </c>
    </row>
    <row r="212" spans="1:9">
      <c r="A212" s="125">
        <v>201</v>
      </c>
      <c r="B212" s="126"/>
      <c r="C212" s="126"/>
      <c r="D212" s="126"/>
      <c r="E212" s="128"/>
      <c r="F212" s="15" t="str">
        <f t="shared" si="14"/>
        <v/>
      </c>
      <c r="G212" s="51" t="str">
        <f t="shared" si="15"/>
        <v/>
      </c>
      <c r="H212" s="307" t="b">
        <f t="shared" si="16"/>
        <v>0</v>
      </c>
      <c r="I212" s="308">
        <f t="shared" si="17"/>
        <v>1</v>
      </c>
    </row>
    <row r="213" spans="1:9">
      <c r="A213" s="125">
        <v>202</v>
      </c>
      <c r="B213" s="126"/>
      <c r="C213" s="126"/>
      <c r="D213" s="126"/>
      <c r="E213" s="128"/>
      <c r="F213" s="15" t="str">
        <f t="shared" si="14"/>
        <v/>
      </c>
      <c r="G213" s="51" t="str">
        <f t="shared" si="15"/>
        <v/>
      </c>
      <c r="H213" s="307" t="b">
        <f t="shared" si="16"/>
        <v>0</v>
      </c>
      <c r="I213" s="308">
        <f t="shared" si="17"/>
        <v>1</v>
      </c>
    </row>
    <row r="214" spans="1:9">
      <c r="A214" s="125">
        <v>203</v>
      </c>
      <c r="B214" s="126"/>
      <c r="C214" s="126"/>
      <c r="D214" s="126"/>
      <c r="E214" s="128"/>
      <c r="F214" s="15" t="str">
        <f t="shared" si="14"/>
        <v/>
      </c>
      <c r="G214" s="51" t="str">
        <f t="shared" si="15"/>
        <v/>
      </c>
      <c r="H214" s="307" t="b">
        <f t="shared" si="16"/>
        <v>0</v>
      </c>
      <c r="I214" s="308">
        <f t="shared" si="17"/>
        <v>1</v>
      </c>
    </row>
    <row r="215" spans="1:9">
      <c r="A215" s="125">
        <v>204</v>
      </c>
      <c r="B215" s="126"/>
      <c r="C215" s="126"/>
      <c r="D215" s="126"/>
      <c r="E215" s="128"/>
      <c r="F215" s="15" t="str">
        <f t="shared" si="14"/>
        <v/>
      </c>
      <c r="G215" s="51" t="str">
        <f t="shared" si="15"/>
        <v/>
      </c>
      <c r="H215" s="307" t="b">
        <f t="shared" si="16"/>
        <v>0</v>
      </c>
      <c r="I215" s="308">
        <f t="shared" si="17"/>
        <v>1</v>
      </c>
    </row>
    <row r="216" spans="1:9">
      <c r="A216" s="125">
        <v>205</v>
      </c>
      <c r="B216" s="126"/>
      <c r="C216" s="126"/>
      <c r="D216" s="126"/>
      <c r="E216" s="128"/>
      <c r="F216" s="15" t="str">
        <f t="shared" si="14"/>
        <v/>
      </c>
      <c r="G216" s="51" t="str">
        <f t="shared" si="15"/>
        <v/>
      </c>
      <c r="H216" s="307" t="b">
        <f t="shared" si="16"/>
        <v>0</v>
      </c>
      <c r="I216" s="308">
        <f t="shared" si="17"/>
        <v>1</v>
      </c>
    </row>
    <row r="217" spans="1:9">
      <c r="A217" s="125">
        <v>206</v>
      </c>
      <c r="B217" s="126"/>
      <c r="C217" s="126"/>
      <c r="D217" s="126"/>
      <c r="E217" s="128"/>
      <c r="F217" s="15" t="str">
        <f t="shared" si="14"/>
        <v/>
      </c>
      <c r="G217" s="51" t="str">
        <f t="shared" si="15"/>
        <v/>
      </c>
      <c r="H217" s="307" t="b">
        <f t="shared" si="16"/>
        <v>0</v>
      </c>
      <c r="I217" s="308">
        <f t="shared" si="17"/>
        <v>1</v>
      </c>
    </row>
    <row r="218" spans="1:9">
      <c r="A218" s="125">
        <v>207</v>
      </c>
      <c r="B218" s="126"/>
      <c r="C218" s="126"/>
      <c r="D218" s="126"/>
      <c r="E218" s="128"/>
      <c r="F218" s="15" t="str">
        <f t="shared" si="14"/>
        <v/>
      </c>
      <c r="G218" s="51" t="str">
        <f t="shared" si="15"/>
        <v/>
      </c>
      <c r="H218" s="307" t="b">
        <f t="shared" si="16"/>
        <v>0</v>
      </c>
      <c r="I218" s="308">
        <f t="shared" si="17"/>
        <v>1</v>
      </c>
    </row>
    <row r="219" spans="1:9">
      <c r="A219" s="125">
        <v>208</v>
      </c>
      <c r="B219" s="126"/>
      <c r="C219" s="126"/>
      <c r="D219" s="126"/>
      <c r="E219" s="128"/>
      <c r="F219" s="15" t="str">
        <f t="shared" si="14"/>
        <v/>
      </c>
      <c r="G219" s="51" t="str">
        <f t="shared" si="15"/>
        <v/>
      </c>
      <c r="H219" s="307" t="b">
        <f t="shared" si="16"/>
        <v>0</v>
      </c>
      <c r="I219" s="308">
        <f t="shared" si="17"/>
        <v>1</v>
      </c>
    </row>
    <row r="220" spans="1:9">
      <c r="A220" s="125">
        <v>209</v>
      </c>
      <c r="B220" s="126"/>
      <c r="C220" s="126"/>
      <c r="D220" s="126"/>
      <c r="E220" s="128"/>
      <c r="F220" s="15" t="str">
        <f t="shared" si="14"/>
        <v/>
      </c>
      <c r="G220" s="51" t="str">
        <f t="shared" si="15"/>
        <v/>
      </c>
      <c r="H220" s="307" t="b">
        <f t="shared" si="16"/>
        <v>0</v>
      </c>
      <c r="I220" s="308">
        <f t="shared" si="17"/>
        <v>1</v>
      </c>
    </row>
    <row r="221" spans="1:9">
      <c r="A221" s="125">
        <v>210</v>
      </c>
      <c r="B221" s="126"/>
      <c r="C221" s="126"/>
      <c r="D221" s="126"/>
      <c r="E221" s="128"/>
      <c r="F221" s="15" t="str">
        <f t="shared" si="14"/>
        <v/>
      </c>
      <c r="G221" s="51" t="str">
        <f t="shared" si="15"/>
        <v/>
      </c>
      <c r="H221" s="307" t="b">
        <f t="shared" si="16"/>
        <v>0</v>
      </c>
      <c r="I221" s="308">
        <f t="shared" si="17"/>
        <v>1</v>
      </c>
    </row>
    <row r="222" spans="1:9">
      <c r="A222" s="125">
        <v>211</v>
      </c>
      <c r="B222" s="126"/>
      <c r="C222" s="126"/>
      <c r="D222" s="126"/>
      <c r="E222" s="128"/>
      <c r="F222" s="15" t="str">
        <f t="shared" si="14"/>
        <v/>
      </c>
      <c r="G222" s="51" t="str">
        <f t="shared" si="15"/>
        <v/>
      </c>
      <c r="H222" s="307" t="b">
        <f t="shared" si="16"/>
        <v>0</v>
      </c>
      <c r="I222" s="308">
        <f t="shared" si="17"/>
        <v>1</v>
      </c>
    </row>
    <row r="223" spans="1:9">
      <c r="A223" s="125">
        <v>212</v>
      </c>
      <c r="B223" s="126"/>
      <c r="C223" s="126"/>
      <c r="D223" s="126"/>
      <c r="E223" s="128"/>
      <c r="F223" s="15" t="str">
        <f t="shared" si="14"/>
        <v/>
      </c>
      <c r="G223" s="51" t="str">
        <f t="shared" si="15"/>
        <v/>
      </c>
      <c r="H223" s="307" t="b">
        <f t="shared" si="16"/>
        <v>0</v>
      </c>
      <c r="I223" s="308">
        <f t="shared" si="17"/>
        <v>1</v>
      </c>
    </row>
    <row r="224" spans="1:9">
      <c r="A224" s="125">
        <v>213</v>
      </c>
      <c r="B224" s="126"/>
      <c r="C224" s="126"/>
      <c r="D224" s="126"/>
      <c r="E224" s="128"/>
      <c r="F224" s="15" t="str">
        <f t="shared" si="14"/>
        <v/>
      </c>
      <c r="G224" s="51" t="str">
        <f t="shared" si="15"/>
        <v/>
      </c>
      <c r="H224" s="307" t="b">
        <f t="shared" si="16"/>
        <v>0</v>
      </c>
      <c r="I224" s="308">
        <f t="shared" si="17"/>
        <v>1</v>
      </c>
    </row>
    <row r="225" spans="1:9">
      <c r="A225" s="125">
        <v>214</v>
      </c>
      <c r="B225" s="126"/>
      <c r="C225" s="126"/>
      <c r="D225" s="126"/>
      <c r="E225" s="128"/>
      <c r="F225" s="15" t="str">
        <f t="shared" si="14"/>
        <v/>
      </c>
      <c r="G225" s="51" t="str">
        <f t="shared" si="15"/>
        <v/>
      </c>
      <c r="H225" s="307" t="b">
        <f t="shared" si="16"/>
        <v>0</v>
      </c>
      <c r="I225" s="308">
        <f t="shared" si="17"/>
        <v>1</v>
      </c>
    </row>
    <row r="226" spans="1:9">
      <c r="A226" s="125">
        <v>215</v>
      </c>
      <c r="B226" s="126"/>
      <c r="C226" s="126"/>
      <c r="D226" s="126"/>
      <c r="E226" s="128"/>
      <c r="F226" s="15" t="str">
        <f t="shared" si="14"/>
        <v/>
      </c>
      <c r="G226" s="51" t="str">
        <f t="shared" si="15"/>
        <v/>
      </c>
      <c r="H226" s="307" t="b">
        <f t="shared" si="16"/>
        <v>0</v>
      </c>
      <c r="I226" s="308">
        <f t="shared" si="17"/>
        <v>1</v>
      </c>
    </row>
    <row r="227" spans="1:9">
      <c r="A227" s="125">
        <v>216</v>
      </c>
      <c r="B227" s="126"/>
      <c r="C227" s="126"/>
      <c r="D227" s="126"/>
      <c r="E227" s="128"/>
      <c r="F227" s="15" t="str">
        <f t="shared" si="14"/>
        <v/>
      </c>
      <c r="G227" s="51" t="str">
        <f t="shared" si="15"/>
        <v/>
      </c>
      <c r="H227" s="307" t="b">
        <f t="shared" si="16"/>
        <v>0</v>
      </c>
      <c r="I227" s="308">
        <f t="shared" si="17"/>
        <v>1</v>
      </c>
    </row>
    <row r="228" spans="1:9">
      <c r="A228" s="125">
        <v>217</v>
      </c>
      <c r="B228" s="126"/>
      <c r="C228" s="126"/>
      <c r="D228" s="126"/>
      <c r="E228" s="128"/>
      <c r="F228" s="15" t="str">
        <f t="shared" si="14"/>
        <v/>
      </c>
      <c r="G228" s="51" t="str">
        <f t="shared" si="15"/>
        <v/>
      </c>
      <c r="H228" s="307" t="b">
        <f t="shared" si="16"/>
        <v>0</v>
      </c>
      <c r="I228" s="308">
        <f t="shared" si="17"/>
        <v>1</v>
      </c>
    </row>
    <row r="229" spans="1:9">
      <c r="A229" s="125">
        <v>218</v>
      </c>
      <c r="B229" s="126"/>
      <c r="C229" s="126"/>
      <c r="D229" s="126"/>
      <c r="E229" s="128"/>
      <c r="F229" s="15" t="str">
        <f t="shared" si="14"/>
        <v/>
      </c>
      <c r="G229" s="51" t="str">
        <f t="shared" si="15"/>
        <v/>
      </c>
      <c r="H229" s="307" t="b">
        <f t="shared" si="16"/>
        <v>0</v>
      </c>
      <c r="I229" s="308">
        <f t="shared" si="17"/>
        <v>1</v>
      </c>
    </row>
    <row r="230" spans="1:9">
      <c r="A230" s="125">
        <v>219</v>
      </c>
      <c r="B230" s="126"/>
      <c r="C230" s="126"/>
      <c r="D230" s="126"/>
      <c r="E230" s="128"/>
      <c r="F230" s="15" t="str">
        <f t="shared" si="14"/>
        <v/>
      </c>
      <c r="G230" s="51" t="str">
        <f t="shared" si="15"/>
        <v/>
      </c>
      <c r="H230" s="307" t="b">
        <f t="shared" si="16"/>
        <v>0</v>
      </c>
      <c r="I230" s="308">
        <f t="shared" si="17"/>
        <v>1</v>
      </c>
    </row>
    <row r="231" spans="1:9">
      <c r="A231" s="125">
        <v>220</v>
      </c>
      <c r="B231" s="126"/>
      <c r="C231" s="126"/>
      <c r="D231" s="126"/>
      <c r="E231" s="128"/>
      <c r="F231" s="15" t="str">
        <f t="shared" si="14"/>
        <v/>
      </c>
      <c r="G231" s="51" t="str">
        <f t="shared" si="15"/>
        <v/>
      </c>
      <c r="H231" s="307" t="b">
        <f t="shared" si="16"/>
        <v>0</v>
      </c>
      <c r="I231" s="308">
        <f t="shared" si="17"/>
        <v>1</v>
      </c>
    </row>
    <row r="232" spans="1:9">
      <c r="A232" s="125">
        <v>221</v>
      </c>
      <c r="B232" s="126"/>
      <c r="C232" s="126"/>
      <c r="D232" s="126"/>
      <c r="E232" s="128"/>
      <c r="F232" s="15" t="str">
        <f t="shared" si="14"/>
        <v/>
      </c>
      <c r="G232" s="51" t="str">
        <f t="shared" si="15"/>
        <v/>
      </c>
      <c r="H232" s="307" t="b">
        <f t="shared" si="16"/>
        <v>0</v>
      </c>
      <c r="I232" s="308">
        <f t="shared" si="17"/>
        <v>1</v>
      </c>
    </row>
    <row r="233" spans="1:9">
      <c r="A233" s="125">
        <v>222</v>
      </c>
      <c r="B233" s="126"/>
      <c r="C233" s="126"/>
      <c r="D233" s="126"/>
      <c r="E233" s="128"/>
      <c r="F233" s="15" t="str">
        <f t="shared" si="14"/>
        <v/>
      </c>
      <c r="G233" s="51" t="str">
        <f t="shared" si="15"/>
        <v/>
      </c>
      <c r="H233" s="307" t="b">
        <f t="shared" si="16"/>
        <v>0</v>
      </c>
      <c r="I233" s="308">
        <f t="shared" si="17"/>
        <v>1</v>
      </c>
    </row>
    <row r="234" spans="1:9">
      <c r="A234" s="125">
        <v>223</v>
      </c>
      <c r="B234" s="126"/>
      <c r="C234" s="126"/>
      <c r="D234" s="126"/>
      <c r="E234" s="128"/>
      <c r="F234" s="15" t="str">
        <f t="shared" si="14"/>
        <v/>
      </c>
      <c r="G234" s="51" t="str">
        <f t="shared" si="15"/>
        <v/>
      </c>
      <c r="H234" s="307" t="b">
        <f t="shared" si="16"/>
        <v>0</v>
      </c>
      <c r="I234" s="308">
        <f t="shared" si="17"/>
        <v>1</v>
      </c>
    </row>
    <row r="235" spans="1:9">
      <c r="A235" s="125">
        <v>224</v>
      </c>
      <c r="B235" s="126"/>
      <c r="C235" s="126"/>
      <c r="D235" s="126"/>
      <c r="E235" s="128"/>
      <c r="F235" s="15" t="str">
        <f t="shared" si="14"/>
        <v/>
      </c>
      <c r="G235" s="51" t="str">
        <f t="shared" si="15"/>
        <v/>
      </c>
      <c r="H235" s="307" t="b">
        <f t="shared" si="16"/>
        <v>0</v>
      </c>
      <c r="I235" s="308">
        <f t="shared" si="17"/>
        <v>1</v>
      </c>
    </row>
    <row r="236" spans="1:9">
      <c r="A236" s="125">
        <v>225</v>
      </c>
      <c r="B236" s="126"/>
      <c r="C236" s="126"/>
      <c r="D236" s="126"/>
      <c r="E236" s="128"/>
      <c r="F236" s="15" t="str">
        <f t="shared" si="14"/>
        <v/>
      </c>
      <c r="G236" s="51" t="str">
        <f t="shared" si="15"/>
        <v/>
      </c>
      <c r="H236" s="307" t="b">
        <f t="shared" si="16"/>
        <v>0</v>
      </c>
      <c r="I236" s="308">
        <f t="shared" si="17"/>
        <v>1</v>
      </c>
    </row>
    <row r="237" spans="1:9">
      <c r="A237" s="125">
        <v>226</v>
      </c>
      <c r="B237" s="126"/>
      <c r="C237" s="126"/>
      <c r="D237" s="126"/>
      <c r="E237" s="128"/>
      <c r="F237" s="15" t="str">
        <f t="shared" si="14"/>
        <v/>
      </c>
      <c r="G237" s="51" t="str">
        <f t="shared" si="15"/>
        <v/>
      </c>
      <c r="H237" s="307" t="b">
        <f t="shared" si="16"/>
        <v>0</v>
      </c>
      <c r="I237" s="308">
        <f t="shared" si="17"/>
        <v>1</v>
      </c>
    </row>
    <row r="238" spans="1:9">
      <c r="A238" s="125">
        <v>227</v>
      </c>
      <c r="B238" s="126"/>
      <c r="C238" s="126"/>
      <c r="D238" s="126"/>
      <c r="E238" s="128"/>
      <c r="F238" s="15" t="str">
        <f t="shared" si="14"/>
        <v/>
      </c>
      <c r="G238" s="51" t="str">
        <f t="shared" si="15"/>
        <v/>
      </c>
      <c r="H238" s="307" t="b">
        <f t="shared" si="16"/>
        <v>0</v>
      </c>
      <c r="I238" s="308">
        <f t="shared" si="17"/>
        <v>1</v>
      </c>
    </row>
    <row r="239" spans="1:9">
      <c r="A239" s="125">
        <v>228</v>
      </c>
      <c r="B239" s="126"/>
      <c r="C239" s="126"/>
      <c r="D239" s="126"/>
      <c r="E239" s="128"/>
      <c r="F239" s="15" t="str">
        <f t="shared" si="14"/>
        <v/>
      </c>
      <c r="G239" s="51" t="str">
        <f t="shared" si="15"/>
        <v/>
      </c>
      <c r="H239" s="307" t="b">
        <f t="shared" si="16"/>
        <v>0</v>
      </c>
      <c r="I239" s="308">
        <f t="shared" si="17"/>
        <v>1</v>
      </c>
    </row>
    <row r="240" spans="1:9">
      <c r="A240" s="125">
        <v>229</v>
      </c>
      <c r="B240" s="126"/>
      <c r="C240" s="126"/>
      <c r="D240" s="126"/>
      <c r="E240" s="128"/>
      <c r="F240" s="15" t="str">
        <f t="shared" si="14"/>
        <v/>
      </c>
      <c r="G240" s="51" t="str">
        <f t="shared" si="15"/>
        <v/>
      </c>
      <c r="H240" s="307" t="b">
        <f t="shared" si="16"/>
        <v>0</v>
      </c>
      <c r="I240" s="308">
        <f t="shared" si="17"/>
        <v>1</v>
      </c>
    </row>
    <row r="241" spans="1:9">
      <c r="A241" s="125">
        <v>230</v>
      </c>
      <c r="B241" s="126"/>
      <c r="C241" s="126"/>
      <c r="D241" s="126"/>
      <c r="E241" s="128"/>
      <c r="F241" s="15" t="str">
        <f t="shared" si="14"/>
        <v/>
      </c>
      <c r="G241" s="51" t="str">
        <f t="shared" si="15"/>
        <v/>
      </c>
      <c r="H241" s="307" t="b">
        <f t="shared" si="16"/>
        <v>0</v>
      </c>
      <c r="I241" s="308">
        <f t="shared" si="17"/>
        <v>1</v>
      </c>
    </row>
    <row r="242" spans="1:9">
      <c r="A242" s="125">
        <v>231</v>
      </c>
      <c r="B242" s="126"/>
      <c r="C242" s="126"/>
      <c r="D242" s="126"/>
      <c r="E242" s="128"/>
      <c r="F242" s="15" t="str">
        <f t="shared" si="14"/>
        <v/>
      </c>
      <c r="G242" s="51" t="str">
        <f t="shared" si="15"/>
        <v/>
      </c>
      <c r="H242" s="307" t="b">
        <f t="shared" si="16"/>
        <v>0</v>
      </c>
      <c r="I242" s="308">
        <f t="shared" si="17"/>
        <v>1</v>
      </c>
    </row>
    <row r="243" spans="1:9">
      <c r="A243" s="125">
        <v>232</v>
      </c>
      <c r="B243" s="126"/>
      <c r="C243" s="126"/>
      <c r="D243" s="126"/>
      <c r="E243" s="128"/>
      <c r="F243" s="15" t="str">
        <f t="shared" si="14"/>
        <v/>
      </c>
      <c r="G243" s="51" t="str">
        <f t="shared" si="15"/>
        <v/>
      </c>
      <c r="H243" s="307" t="b">
        <f t="shared" si="16"/>
        <v>0</v>
      </c>
      <c r="I243" s="308">
        <f t="shared" si="17"/>
        <v>1</v>
      </c>
    </row>
    <row r="244" spans="1:9">
      <c r="A244" s="125">
        <v>233</v>
      </c>
      <c r="B244" s="126"/>
      <c r="C244" s="126"/>
      <c r="D244" s="126"/>
      <c r="E244" s="128"/>
      <c r="F244" s="15" t="str">
        <f t="shared" si="14"/>
        <v/>
      </c>
      <c r="G244" s="51" t="str">
        <f t="shared" si="15"/>
        <v/>
      </c>
      <c r="H244" s="307" t="b">
        <f t="shared" si="16"/>
        <v>0</v>
      </c>
      <c r="I244" s="308">
        <f t="shared" si="17"/>
        <v>1</v>
      </c>
    </row>
    <row r="245" spans="1:9">
      <c r="A245" s="125">
        <v>234</v>
      </c>
      <c r="B245" s="126"/>
      <c r="C245" s="126"/>
      <c r="D245" s="126"/>
      <c r="E245" s="128"/>
      <c r="F245" s="15" t="str">
        <f t="shared" si="14"/>
        <v/>
      </c>
      <c r="G245" s="51" t="str">
        <f t="shared" si="15"/>
        <v/>
      </c>
      <c r="H245" s="307" t="b">
        <f t="shared" si="16"/>
        <v>0</v>
      </c>
      <c r="I245" s="308">
        <f t="shared" si="17"/>
        <v>1</v>
      </c>
    </row>
    <row r="246" spans="1:9">
      <c r="A246" s="125">
        <v>235</v>
      </c>
      <c r="B246" s="126"/>
      <c r="C246" s="126"/>
      <c r="D246" s="126"/>
      <c r="E246" s="128"/>
      <c r="F246" s="15" t="str">
        <f t="shared" si="14"/>
        <v/>
      </c>
      <c r="G246" s="51" t="str">
        <f t="shared" si="15"/>
        <v/>
      </c>
      <c r="H246" s="307" t="b">
        <f t="shared" si="16"/>
        <v>0</v>
      </c>
      <c r="I246" s="308">
        <f t="shared" si="17"/>
        <v>1</v>
      </c>
    </row>
    <row r="247" spans="1:9">
      <c r="A247" s="125">
        <v>236</v>
      </c>
      <c r="B247" s="126"/>
      <c r="C247" s="126"/>
      <c r="D247" s="126"/>
      <c r="E247" s="128"/>
      <c r="F247" s="15" t="str">
        <f t="shared" si="14"/>
        <v/>
      </c>
      <c r="G247" s="51" t="str">
        <f t="shared" si="15"/>
        <v/>
      </c>
      <c r="H247" s="307" t="b">
        <f t="shared" si="16"/>
        <v>0</v>
      </c>
      <c r="I247" s="308">
        <f t="shared" si="17"/>
        <v>1</v>
      </c>
    </row>
    <row r="248" spans="1:9">
      <c r="A248" s="125">
        <v>237</v>
      </c>
      <c r="B248" s="126"/>
      <c r="C248" s="126"/>
      <c r="D248" s="126"/>
      <c r="E248" s="128"/>
      <c r="F248" s="15" t="str">
        <f t="shared" si="14"/>
        <v/>
      </c>
      <c r="G248" s="51" t="str">
        <f t="shared" si="15"/>
        <v/>
      </c>
      <c r="H248" s="307" t="b">
        <f t="shared" si="16"/>
        <v>0</v>
      </c>
      <c r="I248" s="308">
        <f t="shared" si="17"/>
        <v>1</v>
      </c>
    </row>
    <row r="249" spans="1:9">
      <c r="A249" s="125">
        <v>238</v>
      </c>
      <c r="B249" s="126"/>
      <c r="C249" s="126"/>
      <c r="D249" s="126"/>
      <c r="E249" s="128"/>
      <c r="F249" s="15" t="str">
        <f t="shared" si="14"/>
        <v/>
      </c>
      <c r="G249" s="51" t="str">
        <f t="shared" si="15"/>
        <v/>
      </c>
      <c r="H249" s="307" t="b">
        <f t="shared" si="16"/>
        <v>0</v>
      </c>
      <c r="I249" s="308">
        <f t="shared" si="17"/>
        <v>1</v>
      </c>
    </row>
    <row r="250" spans="1:9">
      <c r="A250" s="125">
        <v>239</v>
      </c>
      <c r="B250" s="126"/>
      <c r="C250" s="126"/>
      <c r="D250" s="126"/>
      <c r="E250" s="128"/>
      <c r="F250" s="15" t="str">
        <f t="shared" si="14"/>
        <v/>
      </c>
      <c r="G250" s="51" t="str">
        <f t="shared" si="15"/>
        <v/>
      </c>
      <c r="H250" s="307" t="b">
        <f t="shared" si="16"/>
        <v>0</v>
      </c>
      <c r="I250" s="308">
        <f t="shared" si="17"/>
        <v>1</v>
      </c>
    </row>
    <row r="251" spans="1:9">
      <c r="A251" s="125">
        <v>240</v>
      </c>
      <c r="B251" s="126"/>
      <c r="C251" s="126"/>
      <c r="D251" s="126"/>
      <c r="E251" s="128"/>
      <c r="F251" s="15" t="str">
        <f t="shared" si="14"/>
        <v/>
      </c>
      <c r="G251" s="51" t="str">
        <f t="shared" si="15"/>
        <v/>
      </c>
      <c r="H251" s="307" t="b">
        <f t="shared" si="16"/>
        <v>0</v>
      </c>
      <c r="I251" s="308">
        <f t="shared" si="17"/>
        <v>1</v>
      </c>
    </row>
    <row r="252" spans="1:9">
      <c r="A252" s="125">
        <v>241</v>
      </c>
      <c r="B252" s="126"/>
      <c r="C252" s="126"/>
      <c r="D252" s="126"/>
      <c r="E252" s="128"/>
      <c r="F252" s="15" t="str">
        <f t="shared" si="14"/>
        <v/>
      </c>
      <c r="G252" s="51" t="str">
        <f t="shared" si="15"/>
        <v/>
      </c>
      <c r="H252" s="307" t="b">
        <f t="shared" si="16"/>
        <v>0</v>
      </c>
      <c r="I252" s="308">
        <f t="shared" si="17"/>
        <v>1</v>
      </c>
    </row>
    <row r="253" spans="1:9">
      <c r="A253" s="125">
        <v>242</v>
      </c>
      <c r="B253" s="126"/>
      <c r="C253" s="126"/>
      <c r="D253" s="126"/>
      <c r="E253" s="128"/>
      <c r="F253" s="15" t="str">
        <f t="shared" si="14"/>
        <v/>
      </c>
      <c r="G253" s="51" t="str">
        <f t="shared" si="15"/>
        <v/>
      </c>
      <c r="H253" s="307" t="b">
        <f t="shared" si="16"/>
        <v>0</v>
      </c>
      <c r="I253" s="308">
        <f t="shared" si="17"/>
        <v>1</v>
      </c>
    </row>
    <row r="254" spans="1:9">
      <c r="A254" s="125">
        <v>243</v>
      </c>
      <c r="B254" s="126"/>
      <c r="C254" s="126"/>
      <c r="D254" s="126"/>
      <c r="E254" s="128"/>
      <c r="F254" s="15" t="str">
        <f t="shared" si="14"/>
        <v/>
      </c>
      <c r="G254" s="51" t="str">
        <f t="shared" si="15"/>
        <v/>
      </c>
      <c r="H254" s="307" t="b">
        <f t="shared" si="16"/>
        <v>0</v>
      </c>
      <c r="I254" s="308">
        <f t="shared" si="17"/>
        <v>1</v>
      </c>
    </row>
    <row r="255" spans="1:9">
      <c r="A255" s="125">
        <v>244</v>
      </c>
      <c r="B255" s="126"/>
      <c r="C255" s="126"/>
      <c r="D255" s="126"/>
      <c r="E255" s="128"/>
      <c r="F255" s="15" t="str">
        <f t="shared" si="14"/>
        <v/>
      </c>
      <c r="G255" s="51" t="str">
        <f t="shared" si="15"/>
        <v/>
      </c>
      <c r="H255" s="307" t="b">
        <f t="shared" si="16"/>
        <v>0</v>
      </c>
      <c r="I255" s="308">
        <f t="shared" si="17"/>
        <v>1</v>
      </c>
    </row>
    <row r="256" spans="1:9">
      <c r="A256" s="125">
        <v>245</v>
      </c>
      <c r="B256" s="126"/>
      <c r="C256" s="126"/>
      <c r="D256" s="126"/>
      <c r="E256" s="128"/>
      <c r="F256" s="15" t="str">
        <f t="shared" si="14"/>
        <v/>
      </c>
      <c r="G256" s="51" t="str">
        <f t="shared" si="15"/>
        <v/>
      </c>
      <c r="H256" s="307" t="b">
        <f t="shared" si="16"/>
        <v>0</v>
      </c>
      <c r="I256" s="308">
        <f t="shared" si="17"/>
        <v>1</v>
      </c>
    </row>
    <row r="257" spans="1:9">
      <c r="A257" s="125">
        <v>246</v>
      </c>
      <c r="B257" s="126"/>
      <c r="C257" s="126"/>
      <c r="D257" s="126"/>
      <c r="E257" s="128"/>
      <c r="F257" s="15" t="str">
        <f t="shared" si="14"/>
        <v/>
      </c>
      <c r="G257" s="51" t="str">
        <f t="shared" si="15"/>
        <v/>
      </c>
      <c r="H257" s="307" t="b">
        <f t="shared" si="16"/>
        <v>0</v>
      </c>
      <c r="I257" s="308">
        <f t="shared" si="17"/>
        <v>1</v>
      </c>
    </row>
    <row r="258" spans="1:9">
      <c r="A258" s="125">
        <v>247</v>
      </c>
      <c r="B258" s="126"/>
      <c r="C258" s="126"/>
      <c r="D258" s="126"/>
      <c r="E258" s="128"/>
      <c r="F258" s="15" t="str">
        <f t="shared" si="14"/>
        <v/>
      </c>
      <c r="G258" s="51" t="str">
        <f t="shared" si="15"/>
        <v/>
      </c>
      <c r="H258" s="307" t="b">
        <f t="shared" si="16"/>
        <v>0</v>
      </c>
      <c r="I258" s="308">
        <f t="shared" si="17"/>
        <v>1</v>
      </c>
    </row>
    <row r="259" spans="1:9">
      <c r="A259" s="125">
        <v>248</v>
      </c>
      <c r="B259" s="126"/>
      <c r="C259" s="126"/>
      <c r="D259" s="126"/>
      <c r="E259" s="128"/>
      <c r="F259" s="15" t="str">
        <f t="shared" si="14"/>
        <v/>
      </c>
      <c r="G259" s="51" t="str">
        <f t="shared" si="15"/>
        <v/>
      </c>
      <c r="H259" s="307" t="b">
        <f t="shared" si="16"/>
        <v>0</v>
      </c>
      <c r="I259" s="308">
        <f t="shared" si="17"/>
        <v>1</v>
      </c>
    </row>
    <row r="260" spans="1:9">
      <c r="A260" s="125">
        <v>249</v>
      </c>
      <c r="B260" s="126"/>
      <c r="C260" s="126"/>
      <c r="D260" s="126"/>
      <c r="E260" s="128"/>
      <c r="F260" s="15" t="str">
        <f t="shared" si="14"/>
        <v/>
      </c>
      <c r="G260" s="51" t="str">
        <f t="shared" si="15"/>
        <v/>
      </c>
      <c r="H260" s="307" t="b">
        <f t="shared" si="16"/>
        <v>0</v>
      </c>
      <c r="I260" s="308">
        <f t="shared" si="17"/>
        <v>1</v>
      </c>
    </row>
    <row r="261" spans="1:9">
      <c r="A261" s="125">
        <v>250</v>
      </c>
      <c r="B261" s="126"/>
      <c r="C261" s="126"/>
      <c r="D261" s="126"/>
      <c r="E261" s="128"/>
      <c r="F261" s="15" t="str">
        <f t="shared" si="14"/>
        <v/>
      </c>
      <c r="G261" s="51" t="str">
        <f t="shared" si="15"/>
        <v/>
      </c>
      <c r="H261" s="307" t="b">
        <f t="shared" si="16"/>
        <v>0</v>
      </c>
      <c r="I261" s="308">
        <f t="shared" si="17"/>
        <v>1</v>
      </c>
    </row>
  </sheetData>
  <sheetProtection algorithmName="SHA-512" hashValue="ha+70v3Is6vqePFGS+06F+DnyxIvoTXf5zk4w/QrSVN2PdvjX4QgdwCxg1CcqU3YVuSQ5E5k1ZQStfh3q2QgVA==" saltValue="+9kI37Dt1qLgjpcr3BI/BQ=="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C14" sqref="C14"/>
    </sheetView>
  </sheetViews>
  <sheetFormatPr defaultColWidth="9.140625" defaultRowHeight="15.75"/>
  <cols>
    <col min="1" max="1" width="5.7109375" style="53" customWidth="1"/>
    <col min="2" max="2" width="45.28515625" style="57" customWidth="1"/>
    <col min="3" max="3" width="14.140625" style="57" customWidth="1"/>
    <col min="4" max="4" width="30.85546875" style="57" customWidth="1"/>
    <col min="5" max="5" width="10.7109375" style="62" customWidth="1"/>
    <col min="6" max="7" width="17.7109375" style="57" customWidth="1"/>
    <col min="8" max="8" width="10.7109375" style="57" hidden="1" customWidth="1"/>
    <col min="9" max="9" width="9.140625" style="63" hidden="1" customWidth="1"/>
    <col min="10" max="10" width="9.140625" style="57" hidden="1" customWidth="1"/>
    <col min="11" max="11" width="9.140625" customWidth="1"/>
    <col min="12" max="20" width="9.140625" style="57" customWidth="1"/>
    <col min="21" max="16384" width="9.140625" style="57"/>
  </cols>
  <sheetData>
    <row r="1" spans="1:11" s="53" customFormat="1">
      <c r="A1" s="52" t="s">
        <v>483</v>
      </c>
      <c r="E1" s="54"/>
      <c r="F1" s="56"/>
      <c r="G1" s="46"/>
      <c r="H1" s="55"/>
      <c r="K1"/>
    </row>
    <row r="2" spans="1:11" s="53" customFormat="1">
      <c r="A2" s="304" t="str">
        <f>IF(ISBLANK(facultate), IF(ISBLANK(departament),"","Departament " &amp; departament), "Facultatea " &amp; facultate)</f>
        <v>Facultatea Științe ale Comunicării</v>
      </c>
      <c r="E2" s="54"/>
      <c r="F2" s="56"/>
      <c r="G2" s="46"/>
      <c r="H2" s="55"/>
      <c r="K2"/>
    </row>
    <row r="3" spans="1:11" s="53" customFormat="1">
      <c r="A3" s="304" t="str">
        <f>IF(ISBLANK(departament),"","Departamentul " &amp; departament)</f>
        <v>Departamentul Comunicare și Limbi Străine</v>
      </c>
      <c r="E3" s="54"/>
      <c r="F3" s="56"/>
      <c r="G3" s="46"/>
      <c r="H3" s="55"/>
      <c r="K3"/>
    </row>
    <row r="4" spans="1:11">
      <c r="A4" s="448" t="s">
        <v>784</v>
      </c>
      <c r="B4" s="448"/>
      <c r="C4" s="448"/>
      <c r="D4" s="448"/>
      <c r="E4" s="448"/>
      <c r="F4" s="448"/>
      <c r="G4" s="301"/>
      <c r="H4" s="196"/>
    </row>
    <row r="5" spans="1:11">
      <c r="A5" s="448" t="s">
        <v>823</v>
      </c>
      <c r="B5" s="448"/>
      <c r="C5" s="448"/>
      <c r="D5" s="448"/>
      <c r="E5" s="448"/>
      <c r="F5" s="448"/>
      <c r="G5" s="301"/>
      <c r="H5" s="196"/>
    </row>
    <row r="6" spans="1:11" ht="13.5" customHeight="1">
      <c r="E6" s="57"/>
      <c r="F6" s="305"/>
      <c r="G6" s="305" t="str">
        <f>CONCATENATE(functie," ",nume_candidat)</f>
        <v>Profesor Pop Mirela-Cristina</v>
      </c>
    </row>
    <row r="7" spans="1:11" ht="18.75" customHeight="1">
      <c r="A7" s="446" t="s">
        <v>338</v>
      </c>
      <c r="B7" s="456" t="s">
        <v>825</v>
      </c>
      <c r="C7" s="456" t="s">
        <v>782</v>
      </c>
      <c r="D7" s="456" t="s">
        <v>824</v>
      </c>
      <c r="E7" s="456" t="s">
        <v>2</v>
      </c>
      <c r="F7" s="446" t="s">
        <v>544</v>
      </c>
      <c r="G7" s="456" t="s">
        <v>1102</v>
      </c>
      <c r="H7" s="446" t="s">
        <v>4</v>
      </c>
      <c r="I7" s="467" t="s">
        <v>541</v>
      </c>
      <c r="J7" s="453" t="s">
        <v>551</v>
      </c>
    </row>
    <row r="8" spans="1:11" ht="18.75" customHeight="1">
      <c r="A8" s="463"/>
      <c r="B8" s="457"/>
      <c r="C8" s="457"/>
      <c r="D8" s="457"/>
      <c r="E8" s="457"/>
      <c r="F8" s="463"/>
      <c r="G8" s="457"/>
      <c r="H8" s="463"/>
      <c r="I8" s="468"/>
      <c r="J8" s="453"/>
    </row>
    <row r="9" spans="1:11" ht="18.75" customHeight="1">
      <c r="A9" s="463"/>
      <c r="B9" s="457"/>
      <c r="C9" s="457"/>
      <c r="D9" s="457"/>
      <c r="E9" s="457"/>
      <c r="F9" s="447"/>
      <c r="G9" s="457"/>
      <c r="H9" s="447"/>
      <c r="I9" s="468"/>
      <c r="J9" s="453"/>
    </row>
    <row r="10" spans="1:11" ht="18.75" customHeight="1">
      <c r="A10" s="447"/>
      <c r="B10" s="458"/>
      <c r="C10" s="458"/>
      <c r="D10" s="458"/>
      <c r="E10" s="458"/>
      <c r="F10" s="306" t="str">
        <f>CONCATENATE("ultimii ",durata_evaluare," ani")</f>
        <v>ultimii 5 ani</v>
      </c>
      <c r="G10" s="458"/>
      <c r="H10" s="306" t="str">
        <f>CONCATENATE("ultimii                                  ",durata_evaluare," ani")</f>
        <v>ultimii                                  5 ani</v>
      </c>
      <c r="I10" s="469"/>
      <c r="J10" s="453"/>
    </row>
    <row r="11" spans="1:11">
      <c r="A11" s="79"/>
      <c r="B11" s="58"/>
      <c r="C11" s="58"/>
      <c r="D11" s="58"/>
      <c r="E11" s="29"/>
      <c r="F11" s="130">
        <f>SUMIF(F12:F1012,"&gt;0")</f>
        <v>270</v>
      </c>
      <c r="G11" s="360"/>
      <c r="H11" s="4">
        <f t="shared" ref="H11" si="0">SUMIF(H12:H110,"&gt;0")</f>
        <v>3</v>
      </c>
      <c r="I11" s="261"/>
    </row>
    <row r="12" spans="1:11" ht="47.25">
      <c r="A12" s="36">
        <v>1</v>
      </c>
      <c r="B12" s="7" t="s">
        <v>1390</v>
      </c>
      <c r="C12" s="7" t="s">
        <v>811</v>
      </c>
      <c r="D12" s="7" t="s">
        <v>819</v>
      </c>
      <c r="E12" s="189">
        <v>2023</v>
      </c>
      <c r="F12" s="15">
        <f t="shared" ref="F12:F75" si="1">IF(OR($B12="",$C12="",$E12&lt;an_initial,$E12&gt;an_final),"",H12 * (INDEX(i7punctaje, MATCH(C12,i7anvergură,0), MATCH(D12,i7premiu,0) )) )</f>
        <v>100</v>
      </c>
      <c r="G12" s="36"/>
      <c r="H12" s="51">
        <f t="shared" ref="H12:H75" si="2">IF(OR($B12="",$C12="",$E12="",$E12&gt;an_final),"",IF($E12&gt;=an_initial,1,""))</f>
        <v>1</v>
      </c>
      <c r="I12" s="307" t="b">
        <f t="shared" ref="I12:I75" si="3">IF(nume_candidat="",FALSE,ISNUMBER(SEARCH(nume_candidat,$B12)))</f>
        <v>0</v>
      </c>
      <c r="J12" s="308">
        <f t="shared" ref="J12" si="4">LEN(B12)-LEN(SUBSTITUTE(B12,",",""))+1</f>
        <v>1</v>
      </c>
    </row>
    <row r="13" spans="1:11" ht="47.25">
      <c r="A13" s="36">
        <v>2</v>
      </c>
      <c r="B13" s="7" t="s">
        <v>1302</v>
      </c>
      <c r="C13" s="7" t="s">
        <v>811</v>
      </c>
      <c r="D13" s="7" t="s">
        <v>820</v>
      </c>
      <c r="E13" s="189">
        <v>2024</v>
      </c>
      <c r="F13" s="15">
        <f t="shared" si="1"/>
        <v>90</v>
      </c>
      <c r="G13" s="36"/>
      <c r="H13" s="51">
        <f t="shared" si="2"/>
        <v>1</v>
      </c>
      <c r="I13" s="307" t="b">
        <f t="shared" si="3"/>
        <v>0</v>
      </c>
      <c r="J13" s="308">
        <f t="shared" ref="J13:J76" si="5">LEN(B13)-LEN(SUBSTITUTE(B13,",",""))+1</f>
        <v>1</v>
      </c>
    </row>
    <row r="14" spans="1:11" ht="47.25">
      <c r="A14" s="36">
        <v>3</v>
      </c>
      <c r="B14" s="7" t="s">
        <v>1390</v>
      </c>
      <c r="C14" s="7" t="s">
        <v>811</v>
      </c>
      <c r="D14" s="7" t="s">
        <v>821</v>
      </c>
      <c r="E14" s="189">
        <v>2025</v>
      </c>
      <c r="F14" s="15">
        <f t="shared" si="1"/>
        <v>80</v>
      </c>
      <c r="G14" s="36"/>
      <c r="H14" s="51">
        <f t="shared" si="2"/>
        <v>1</v>
      </c>
      <c r="I14" s="307" t="b">
        <f t="shared" si="3"/>
        <v>0</v>
      </c>
      <c r="J14" s="308">
        <f t="shared" si="5"/>
        <v>1</v>
      </c>
    </row>
    <row r="15" spans="1:11">
      <c r="A15" s="36">
        <v>4</v>
      </c>
      <c r="B15" s="7"/>
      <c r="C15" s="7"/>
      <c r="D15" s="7"/>
      <c r="E15" s="189"/>
      <c r="F15" s="15" t="str">
        <f t="shared" si="1"/>
        <v/>
      </c>
      <c r="G15" s="36"/>
      <c r="H15" s="51" t="str">
        <f t="shared" si="2"/>
        <v/>
      </c>
      <c r="I15" s="307" t="b">
        <f t="shared" si="3"/>
        <v>0</v>
      </c>
      <c r="J15" s="308">
        <f t="shared" si="5"/>
        <v>1</v>
      </c>
    </row>
    <row r="16" spans="1:11">
      <c r="A16" s="36">
        <v>5</v>
      </c>
      <c r="B16" s="7"/>
      <c r="C16" s="7"/>
      <c r="D16" s="7"/>
      <c r="E16" s="189"/>
      <c r="F16" s="15" t="str">
        <f t="shared" si="1"/>
        <v/>
      </c>
      <c r="G16" s="36"/>
      <c r="H16" s="51" t="str">
        <f t="shared" si="2"/>
        <v/>
      </c>
      <c r="I16" s="307" t="b">
        <f t="shared" si="3"/>
        <v>0</v>
      </c>
      <c r="J16" s="308">
        <f t="shared" si="5"/>
        <v>1</v>
      </c>
    </row>
    <row r="17" spans="1:10">
      <c r="A17" s="36">
        <v>6</v>
      </c>
      <c r="B17" s="7"/>
      <c r="C17" s="7"/>
      <c r="D17" s="7"/>
      <c r="E17" s="189"/>
      <c r="F17" s="15" t="str">
        <f t="shared" si="1"/>
        <v/>
      </c>
      <c r="G17" s="36"/>
      <c r="H17" s="51" t="str">
        <f t="shared" si="2"/>
        <v/>
      </c>
      <c r="I17" s="307" t="b">
        <f t="shared" si="3"/>
        <v>0</v>
      </c>
      <c r="J17" s="308">
        <f t="shared" si="5"/>
        <v>1</v>
      </c>
    </row>
    <row r="18" spans="1:10">
      <c r="A18" s="36">
        <v>7</v>
      </c>
      <c r="B18" s="7"/>
      <c r="C18" s="7"/>
      <c r="D18" s="6"/>
      <c r="E18" s="188"/>
      <c r="F18" s="15" t="str">
        <f t="shared" si="1"/>
        <v/>
      </c>
      <c r="G18" s="36"/>
      <c r="H18" s="51" t="str">
        <f t="shared" si="2"/>
        <v/>
      </c>
      <c r="I18" s="307" t="b">
        <f t="shared" si="3"/>
        <v>0</v>
      </c>
      <c r="J18" s="308">
        <f t="shared" si="5"/>
        <v>1</v>
      </c>
    </row>
    <row r="19" spans="1:10">
      <c r="A19" s="36">
        <v>8</v>
      </c>
      <c r="B19" s="6"/>
      <c r="C19" s="6"/>
      <c r="D19" s="6"/>
      <c r="E19" s="188"/>
      <c r="F19" s="15" t="str">
        <f t="shared" si="1"/>
        <v/>
      </c>
      <c r="G19" s="36"/>
      <c r="H19" s="51" t="str">
        <f t="shared" si="2"/>
        <v/>
      </c>
      <c r="I19" s="307" t="b">
        <f t="shared" si="3"/>
        <v>0</v>
      </c>
      <c r="J19" s="308">
        <f t="shared" si="5"/>
        <v>1</v>
      </c>
    </row>
    <row r="20" spans="1:10">
      <c r="A20" s="36">
        <v>9</v>
      </c>
      <c r="B20" s="6"/>
      <c r="C20" s="6"/>
      <c r="D20" s="6"/>
      <c r="E20" s="188"/>
      <c r="F20" s="15" t="str">
        <f t="shared" si="1"/>
        <v/>
      </c>
      <c r="G20" s="36"/>
      <c r="H20" s="51" t="str">
        <f t="shared" si="2"/>
        <v/>
      </c>
      <c r="I20" s="307" t="b">
        <f t="shared" si="3"/>
        <v>0</v>
      </c>
      <c r="J20" s="308">
        <f t="shared" si="5"/>
        <v>1</v>
      </c>
    </row>
    <row r="21" spans="1:10">
      <c r="A21" s="36">
        <v>10</v>
      </c>
      <c r="B21" s="6"/>
      <c r="C21" s="6"/>
      <c r="D21" s="6"/>
      <c r="E21" s="188"/>
      <c r="F21" s="15" t="str">
        <f t="shared" si="1"/>
        <v/>
      </c>
      <c r="G21" s="36"/>
      <c r="H21" s="51" t="str">
        <f t="shared" si="2"/>
        <v/>
      </c>
      <c r="I21" s="307" t="b">
        <f t="shared" si="3"/>
        <v>0</v>
      </c>
      <c r="J21" s="308">
        <f t="shared" si="5"/>
        <v>1</v>
      </c>
    </row>
    <row r="22" spans="1:10">
      <c r="A22" s="36">
        <v>11</v>
      </c>
      <c r="B22" s="6"/>
      <c r="C22" s="6"/>
      <c r="D22" s="6"/>
      <c r="E22" s="188"/>
      <c r="F22" s="15" t="str">
        <f t="shared" si="1"/>
        <v/>
      </c>
      <c r="G22" s="36"/>
      <c r="H22" s="51" t="str">
        <f t="shared" si="2"/>
        <v/>
      </c>
      <c r="I22" s="307" t="b">
        <f t="shared" si="3"/>
        <v>0</v>
      </c>
      <c r="J22" s="308">
        <f t="shared" si="5"/>
        <v>1</v>
      </c>
    </row>
    <row r="23" spans="1:10">
      <c r="A23" s="36">
        <v>12</v>
      </c>
      <c r="B23" s="6"/>
      <c r="C23" s="6"/>
      <c r="D23" s="6"/>
      <c r="E23" s="188"/>
      <c r="F23" s="15" t="str">
        <f t="shared" si="1"/>
        <v/>
      </c>
      <c r="G23" s="36"/>
      <c r="H23" s="51" t="str">
        <f t="shared" si="2"/>
        <v/>
      </c>
      <c r="I23" s="307" t="b">
        <f t="shared" si="3"/>
        <v>0</v>
      </c>
      <c r="J23" s="308">
        <f t="shared" si="5"/>
        <v>1</v>
      </c>
    </row>
    <row r="24" spans="1:10">
      <c r="A24" s="36">
        <v>13</v>
      </c>
      <c r="B24" s="6"/>
      <c r="C24" s="6"/>
      <c r="D24" s="6"/>
      <c r="E24" s="188"/>
      <c r="F24" s="15" t="str">
        <f t="shared" si="1"/>
        <v/>
      </c>
      <c r="G24" s="36"/>
      <c r="H24" s="51" t="str">
        <f t="shared" si="2"/>
        <v/>
      </c>
      <c r="I24" s="307" t="b">
        <f t="shared" si="3"/>
        <v>0</v>
      </c>
      <c r="J24" s="308">
        <f t="shared" si="5"/>
        <v>1</v>
      </c>
    </row>
    <row r="25" spans="1:10">
      <c r="A25" s="36">
        <v>14</v>
      </c>
      <c r="B25" s="6"/>
      <c r="C25" s="6"/>
      <c r="D25" s="6"/>
      <c r="E25" s="188"/>
      <c r="F25" s="15" t="str">
        <f t="shared" si="1"/>
        <v/>
      </c>
      <c r="G25" s="36"/>
      <c r="H25" s="51" t="str">
        <f t="shared" si="2"/>
        <v/>
      </c>
      <c r="I25" s="307" t="b">
        <f t="shared" si="3"/>
        <v>0</v>
      </c>
      <c r="J25" s="308">
        <f t="shared" si="5"/>
        <v>1</v>
      </c>
    </row>
    <row r="26" spans="1:10">
      <c r="A26" s="36">
        <v>15</v>
      </c>
      <c r="B26" s="6"/>
      <c r="C26" s="6"/>
      <c r="D26" s="6"/>
      <c r="E26" s="188"/>
      <c r="F26" s="15" t="str">
        <f t="shared" si="1"/>
        <v/>
      </c>
      <c r="G26" s="36"/>
      <c r="H26" s="51" t="str">
        <f t="shared" si="2"/>
        <v/>
      </c>
      <c r="I26" s="307" t="b">
        <f t="shared" si="3"/>
        <v>0</v>
      </c>
      <c r="J26" s="308">
        <f t="shared" si="5"/>
        <v>1</v>
      </c>
    </row>
    <row r="27" spans="1:10">
      <c r="A27" s="36">
        <v>16</v>
      </c>
      <c r="B27" s="6"/>
      <c r="C27" s="6"/>
      <c r="D27" s="6"/>
      <c r="E27" s="188"/>
      <c r="F27" s="15" t="str">
        <f t="shared" si="1"/>
        <v/>
      </c>
      <c r="G27" s="36"/>
      <c r="H27" s="51" t="str">
        <f t="shared" si="2"/>
        <v/>
      </c>
      <c r="I27" s="307" t="b">
        <f t="shared" si="3"/>
        <v>0</v>
      </c>
      <c r="J27" s="308">
        <f t="shared" si="5"/>
        <v>1</v>
      </c>
    </row>
    <row r="28" spans="1:10">
      <c r="A28" s="36">
        <v>17</v>
      </c>
      <c r="B28" s="6"/>
      <c r="C28" s="6"/>
      <c r="D28" s="6"/>
      <c r="E28" s="188"/>
      <c r="F28" s="15" t="str">
        <f t="shared" si="1"/>
        <v/>
      </c>
      <c r="G28" s="36"/>
      <c r="H28" s="51" t="str">
        <f t="shared" si="2"/>
        <v/>
      </c>
      <c r="I28" s="307" t="b">
        <f t="shared" si="3"/>
        <v>0</v>
      </c>
      <c r="J28" s="308">
        <f t="shared" si="5"/>
        <v>1</v>
      </c>
    </row>
    <row r="29" spans="1:10">
      <c r="A29" s="36">
        <v>18</v>
      </c>
      <c r="B29" s="6"/>
      <c r="C29" s="6"/>
      <c r="D29" s="6"/>
      <c r="E29" s="188"/>
      <c r="F29" s="15" t="str">
        <f t="shared" si="1"/>
        <v/>
      </c>
      <c r="G29" s="36"/>
      <c r="H29" s="51" t="str">
        <f t="shared" si="2"/>
        <v/>
      </c>
      <c r="I29" s="307" t="b">
        <f t="shared" si="3"/>
        <v>0</v>
      </c>
      <c r="J29" s="308">
        <f t="shared" si="5"/>
        <v>1</v>
      </c>
    </row>
    <row r="30" spans="1:10">
      <c r="A30" s="36">
        <v>19</v>
      </c>
      <c r="B30" s="6"/>
      <c r="C30" s="6"/>
      <c r="D30" s="6"/>
      <c r="E30" s="188"/>
      <c r="F30" s="15" t="str">
        <f t="shared" si="1"/>
        <v/>
      </c>
      <c r="G30" s="36"/>
      <c r="H30" s="51" t="str">
        <f t="shared" si="2"/>
        <v/>
      </c>
      <c r="I30" s="307" t="b">
        <f t="shared" si="3"/>
        <v>0</v>
      </c>
      <c r="J30" s="308">
        <f t="shared" si="5"/>
        <v>1</v>
      </c>
    </row>
    <row r="31" spans="1:10">
      <c r="A31" s="36">
        <v>20</v>
      </c>
      <c r="B31" s="6"/>
      <c r="C31" s="6"/>
      <c r="D31" s="6"/>
      <c r="E31" s="188"/>
      <c r="F31" s="15" t="str">
        <f t="shared" si="1"/>
        <v/>
      </c>
      <c r="G31" s="36"/>
      <c r="H31" s="51" t="str">
        <f t="shared" si="2"/>
        <v/>
      </c>
      <c r="I31" s="307" t="b">
        <f t="shared" si="3"/>
        <v>0</v>
      </c>
      <c r="J31" s="308">
        <f t="shared" si="5"/>
        <v>1</v>
      </c>
    </row>
    <row r="32" spans="1:10">
      <c r="A32" s="36">
        <v>21</v>
      </c>
      <c r="B32" s="6"/>
      <c r="C32" s="6"/>
      <c r="D32" s="6"/>
      <c r="E32" s="188"/>
      <c r="F32" s="15" t="str">
        <f t="shared" si="1"/>
        <v/>
      </c>
      <c r="G32" s="36"/>
      <c r="H32" s="51" t="str">
        <f t="shared" si="2"/>
        <v/>
      </c>
      <c r="I32" s="307" t="b">
        <f t="shared" si="3"/>
        <v>0</v>
      </c>
      <c r="J32" s="308">
        <f t="shared" si="5"/>
        <v>1</v>
      </c>
    </row>
    <row r="33" spans="1:10">
      <c r="A33" s="36">
        <v>22</v>
      </c>
      <c r="B33" s="6"/>
      <c r="C33" s="6"/>
      <c r="D33" s="6"/>
      <c r="E33" s="188"/>
      <c r="F33" s="15" t="str">
        <f t="shared" si="1"/>
        <v/>
      </c>
      <c r="G33" s="36"/>
      <c r="H33" s="51" t="str">
        <f t="shared" si="2"/>
        <v/>
      </c>
      <c r="I33" s="307" t="b">
        <f t="shared" si="3"/>
        <v>0</v>
      </c>
      <c r="J33" s="308">
        <f t="shared" si="5"/>
        <v>1</v>
      </c>
    </row>
    <row r="34" spans="1:10">
      <c r="A34" s="36">
        <v>23</v>
      </c>
      <c r="B34" s="6"/>
      <c r="C34" s="6"/>
      <c r="D34" s="6"/>
      <c r="E34" s="188"/>
      <c r="F34" s="15" t="str">
        <f t="shared" si="1"/>
        <v/>
      </c>
      <c r="G34" s="36"/>
      <c r="H34" s="51" t="str">
        <f t="shared" si="2"/>
        <v/>
      </c>
      <c r="I34" s="307" t="b">
        <f t="shared" si="3"/>
        <v>0</v>
      </c>
      <c r="J34" s="308">
        <f t="shared" si="5"/>
        <v>1</v>
      </c>
    </row>
    <row r="35" spans="1:10">
      <c r="A35" s="36">
        <v>24</v>
      </c>
      <c r="B35" s="6"/>
      <c r="C35" s="6"/>
      <c r="D35" s="6"/>
      <c r="E35" s="188"/>
      <c r="F35" s="15" t="str">
        <f t="shared" si="1"/>
        <v/>
      </c>
      <c r="G35" s="36"/>
      <c r="H35" s="51" t="str">
        <f t="shared" si="2"/>
        <v/>
      </c>
      <c r="I35" s="307" t="b">
        <f t="shared" si="3"/>
        <v>0</v>
      </c>
      <c r="J35" s="308">
        <f t="shared" si="5"/>
        <v>1</v>
      </c>
    </row>
    <row r="36" spans="1:10">
      <c r="A36" s="36">
        <v>25</v>
      </c>
      <c r="B36" s="6"/>
      <c r="C36" s="6"/>
      <c r="D36" s="6"/>
      <c r="E36" s="188"/>
      <c r="F36" s="15" t="str">
        <f t="shared" si="1"/>
        <v/>
      </c>
      <c r="G36" s="36"/>
      <c r="H36" s="51" t="str">
        <f t="shared" si="2"/>
        <v/>
      </c>
      <c r="I36" s="307" t="b">
        <f t="shared" si="3"/>
        <v>0</v>
      </c>
      <c r="J36" s="308">
        <f t="shared" si="5"/>
        <v>1</v>
      </c>
    </row>
    <row r="37" spans="1:10">
      <c r="A37" s="36">
        <v>26</v>
      </c>
      <c r="B37" s="6"/>
      <c r="C37" s="6"/>
      <c r="D37" s="6"/>
      <c r="E37" s="188"/>
      <c r="F37" s="15" t="str">
        <f t="shared" si="1"/>
        <v/>
      </c>
      <c r="G37" s="36"/>
      <c r="H37" s="51" t="str">
        <f t="shared" si="2"/>
        <v/>
      </c>
      <c r="I37" s="307" t="b">
        <f t="shared" si="3"/>
        <v>0</v>
      </c>
      <c r="J37" s="308">
        <f t="shared" si="5"/>
        <v>1</v>
      </c>
    </row>
    <row r="38" spans="1:10">
      <c r="A38" s="36">
        <v>27</v>
      </c>
      <c r="B38" s="6"/>
      <c r="C38" s="6"/>
      <c r="D38" s="6"/>
      <c r="E38" s="188"/>
      <c r="F38" s="15" t="str">
        <f t="shared" si="1"/>
        <v/>
      </c>
      <c r="G38" s="36"/>
      <c r="H38" s="51" t="str">
        <f t="shared" si="2"/>
        <v/>
      </c>
      <c r="I38" s="307" t="b">
        <f t="shared" si="3"/>
        <v>0</v>
      </c>
      <c r="J38" s="308">
        <f t="shared" si="5"/>
        <v>1</v>
      </c>
    </row>
    <row r="39" spans="1:10">
      <c r="A39" s="36">
        <v>28</v>
      </c>
      <c r="B39" s="6"/>
      <c r="C39" s="6"/>
      <c r="D39" s="6"/>
      <c r="E39" s="188"/>
      <c r="F39" s="15" t="str">
        <f t="shared" si="1"/>
        <v/>
      </c>
      <c r="G39" s="36"/>
      <c r="H39" s="51" t="str">
        <f t="shared" si="2"/>
        <v/>
      </c>
      <c r="I39" s="307" t="b">
        <f t="shared" si="3"/>
        <v>0</v>
      </c>
      <c r="J39" s="308">
        <f t="shared" si="5"/>
        <v>1</v>
      </c>
    </row>
    <row r="40" spans="1:10">
      <c r="A40" s="36">
        <v>29</v>
      </c>
      <c r="B40" s="6"/>
      <c r="C40" s="6"/>
      <c r="D40" s="6"/>
      <c r="E40" s="188"/>
      <c r="F40" s="15" t="str">
        <f t="shared" si="1"/>
        <v/>
      </c>
      <c r="G40" s="36"/>
      <c r="H40" s="51" t="str">
        <f t="shared" si="2"/>
        <v/>
      </c>
      <c r="I40" s="307" t="b">
        <f t="shared" si="3"/>
        <v>0</v>
      </c>
      <c r="J40" s="308">
        <f t="shared" si="5"/>
        <v>1</v>
      </c>
    </row>
    <row r="41" spans="1:10">
      <c r="A41" s="36">
        <v>30</v>
      </c>
      <c r="B41" s="6"/>
      <c r="C41" s="6"/>
      <c r="D41" s="6"/>
      <c r="E41" s="188"/>
      <c r="F41" s="15" t="str">
        <f t="shared" si="1"/>
        <v/>
      </c>
      <c r="G41" s="36"/>
      <c r="H41" s="51" t="str">
        <f t="shared" si="2"/>
        <v/>
      </c>
      <c r="I41" s="307" t="b">
        <f t="shared" si="3"/>
        <v>0</v>
      </c>
      <c r="J41" s="308">
        <f t="shared" si="5"/>
        <v>1</v>
      </c>
    </row>
    <row r="42" spans="1:10">
      <c r="A42" s="36">
        <v>31</v>
      </c>
      <c r="B42" s="6"/>
      <c r="C42" s="6"/>
      <c r="D42" s="6"/>
      <c r="E42" s="188"/>
      <c r="F42" s="15" t="str">
        <f t="shared" si="1"/>
        <v/>
      </c>
      <c r="G42" s="36"/>
      <c r="H42" s="51" t="str">
        <f t="shared" si="2"/>
        <v/>
      </c>
      <c r="I42" s="307" t="b">
        <f t="shared" si="3"/>
        <v>0</v>
      </c>
      <c r="J42" s="308">
        <f t="shared" si="5"/>
        <v>1</v>
      </c>
    </row>
    <row r="43" spans="1:10">
      <c r="A43" s="36">
        <v>32</v>
      </c>
      <c r="B43" s="6"/>
      <c r="C43" s="6"/>
      <c r="D43" s="6"/>
      <c r="E43" s="188"/>
      <c r="F43" s="15" t="str">
        <f t="shared" si="1"/>
        <v/>
      </c>
      <c r="G43" s="36"/>
      <c r="H43" s="51" t="str">
        <f t="shared" si="2"/>
        <v/>
      </c>
      <c r="I43" s="307" t="b">
        <f t="shared" si="3"/>
        <v>0</v>
      </c>
      <c r="J43" s="308">
        <f t="shared" si="5"/>
        <v>1</v>
      </c>
    </row>
    <row r="44" spans="1:10">
      <c r="A44" s="36">
        <v>33</v>
      </c>
      <c r="B44" s="6"/>
      <c r="C44" s="6"/>
      <c r="D44" s="6"/>
      <c r="E44" s="188"/>
      <c r="F44" s="15" t="str">
        <f t="shared" si="1"/>
        <v/>
      </c>
      <c r="G44" s="36"/>
      <c r="H44" s="51" t="str">
        <f t="shared" si="2"/>
        <v/>
      </c>
      <c r="I44" s="307" t="b">
        <f t="shared" si="3"/>
        <v>0</v>
      </c>
      <c r="J44" s="308">
        <f t="shared" si="5"/>
        <v>1</v>
      </c>
    </row>
    <row r="45" spans="1:10">
      <c r="A45" s="36">
        <v>34</v>
      </c>
      <c r="B45" s="6"/>
      <c r="C45" s="6"/>
      <c r="D45" s="6"/>
      <c r="E45" s="188"/>
      <c r="F45" s="15" t="str">
        <f t="shared" si="1"/>
        <v/>
      </c>
      <c r="G45" s="36"/>
      <c r="H45" s="51" t="str">
        <f t="shared" si="2"/>
        <v/>
      </c>
      <c r="I45" s="307" t="b">
        <f t="shared" si="3"/>
        <v>0</v>
      </c>
      <c r="J45" s="308">
        <f t="shared" si="5"/>
        <v>1</v>
      </c>
    </row>
    <row r="46" spans="1:10">
      <c r="A46" s="36">
        <v>35</v>
      </c>
      <c r="B46" s="6"/>
      <c r="C46" s="6"/>
      <c r="D46" s="6"/>
      <c r="E46" s="188"/>
      <c r="F46" s="15" t="str">
        <f t="shared" si="1"/>
        <v/>
      </c>
      <c r="G46" s="36"/>
      <c r="H46" s="51" t="str">
        <f t="shared" si="2"/>
        <v/>
      </c>
      <c r="I46" s="307" t="b">
        <f t="shared" si="3"/>
        <v>0</v>
      </c>
      <c r="J46" s="308">
        <f t="shared" si="5"/>
        <v>1</v>
      </c>
    </row>
    <row r="47" spans="1:10">
      <c r="A47" s="36">
        <v>36</v>
      </c>
      <c r="B47" s="6"/>
      <c r="C47" s="6"/>
      <c r="D47" s="6"/>
      <c r="E47" s="188"/>
      <c r="F47" s="15" t="str">
        <f t="shared" si="1"/>
        <v/>
      </c>
      <c r="G47" s="36"/>
      <c r="H47" s="51" t="str">
        <f t="shared" si="2"/>
        <v/>
      </c>
      <c r="I47" s="307" t="b">
        <f t="shared" si="3"/>
        <v>0</v>
      </c>
      <c r="J47" s="308">
        <f t="shared" si="5"/>
        <v>1</v>
      </c>
    </row>
    <row r="48" spans="1:10">
      <c r="A48" s="36">
        <v>37</v>
      </c>
      <c r="B48" s="6"/>
      <c r="C48" s="6"/>
      <c r="D48" s="6"/>
      <c r="E48" s="188"/>
      <c r="F48" s="15" t="str">
        <f t="shared" si="1"/>
        <v/>
      </c>
      <c r="G48" s="36"/>
      <c r="H48" s="51" t="str">
        <f t="shared" si="2"/>
        <v/>
      </c>
      <c r="I48" s="307" t="b">
        <f t="shared" si="3"/>
        <v>0</v>
      </c>
      <c r="J48" s="308">
        <f t="shared" si="5"/>
        <v>1</v>
      </c>
    </row>
    <row r="49" spans="1:10">
      <c r="A49" s="36">
        <v>38</v>
      </c>
      <c r="B49" s="6"/>
      <c r="C49" s="6"/>
      <c r="D49" s="6"/>
      <c r="E49" s="188"/>
      <c r="F49" s="15" t="str">
        <f t="shared" si="1"/>
        <v/>
      </c>
      <c r="G49" s="36"/>
      <c r="H49" s="51" t="str">
        <f t="shared" si="2"/>
        <v/>
      </c>
      <c r="I49" s="307" t="b">
        <f t="shared" si="3"/>
        <v>0</v>
      </c>
      <c r="J49" s="308">
        <f t="shared" si="5"/>
        <v>1</v>
      </c>
    </row>
    <row r="50" spans="1:10">
      <c r="A50" s="36">
        <v>39</v>
      </c>
      <c r="B50" s="6"/>
      <c r="C50" s="6"/>
      <c r="D50" s="6"/>
      <c r="E50" s="188"/>
      <c r="F50" s="15" t="str">
        <f t="shared" si="1"/>
        <v/>
      </c>
      <c r="G50" s="36"/>
      <c r="H50" s="51" t="str">
        <f t="shared" si="2"/>
        <v/>
      </c>
      <c r="I50" s="307" t="b">
        <f t="shared" si="3"/>
        <v>0</v>
      </c>
      <c r="J50" s="308">
        <f t="shared" si="5"/>
        <v>1</v>
      </c>
    </row>
    <row r="51" spans="1:10">
      <c r="A51" s="36">
        <v>40</v>
      </c>
      <c r="B51" s="6"/>
      <c r="C51" s="6"/>
      <c r="D51" s="6"/>
      <c r="E51" s="188"/>
      <c r="F51" s="15" t="str">
        <f t="shared" si="1"/>
        <v/>
      </c>
      <c r="G51" s="36"/>
      <c r="H51" s="51" t="str">
        <f t="shared" si="2"/>
        <v/>
      </c>
      <c r="I51" s="307" t="b">
        <f t="shared" si="3"/>
        <v>0</v>
      </c>
      <c r="J51" s="308">
        <f t="shared" si="5"/>
        <v>1</v>
      </c>
    </row>
    <row r="52" spans="1:10">
      <c r="A52" s="36">
        <v>41</v>
      </c>
      <c r="B52" s="6"/>
      <c r="C52" s="6"/>
      <c r="D52" s="6"/>
      <c r="E52" s="188"/>
      <c r="F52" s="15" t="str">
        <f t="shared" si="1"/>
        <v/>
      </c>
      <c r="G52" s="36"/>
      <c r="H52" s="51" t="str">
        <f t="shared" si="2"/>
        <v/>
      </c>
      <c r="I52" s="307" t="b">
        <f t="shared" si="3"/>
        <v>0</v>
      </c>
      <c r="J52" s="308">
        <f t="shared" si="5"/>
        <v>1</v>
      </c>
    </row>
    <row r="53" spans="1:10">
      <c r="A53" s="36">
        <v>42</v>
      </c>
      <c r="B53" s="6"/>
      <c r="C53" s="6"/>
      <c r="D53" s="6"/>
      <c r="E53" s="188"/>
      <c r="F53" s="15" t="str">
        <f t="shared" si="1"/>
        <v/>
      </c>
      <c r="G53" s="36"/>
      <c r="H53" s="51" t="str">
        <f t="shared" si="2"/>
        <v/>
      </c>
      <c r="I53" s="307" t="b">
        <f t="shared" si="3"/>
        <v>0</v>
      </c>
      <c r="J53" s="308">
        <f t="shared" si="5"/>
        <v>1</v>
      </c>
    </row>
    <row r="54" spans="1:10">
      <c r="A54" s="36">
        <v>43</v>
      </c>
      <c r="B54" s="6"/>
      <c r="C54" s="6"/>
      <c r="D54" s="6"/>
      <c r="E54" s="188"/>
      <c r="F54" s="15" t="str">
        <f t="shared" si="1"/>
        <v/>
      </c>
      <c r="G54" s="36"/>
      <c r="H54" s="51" t="str">
        <f t="shared" si="2"/>
        <v/>
      </c>
      <c r="I54" s="307" t="b">
        <f t="shared" si="3"/>
        <v>0</v>
      </c>
      <c r="J54" s="308">
        <f t="shared" si="5"/>
        <v>1</v>
      </c>
    </row>
    <row r="55" spans="1:10">
      <c r="A55" s="36">
        <v>44</v>
      </c>
      <c r="B55" s="6"/>
      <c r="C55" s="6"/>
      <c r="D55" s="6"/>
      <c r="E55" s="188"/>
      <c r="F55" s="15" t="str">
        <f t="shared" si="1"/>
        <v/>
      </c>
      <c r="G55" s="36"/>
      <c r="H55" s="51" t="str">
        <f t="shared" si="2"/>
        <v/>
      </c>
      <c r="I55" s="307" t="b">
        <f t="shared" si="3"/>
        <v>0</v>
      </c>
      <c r="J55" s="308">
        <f t="shared" si="5"/>
        <v>1</v>
      </c>
    </row>
    <row r="56" spans="1:10">
      <c r="A56" s="36">
        <v>45</v>
      </c>
      <c r="B56" s="6"/>
      <c r="C56" s="6"/>
      <c r="D56" s="6"/>
      <c r="E56" s="188"/>
      <c r="F56" s="15" t="str">
        <f t="shared" si="1"/>
        <v/>
      </c>
      <c r="G56" s="36"/>
      <c r="H56" s="51" t="str">
        <f t="shared" si="2"/>
        <v/>
      </c>
      <c r="I56" s="307" t="b">
        <f t="shared" si="3"/>
        <v>0</v>
      </c>
      <c r="J56" s="308">
        <f t="shared" si="5"/>
        <v>1</v>
      </c>
    </row>
    <row r="57" spans="1:10">
      <c r="A57" s="36">
        <v>46</v>
      </c>
      <c r="B57" s="6"/>
      <c r="C57" s="6"/>
      <c r="D57" s="6"/>
      <c r="E57" s="188"/>
      <c r="F57" s="15" t="str">
        <f t="shared" si="1"/>
        <v/>
      </c>
      <c r="G57" s="36"/>
      <c r="H57" s="51" t="str">
        <f t="shared" si="2"/>
        <v/>
      </c>
      <c r="I57" s="307" t="b">
        <f t="shared" si="3"/>
        <v>0</v>
      </c>
      <c r="J57" s="308">
        <f t="shared" si="5"/>
        <v>1</v>
      </c>
    </row>
    <row r="58" spans="1:10">
      <c r="A58" s="36">
        <v>47</v>
      </c>
      <c r="B58" s="6"/>
      <c r="C58" s="6"/>
      <c r="D58" s="6"/>
      <c r="E58" s="188"/>
      <c r="F58" s="15" t="str">
        <f t="shared" si="1"/>
        <v/>
      </c>
      <c r="G58" s="36"/>
      <c r="H58" s="51" t="str">
        <f t="shared" si="2"/>
        <v/>
      </c>
      <c r="I58" s="307" t="b">
        <f t="shared" si="3"/>
        <v>0</v>
      </c>
      <c r="J58" s="308">
        <f t="shared" si="5"/>
        <v>1</v>
      </c>
    </row>
    <row r="59" spans="1:10">
      <c r="A59" s="36">
        <v>48</v>
      </c>
      <c r="B59" s="6"/>
      <c r="C59" s="6"/>
      <c r="D59" s="6"/>
      <c r="E59" s="188"/>
      <c r="F59" s="15" t="str">
        <f t="shared" si="1"/>
        <v/>
      </c>
      <c r="G59" s="36"/>
      <c r="H59" s="51" t="str">
        <f t="shared" si="2"/>
        <v/>
      </c>
      <c r="I59" s="307" t="b">
        <f t="shared" si="3"/>
        <v>0</v>
      </c>
      <c r="J59" s="308">
        <f t="shared" si="5"/>
        <v>1</v>
      </c>
    </row>
    <row r="60" spans="1:10">
      <c r="A60" s="36">
        <v>49</v>
      </c>
      <c r="B60" s="6"/>
      <c r="C60" s="6"/>
      <c r="D60" s="6"/>
      <c r="E60" s="188"/>
      <c r="F60" s="15" t="str">
        <f t="shared" si="1"/>
        <v/>
      </c>
      <c r="G60" s="36"/>
      <c r="H60" s="51" t="str">
        <f t="shared" si="2"/>
        <v/>
      </c>
      <c r="I60" s="307" t="b">
        <f t="shared" si="3"/>
        <v>0</v>
      </c>
      <c r="J60" s="308">
        <f t="shared" si="5"/>
        <v>1</v>
      </c>
    </row>
    <row r="61" spans="1:10">
      <c r="A61" s="36">
        <v>50</v>
      </c>
      <c r="B61" s="6"/>
      <c r="C61" s="6"/>
      <c r="D61" s="6"/>
      <c r="E61" s="188"/>
      <c r="F61" s="15" t="str">
        <f t="shared" si="1"/>
        <v/>
      </c>
      <c r="G61" s="36"/>
      <c r="H61" s="51" t="str">
        <f t="shared" si="2"/>
        <v/>
      </c>
      <c r="I61" s="307" t="b">
        <f t="shared" si="3"/>
        <v>0</v>
      </c>
      <c r="J61" s="308">
        <f t="shared" si="5"/>
        <v>1</v>
      </c>
    </row>
    <row r="62" spans="1:10">
      <c r="A62" s="36">
        <v>51</v>
      </c>
      <c r="B62" s="6"/>
      <c r="C62" s="6"/>
      <c r="D62" s="6"/>
      <c r="E62" s="188"/>
      <c r="F62" s="15" t="str">
        <f t="shared" si="1"/>
        <v/>
      </c>
      <c r="G62" s="36"/>
      <c r="H62" s="51" t="str">
        <f t="shared" si="2"/>
        <v/>
      </c>
      <c r="I62" s="307" t="b">
        <f t="shared" si="3"/>
        <v>0</v>
      </c>
      <c r="J62" s="308">
        <f t="shared" si="5"/>
        <v>1</v>
      </c>
    </row>
    <row r="63" spans="1:10">
      <c r="A63" s="36">
        <v>52</v>
      </c>
      <c r="B63" s="6"/>
      <c r="C63" s="6"/>
      <c r="D63" s="6"/>
      <c r="E63" s="188"/>
      <c r="F63" s="15" t="str">
        <f t="shared" si="1"/>
        <v/>
      </c>
      <c r="G63" s="36"/>
      <c r="H63" s="51" t="str">
        <f t="shared" si="2"/>
        <v/>
      </c>
      <c r="I63" s="307" t="b">
        <f t="shared" si="3"/>
        <v>0</v>
      </c>
      <c r="J63" s="308">
        <f t="shared" si="5"/>
        <v>1</v>
      </c>
    </row>
    <row r="64" spans="1:10">
      <c r="A64" s="36">
        <v>53</v>
      </c>
      <c r="B64" s="6"/>
      <c r="C64" s="6"/>
      <c r="D64" s="6"/>
      <c r="E64" s="188"/>
      <c r="F64" s="15" t="str">
        <f t="shared" si="1"/>
        <v/>
      </c>
      <c r="G64" s="36"/>
      <c r="H64" s="51" t="str">
        <f t="shared" si="2"/>
        <v/>
      </c>
      <c r="I64" s="307" t="b">
        <f t="shared" si="3"/>
        <v>0</v>
      </c>
      <c r="J64" s="308">
        <f t="shared" si="5"/>
        <v>1</v>
      </c>
    </row>
    <row r="65" spans="1:10">
      <c r="A65" s="36">
        <v>54</v>
      </c>
      <c r="B65" s="6"/>
      <c r="C65" s="6"/>
      <c r="D65" s="6"/>
      <c r="E65" s="188"/>
      <c r="F65" s="15" t="str">
        <f t="shared" si="1"/>
        <v/>
      </c>
      <c r="G65" s="36"/>
      <c r="H65" s="51" t="str">
        <f t="shared" si="2"/>
        <v/>
      </c>
      <c r="I65" s="307" t="b">
        <f t="shared" si="3"/>
        <v>0</v>
      </c>
      <c r="J65" s="308">
        <f t="shared" si="5"/>
        <v>1</v>
      </c>
    </row>
    <row r="66" spans="1:10">
      <c r="A66" s="36">
        <v>55</v>
      </c>
      <c r="B66" s="6"/>
      <c r="C66" s="6"/>
      <c r="D66" s="6"/>
      <c r="E66" s="188"/>
      <c r="F66" s="15" t="str">
        <f t="shared" si="1"/>
        <v/>
      </c>
      <c r="G66" s="36"/>
      <c r="H66" s="51" t="str">
        <f t="shared" si="2"/>
        <v/>
      </c>
      <c r="I66" s="307" t="b">
        <f t="shared" si="3"/>
        <v>0</v>
      </c>
      <c r="J66" s="308">
        <f t="shared" si="5"/>
        <v>1</v>
      </c>
    </row>
    <row r="67" spans="1:10">
      <c r="A67" s="36">
        <v>56</v>
      </c>
      <c r="B67" s="6"/>
      <c r="C67" s="6"/>
      <c r="D67" s="6"/>
      <c r="E67" s="188"/>
      <c r="F67" s="15" t="str">
        <f t="shared" si="1"/>
        <v/>
      </c>
      <c r="G67" s="36"/>
      <c r="H67" s="51" t="str">
        <f t="shared" si="2"/>
        <v/>
      </c>
      <c r="I67" s="307" t="b">
        <f t="shared" si="3"/>
        <v>0</v>
      </c>
      <c r="J67" s="308">
        <f t="shared" si="5"/>
        <v>1</v>
      </c>
    </row>
    <row r="68" spans="1:10">
      <c r="A68" s="36">
        <v>57</v>
      </c>
      <c r="B68" s="6"/>
      <c r="C68" s="6"/>
      <c r="D68" s="6"/>
      <c r="E68" s="188"/>
      <c r="F68" s="15" t="str">
        <f t="shared" si="1"/>
        <v/>
      </c>
      <c r="G68" s="36"/>
      <c r="H68" s="51" t="str">
        <f t="shared" si="2"/>
        <v/>
      </c>
      <c r="I68" s="307" t="b">
        <f t="shared" si="3"/>
        <v>0</v>
      </c>
      <c r="J68" s="308">
        <f t="shared" si="5"/>
        <v>1</v>
      </c>
    </row>
    <row r="69" spans="1:10">
      <c r="A69" s="36">
        <v>58</v>
      </c>
      <c r="B69" s="6"/>
      <c r="C69" s="6"/>
      <c r="D69" s="6"/>
      <c r="E69" s="188"/>
      <c r="F69" s="15" t="str">
        <f t="shared" si="1"/>
        <v/>
      </c>
      <c r="G69" s="36"/>
      <c r="H69" s="51" t="str">
        <f t="shared" si="2"/>
        <v/>
      </c>
      <c r="I69" s="307" t="b">
        <f t="shared" si="3"/>
        <v>0</v>
      </c>
      <c r="J69" s="308">
        <f t="shared" si="5"/>
        <v>1</v>
      </c>
    </row>
    <row r="70" spans="1:10">
      <c r="A70" s="36">
        <v>59</v>
      </c>
      <c r="B70" s="6"/>
      <c r="C70" s="6"/>
      <c r="D70" s="6"/>
      <c r="E70" s="188"/>
      <c r="F70" s="15" t="str">
        <f t="shared" si="1"/>
        <v/>
      </c>
      <c r="G70" s="36"/>
      <c r="H70" s="51" t="str">
        <f t="shared" si="2"/>
        <v/>
      </c>
      <c r="I70" s="307" t="b">
        <f t="shared" si="3"/>
        <v>0</v>
      </c>
      <c r="J70" s="308">
        <f t="shared" si="5"/>
        <v>1</v>
      </c>
    </row>
    <row r="71" spans="1:10">
      <c r="A71" s="36">
        <v>60</v>
      </c>
      <c r="B71" s="6"/>
      <c r="C71" s="6"/>
      <c r="D71" s="6"/>
      <c r="E71" s="188"/>
      <c r="F71" s="15" t="str">
        <f t="shared" si="1"/>
        <v/>
      </c>
      <c r="G71" s="36"/>
      <c r="H71" s="51" t="str">
        <f t="shared" si="2"/>
        <v/>
      </c>
      <c r="I71" s="307" t="b">
        <f t="shared" si="3"/>
        <v>0</v>
      </c>
      <c r="J71" s="308">
        <f t="shared" si="5"/>
        <v>1</v>
      </c>
    </row>
    <row r="72" spans="1:10">
      <c r="A72" s="36">
        <v>61</v>
      </c>
      <c r="B72" s="6"/>
      <c r="C72" s="6"/>
      <c r="D72" s="6"/>
      <c r="E72" s="188"/>
      <c r="F72" s="15" t="str">
        <f t="shared" si="1"/>
        <v/>
      </c>
      <c r="G72" s="36"/>
      <c r="H72" s="51" t="str">
        <f t="shared" si="2"/>
        <v/>
      </c>
      <c r="I72" s="307" t="b">
        <f t="shared" si="3"/>
        <v>0</v>
      </c>
      <c r="J72" s="308">
        <f t="shared" si="5"/>
        <v>1</v>
      </c>
    </row>
    <row r="73" spans="1:10">
      <c r="A73" s="36">
        <v>62</v>
      </c>
      <c r="B73" s="6"/>
      <c r="C73" s="6"/>
      <c r="D73" s="6"/>
      <c r="E73" s="188"/>
      <c r="F73" s="15" t="str">
        <f t="shared" si="1"/>
        <v/>
      </c>
      <c r="G73" s="36"/>
      <c r="H73" s="51" t="str">
        <f t="shared" si="2"/>
        <v/>
      </c>
      <c r="I73" s="307" t="b">
        <f t="shared" si="3"/>
        <v>0</v>
      </c>
      <c r="J73" s="308">
        <f t="shared" si="5"/>
        <v>1</v>
      </c>
    </row>
    <row r="74" spans="1:10">
      <c r="A74" s="36">
        <v>63</v>
      </c>
      <c r="B74" s="6"/>
      <c r="C74" s="6"/>
      <c r="D74" s="6"/>
      <c r="E74" s="188"/>
      <c r="F74" s="15" t="str">
        <f t="shared" si="1"/>
        <v/>
      </c>
      <c r="G74" s="36"/>
      <c r="H74" s="51" t="str">
        <f t="shared" si="2"/>
        <v/>
      </c>
      <c r="I74" s="307" t="b">
        <f t="shared" si="3"/>
        <v>0</v>
      </c>
      <c r="J74" s="308">
        <f t="shared" si="5"/>
        <v>1</v>
      </c>
    </row>
    <row r="75" spans="1:10">
      <c r="A75" s="36">
        <v>64</v>
      </c>
      <c r="B75" s="6"/>
      <c r="C75" s="6"/>
      <c r="D75" s="6"/>
      <c r="E75" s="188"/>
      <c r="F75" s="15" t="str">
        <f t="shared" si="1"/>
        <v/>
      </c>
      <c r="G75" s="36"/>
      <c r="H75" s="51" t="str">
        <f t="shared" si="2"/>
        <v/>
      </c>
      <c r="I75" s="307" t="b">
        <f t="shared" si="3"/>
        <v>0</v>
      </c>
      <c r="J75" s="308">
        <f t="shared" si="5"/>
        <v>1</v>
      </c>
    </row>
    <row r="76" spans="1:10">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c r="A77" s="36">
        <v>66</v>
      </c>
      <c r="B77" s="6"/>
      <c r="C77" s="6"/>
      <c r="D77" s="6"/>
      <c r="E77" s="188"/>
      <c r="F77" s="15" t="str">
        <f t="shared" si="6"/>
        <v/>
      </c>
      <c r="G77" s="36"/>
      <c r="H77" s="51" t="str">
        <f t="shared" si="7"/>
        <v/>
      </c>
      <c r="I77" s="307" t="b">
        <f t="shared" si="8"/>
        <v>0</v>
      </c>
      <c r="J77" s="308">
        <f t="shared" ref="J77:J140" si="9">LEN(B77)-LEN(SUBSTITUTE(B77,",",""))+1</f>
        <v>1</v>
      </c>
    </row>
    <row r="78" spans="1:10">
      <c r="A78" s="36">
        <v>67</v>
      </c>
      <c r="B78" s="6"/>
      <c r="C78" s="6"/>
      <c r="D78" s="6"/>
      <c r="E78" s="188"/>
      <c r="F78" s="15" t="str">
        <f t="shared" si="6"/>
        <v/>
      </c>
      <c r="G78" s="36"/>
      <c r="H78" s="51" t="str">
        <f t="shared" si="7"/>
        <v/>
      </c>
      <c r="I78" s="307" t="b">
        <f t="shared" si="8"/>
        <v>0</v>
      </c>
      <c r="J78" s="308">
        <f t="shared" si="9"/>
        <v>1</v>
      </c>
    </row>
    <row r="79" spans="1:10">
      <c r="A79" s="36">
        <v>68</v>
      </c>
      <c r="B79" s="6"/>
      <c r="C79" s="6"/>
      <c r="D79" s="6"/>
      <c r="E79" s="188"/>
      <c r="F79" s="15" t="str">
        <f t="shared" si="6"/>
        <v/>
      </c>
      <c r="G79" s="36"/>
      <c r="H79" s="51" t="str">
        <f t="shared" si="7"/>
        <v/>
      </c>
      <c r="I79" s="307" t="b">
        <f t="shared" si="8"/>
        <v>0</v>
      </c>
      <c r="J79" s="308">
        <f t="shared" si="9"/>
        <v>1</v>
      </c>
    </row>
    <row r="80" spans="1:10">
      <c r="A80" s="36">
        <v>69</v>
      </c>
      <c r="B80" s="6"/>
      <c r="C80" s="6"/>
      <c r="D80" s="6"/>
      <c r="E80" s="188"/>
      <c r="F80" s="15" t="str">
        <f t="shared" si="6"/>
        <v/>
      </c>
      <c r="G80" s="36"/>
      <c r="H80" s="51" t="str">
        <f t="shared" si="7"/>
        <v/>
      </c>
      <c r="I80" s="307" t="b">
        <f t="shared" si="8"/>
        <v>0</v>
      </c>
      <c r="J80" s="308">
        <f t="shared" si="9"/>
        <v>1</v>
      </c>
    </row>
    <row r="81" spans="1:10">
      <c r="A81" s="36">
        <v>70</v>
      </c>
      <c r="B81" s="6"/>
      <c r="C81" s="6"/>
      <c r="D81" s="6"/>
      <c r="E81" s="188"/>
      <c r="F81" s="15" t="str">
        <f t="shared" si="6"/>
        <v/>
      </c>
      <c r="G81" s="36"/>
      <c r="H81" s="51" t="str">
        <f t="shared" si="7"/>
        <v/>
      </c>
      <c r="I81" s="307" t="b">
        <f t="shared" si="8"/>
        <v>0</v>
      </c>
      <c r="J81" s="308">
        <f t="shared" si="9"/>
        <v>1</v>
      </c>
    </row>
    <row r="82" spans="1:10">
      <c r="A82" s="36">
        <v>71</v>
      </c>
      <c r="B82" s="6"/>
      <c r="C82" s="6"/>
      <c r="D82" s="6"/>
      <c r="E82" s="188"/>
      <c r="F82" s="15" t="str">
        <f t="shared" si="6"/>
        <v/>
      </c>
      <c r="G82" s="36"/>
      <c r="H82" s="51" t="str">
        <f t="shared" si="7"/>
        <v/>
      </c>
      <c r="I82" s="307" t="b">
        <f t="shared" si="8"/>
        <v>0</v>
      </c>
      <c r="J82" s="308">
        <f t="shared" si="9"/>
        <v>1</v>
      </c>
    </row>
    <row r="83" spans="1:10">
      <c r="A83" s="36">
        <v>72</v>
      </c>
      <c r="B83" s="6"/>
      <c r="C83" s="6"/>
      <c r="D83" s="6"/>
      <c r="E83" s="188"/>
      <c r="F83" s="15" t="str">
        <f t="shared" si="6"/>
        <v/>
      </c>
      <c r="G83" s="36"/>
      <c r="H83" s="51" t="str">
        <f t="shared" si="7"/>
        <v/>
      </c>
      <c r="I83" s="307" t="b">
        <f t="shared" si="8"/>
        <v>0</v>
      </c>
      <c r="J83" s="308">
        <f t="shared" si="9"/>
        <v>1</v>
      </c>
    </row>
    <row r="84" spans="1:10">
      <c r="A84" s="36">
        <v>73</v>
      </c>
      <c r="B84" s="6"/>
      <c r="C84" s="6"/>
      <c r="D84" s="6"/>
      <c r="E84" s="188"/>
      <c r="F84" s="15" t="str">
        <f t="shared" si="6"/>
        <v/>
      </c>
      <c r="G84" s="36"/>
      <c r="H84" s="51" t="str">
        <f t="shared" si="7"/>
        <v/>
      </c>
      <c r="I84" s="307" t="b">
        <f t="shared" si="8"/>
        <v>0</v>
      </c>
      <c r="J84" s="308">
        <f t="shared" si="9"/>
        <v>1</v>
      </c>
    </row>
    <row r="85" spans="1:10">
      <c r="A85" s="36">
        <v>74</v>
      </c>
      <c r="B85" s="6"/>
      <c r="C85" s="6"/>
      <c r="D85" s="6"/>
      <c r="E85" s="188"/>
      <c r="F85" s="15" t="str">
        <f t="shared" si="6"/>
        <v/>
      </c>
      <c r="G85" s="36"/>
      <c r="H85" s="51" t="str">
        <f t="shared" si="7"/>
        <v/>
      </c>
      <c r="I85" s="307" t="b">
        <f t="shared" si="8"/>
        <v>0</v>
      </c>
      <c r="J85" s="308">
        <f t="shared" si="9"/>
        <v>1</v>
      </c>
    </row>
    <row r="86" spans="1:10">
      <c r="A86" s="36">
        <v>75</v>
      </c>
      <c r="B86" s="6"/>
      <c r="C86" s="6"/>
      <c r="D86" s="6"/>
      <c r="E86" s="188"/>
      <c r="F86" s="15" t="str">
        <f t="shared" si="6"/>
        <v/>
      </c>
      <c r="G86" s="36"/>
      <c r="H86" s="51" t="str">
        <f t="shared" si="7"/>
        <v/>
      </c>
      <c r="I86" s="307" t="b">
        <f t="shared" si="8"/>
        <v>0</v>
      </c>
      <c r="J86" s="308">
        <f t="shared" si="9"/>
        <v>1</v>
      </c>
    </row>
    <row r="87" spans="1:10">
      <c r="A87" s="36">
        <v>76</v>
      </c>
      <c r="B87" s="6"/>
      <c r="C87" s="6"/>
      <c r="D87" s="6"/>
      <c r="E87" s="188"/>
      <c r="F87" s="15" t="str">
        <f t="shared" si="6"/>
        <v/>
      </c>
      <c r="G87" s="36"/>
      <c r="H87" s="51" t="str">
        <f t="shared" si="7"/>
        <v/>
      </c>
      <c r="I87" s="307" t="b">
        <f t="shared" si="8"/>
        <v>0</v>
      </c>
      <c r="J87" s="308">
        <f t="shared" si="9"/>
        <v>1</v>
      </c>
    </row>
    <row r="88" spans="1:10">
      <c r="A88" s="36">
        <v>77</v>
      </c>
      <c r="B88" s="6"/>
      <c r="C88" s="6"/>
      <c r="D88" s="6"/>
      <c r="E88" s="188"/>
      <c r="F88" s="15" t="str">
        <f t="shared" si="6"/>
        <v/>
      </c>
      <c r="G88" s="36"/>
      <c r="H88" s="51" t="str">
        <f t="shared" si="7"/>
        <v/>
      </c>
      <c r="I88" s="307" t="b">
        <f t="shared" si="8"/>
        <v>0</v>
      </c>
      <c r="J88" s="308">
        <f t="shared" si="9"/>
        <v>1</v>
      </c>
    </row>
    <row r="89" spans="1:10">
      <c r="A89" s="36">
        <v>78</v>
      </c>
      <c r="B89" s="6"/>
      <c r="C89" s="6"/>
      <c r="D89" s="6"/>
      <c r="E89" s="188"/>
      <c r="F89" s="15" t="str">
        <f t="shared" si="6"/>
        <v/>
      </c>
      <c r="G89" s="36"/>
      <c r="H89" s="51" t="str">
        <f t="shared" si="7"/>
        <v/>
      </c>
      <c r="I89" s="307" t="b">
        <f t="shared" si="8"/>
        <v>0</v>
      </c>
      <c r="J89" s="308">
        <f t="shared" si="9"/>
        <v>1</v>
      </c>
    </row>
    <row r="90" spans="1:10">
      <c r="A90" s="36">
        <v>79</v>
      </c>
      <c r="B90" s="6"/>
      <c r="C90" s="6"/>
      <c r="D90" s="6"/>
      <c r="E90" s="188"/>
      <c r="F90" s="15" t="str">
        <f t="shared" si="6"/>
        <v/>
      </c>
      <c r="G90" s="36"/>
      <c r="H90" s="51" t="str">
        <f t="shared" si="7"/>
        <v/>
      </c>
      <c r="I90" s="307" t="b">
        <f t="shared" si="8"/>
        <v>0</v>
      </c>
      <c r="J90" s="308">
        <f t="shared" si="9"/>
        <v>1</v>
      </c>
    </row>
    <row r="91" spans="1:10">
      <c r="A91" s="36">
        <v>80</v>
      </c>
      <c r="B91" s="6"/>
      <c r="C91" s="6"/>
      <c r="D91" s="6"/>
      <c r="E91" s="188"/>
      <c r="F91" s="15" t="str">
        <f t="shared" si="6"/>
        <v/>
      </c>
      <c r="G91" s="36"/>
      <c r="H91" s="51" t="str">
        <f t="shared" si="7"/>
        <v/>
      </c>
      <c r="I91" s="307" t="b">
        <f t="shared" si="8"/>
        <v>0</v>
      </c>
      <c r="J91" s="308">
        <f t="shared" si="9"/>
        <v>1</v>
      </c>
    </row>
    <row r="92" spans="1:10">
      <c r="A92" s="36">
        <v>81</v>
      </c>
      <c r="B92" s="6"/>
      <c r="C92" s="6"/>
      <c r="D92" s="6"/>
      <c r="E92" s="188"/>
      <c r="F92" s="15" t="str">
        <f t="shared" si="6"/>
        <v/>
      </c>
      <c r="G92" s="36"/>
      <c r="H92" s="51" t="str">
        <f t="shared" si="7"/>
        <v/>
      </c>
      <c r="I92" s="307" t="b">
        <f t="shared" si="8"/>
        <v>0</v>
      </c>
      <c r="J92" s="308">
        <f t="shared" si="9"/>
        <v>1</v>
      </c>
    </row>
    <row r="93" spans="1:10">
      <c r="A93" s="36">
        <v>82</v>
      </c>
      <c r="B93" s="6"/>
      <c r="C93" s="6"/>
      <c r="D93" s="6"/>
      <c r="E93" s="188"/>
      <c r="F93" s="15" t="str">
        <f t="shared" si="6"/>
        <v/>
      </c>
      <c r="G93" s="36"/>
      <c r="H93" s="51" t="str">
        <f t="shared" si="7"/>
        <v/>
      </c>
      <c r="I93" s="307" t="b">
        <f t="shared" si="8"/>
        <v>0</v>
      </c>
      <c r="J93" s="308">
        <f t="shared" si="9"/>
        <v>1</v>
      </c>
    </row>
    <row r="94" spans="1:10">
      <c r="A94" s="36">
        <v>83</v>
      </c>
      <c r="B94" s="6"/>
      <c r="C94" s="6"/>
      <c r="D94" s="6"/>
      <c r="E94" s="188"/>
      <c r="F94" s="15" t="str">
        <f t="shared" si="6"/>
        <v/>
      </c>
      <c r="G94" s="36"/>
      <c r="H94" s="51" t="str">
        <f t="shared" si="7"/>
        <v/>
      </c>
      <c r="I94" s="307" t="b">
        <f t="shared" si="8"/>
        <v>0</v>
      </c>
      <c r="J94" s="308">
        <f t="shared" si="9"/>
        <v>1</v>
      </c>
    </row>
    <row r="95" spans="1:10">
      <c r="A95" s="36">
        <v>84</v>
      </c>
      <c r="B95" s="6"/>
      <c r="C95" s="6"/>
      <c r="D95" s="6"/>
      <c r="E95" s="188"/>
      <c r="F95" s="15" t="str">
        <f t="shared" si="6"/>
        <v/>
      </c>
      <c r="G95" s="36"/>
      <c r="H95" s="51" t="str">
        <f t="shared" si="7"/>
        <v/>
      </c>
      <c r="I95" s="307" t="b">
        <f t="shared" si="8"/>
        <v>0</v>
      </c>
      <c r="J95" s="308">
        <f t="shared" si="9"/>
        <v>1</v>
      </c>
    </row>
    <row r="96" spans="1:10">
      <c r="A96" s="36">
        <v>85</v>
      </c>
      <c r="B96" s="6"/>
      <c r="C96" s="6"/>
      <c r="D96" s="6"/>
      <c r="E96" s="188"/>
      <c r="F96" s="15" t="str">
        <f t="shared" si="6"/>
        <v/>
      </c>
      <c r="G96" s="36"/>
      <c r="H96" s="51" t="str">
        <f t="shared" si="7"/>
        <v/>
      </c>
      <c r="I96" s="307" t="b">
        <f t="shared" si="8"/>
        <v>0</v>
      </c>
      <c r="J96" s="308">
        <f t="shared" si="9"/>
        <v>1</v>
      </c>
    </row>
    <row r="97" spans="1:10">
      <c r="A97" s="36">
        <v>86</v>
      </c>
      <c r="B97" s="6"/>
      <c r="C97" s="6"/>
      <c r="D97" s="6"/>
      <c r="E97" s="188"/>
      <c r="F97" s="15" t="str">
        <f t="shared" si="6"/>
        <v/>
      </c>
      <c r="G97" s="36"/>
      <c r="H97" s="51" t="str">
        <f t="shared" si="7"/>
        <v/>
      </c>
      <c r="I97" s="307" t="b">
        <f t="shared" si="8"/>
        <v>0</v>
      </c>
      <c r="J97" s="308">
        <f t="shared" si="9"/>
        <v>1</v>
      </c>
    </row>
    <row r="98" spans="1:10">
      <c r="A98" s="36">
        <v>87</v>
      </c>
      <c r="B98" s="6"/>
      <c r="C98" s="6"/>
      <c r="D98" s="6"/>
      <c r="E98" s="188"/>
      <c r="F98" s="15" t="str">
        <f t="shared" si="6"/>
        <v/>
      </c>
      <c r="G98" s="36"/>
      <c r="H98" s="51" t="str">
        <f t="shared" si="7"/>
        <v/>
      </c>
      <c r="I98" s="307" t="b">
        <f t="shared" si="8"/>
        <v>0</v>
      </c>
      <c r="J98" s="308">
        <f t="shared" si="9"/>
        <v>1</v>
      </c>
    </row>
    <row r="99" spans="1:10">
      <c r="A99" s="36">
        <v>88</v>
      </c>
      <c r="B99" s="6"/>
      <c r="C99" s="6"/>
      <c r="D99" s="6"/>
      <c r="E99" s="188"/>
      <c r="F99" s="15" t="str">
        <f t="shared" si="6"/>
        <v/>
      </c>
      <c r="G99" s="36"/>
      <c r="H99" s="51" t="str">
        <f t="shared" si="7"/>
        <v/>
      </c>
      <c r="I99" s="307" t="b">
        <f t="shared" si="8"/>
        <v>0</v>
      </c>
      <c r="J99" s="308">
        <f t="shared" si="9"/>
        <v>1</v>
      </c>
    </row>
    <row r="100" spans="1:10">
      <c r="A100" s="36">
        <v>89</v>
      </c>
      <c r="B100" s="6"/>
      <c r="C100" s="6"/>
      <c r="D100" s="6"/>
      <c r="E100" s="188"/>
      <c r="F100" s="15" t="str">
        <f t="shared" si="6"/>
        <v/>
      </c>
      <c r="G100" s="36"/>
      <c r="H100" s="51" t="str">
        <f t="shared" si="7"/>
        <v/>
      </c>
      <c r="I100" s="307" t="b">
        <f t="shared" si="8"/>
        <v>0</v>
      </c>
      <c r="J100" s="308">
        <f t="shared" si="9"/>
        <v>1</v>
      </c>
    </row>
    <row r="101" spans="1:10">
      <c r="A101" s="36">
        <v>90</v>
      </c>
      <c r="B101" s="6"/>
      <c r="C101" s="6"/>
      <c r="D101" s="6"/>
      <c r="E101" s="188"/>
      <c r="F101" s="15" t="str">
        <f t="shared" si="6"/>
        <v/>
      </c>
      <c r="G101" s="36"/>
      <c r="H101" s="51" t="str">
        <f t="shared" si="7"/>
        <v/>
      </c>
      <c r="I101" s="307" t="b">
        <f t="shared" si="8"/>
        <v>0</v>
      </c>
      <c r="J101" s="308">
        <f t="shared" si="9"/>
        <v>1</v>
      </c>
    </row>
    <row r="102" spans="1:10">
      <c r="A102" s="36">
        <v>91</v>
      </c>
      <c r="B102" s="6"/>
      <c r="C102" s="6"/>
      <c r="D102" s="6"/>
      <c r="E102" s="188"/>
      <c r="F102" s="15" t="str">
        <f t="shared" si="6"/>
        <v/>
      </c>
      <c r="G102" s="36"/>
      <c r="H102" s="51" t="str">
        <f t="shared" si="7"/>
        <v/>
      </c>
      <c r="I102" s="307" t="b">
        <f t="shared" si="8"/>
        <v>0</v>
      </c>
      <c r="J102" s="308">
        <f t="shared" si="9"/>
        <v>1</v>
      </c>
    </row>
    <row r="103" spans="1:10">
      <c r="A103" s="36">
        <v>92</v>
      </c>
      <c r="B103" s="6"/>
      <c r="C103" s="6"/>
      <c r="D103" s="6"/>
      <c r="E103" s="188"/>
      <c r="F103" s="15" t="str">
        <f t="shared" si="6"/>
        <v/>
      </c>
      <c r="G103" s="36"/>
      <c r="H103" s="51" t="str">
        <f t="shared" si="7"/>
        <v/>
      </c>
      <c r="I103" s="307" t="b">
        <f t="shared" si="8"/>
        <v>0</v>
      </c>
      <c r="J103" s="308">
        <f t="shared" si="9"/>
        <v>1</v>
      </c>
    </row>
    <row r="104" spans="1:10">
      <c r="A104" s="36">
        <v>93</v>
      </c>
      <c r="B104" s="6"/>
      <c r="C104" s="6"/>
      <c r="D104" s="6"/>
      <c r="E104" s="188"/>
      <c r="F104" s="15" t="str">
        <f t="shared" si="6"/>
        <v/>
      </c>
      <c r="G104" s="36"/>
      <c r="H104" s="51" t="str">
        <f t="shared" si="7"/>
        <v/>
      </c>
      <c r="I104" s="307" t="b">
        <f t="shared" si="8"/>
        <v>0</v>
      </c>
      <c r="J104" s="308">
        <f t="shared" si="9"/>
        <v>1</v>
      </c>
    </row>
    <row r="105" spans="1:10">
      <c r="A105" s="36">
        <v>94</v>
      </c>
      <c r="B105" s="6"/>
      <c r="C105" s="6"/>
      <c r="D105" s="6"/>
      <c r="E105" s="188"/>
      <c r="F105" s="15" t="str">
        <f t="shared" si="6"/>
        <v/>
      </c>
      <c r="G105" s="36"/>
      <c r="H105" s="51" t="str">
        <f t="shared" si="7"/>
        <v/>
      </c>
      <c r="I105" s="307" t="b">
        <f t="shared" si="8"/>
        <v>0</v>
      </c>
      <c r="J105" s="308">
        <f t="shared" si="9"/>
        <v>1</v>
      </c>
    </row>
    <row r="106" spans="1:10">
      <c r="A106" s="36">
        <v>95</v>
      </c>
      <c r="B106" s="6"/>
      <c r="C106" s="6"/>
      <c r="D106" s="6"/>
      <c r="E106" s="188"/>
      <c r="F106" s="15" t="str">
        <f t="shared" si="6"/>
        <v/>
      </c>
      <c r="G106" s="36"/>
      <c r="H106" s="51" t="str">
        <f t="shared" si="7"/>
        <v/>
      </c>
      <c r="I106" s="307" t="b">
        <f t="shared" si="8"/>
        <v>0</v>
      </c>
      <c r="J106" s="308">
        <f t="shared" si="9"/>
        <v>1</v>
      </c>
    </row>
    <row r="107" spans="1:10">
      <c r="A107" s="36">
        <v>96</v>
      </c>
      <c r="B107" s="6"/>
      <c r="C107" s="6"/>
      <c r="D107" s="6"/>
      <c r="E107" s="188"/>
      <c r="F107" s="15" t="str">
        <f t="shared" si="6"/>
        <v/>
      </c>
      <c r="G107" s="36"/>
      <c r="H107" s="51" t="str">
        <f t="shared" si="7"/>
        <v/>
      </c>
      <c r="I107" s="307" t="b">
        <f t="shared" si="8"/>
        <v>0</v>
      </c>
      <c r="J107" s="308">
        <f t="shared" si="9"/>
        <v>1</v>
      </c>
    </row>
    <row r="108" spans="1:10">
      <c r="A108" s="36">
        <v>97</v>
      </c>
      <c r="B108" s="6"/>
      <c r="C108" s="6"/>
      <c r="D108" s="6"/>
      <c r="E108" s="188"/>
      <c r="F108" s="15" t="str">
        <f t="shared" si="6"/>
        <v/>
      </c>
      <c r="G108" s="36"/>
      <c r="H108" s="51" t="str">
        <f t="shared" si="7"/>
        <v/>
      </c>
      <c r="I108" s="307" t="b">
        <f t="shared" si="8"/>
        <v>0</v>
      </c>
      <c r="J108" s="308">
        <f t="shared" si="9"/>
        <v>1</v>
      </c>
    </row>
    <row r="109" spans="1:10">
      <c r="A109" s="36">
        <v>98</v>
      </c>
      <c r="B109" s="6"/>
      <c r="C109" s="6"/>
      <c r="D109" s="6"/>
      <c r="E109" s="188"/>
      <c r="F109" s="15" t="str">
        <f t="shared" si="6"/>
        <v/>
      </c>
      <c r="G109" s="36"/>
      <c r="H109" s="51" t="str">
        <f t="shared" si="7"/>
        <v/>
      </c>
      <c r="I109" s="307" t="b">
        <f t="shared" si="8"/>
        <v>0</v>
      </c>
      <c r="J109" s="308">
        <f t="shared" si="9"/>
        <v>1</v>
      </c>
    </row>
    <row r="110" spans="1:10">
      <c r="A110" s="125">
        <v>99</v>
      </c>
      <c r="B110" s="6"/>
      <c r="C110" s="6"/>
      <c r="D110" s="6"/>
      <c r="E110" s="188"/>
      <c r="F110" s="15" t="str">
        <f t="shared" si="6"/>
        <v/>
      </c>
      <c r="G110" s="125"/>
      <c r="H110" s="51" t="str">
        <f t="shared" si="7"/>
        <v/>
      </c>
      <c r="I110" s="307" t="b">
        <f t="shared" si="8"/>
        <v>0</v>
      </c>
      <c r="J110" s="308">
        <f t="shared" si="9"/>
        <v>1</v>
      </c>
    </row>
    <row r="111" spans="1:10">
      <c r="A111" s="125">
        <v>100</v>
      </c>
      <c r="B111" s="126"/>
      <c r="C111" s="126"/>
      <c r="D111" s="126"/>
      <c r="E111" s="128"/>
      <c r="F111" s="15" t="str">
        <f t="shared" si="6"/>
        <v/>
      </c>
      <c r="G111" s="125"/>
      <c r="H111" s="51" t="str">
        <f t="shared" si="7"/>
        <v/>
      </c>
      <c r="I111" s="307" t="b">
        <f t="shared" si="8"/>
        <v>0</v>
      </c>
      <c r="J111" s="308">
        <f t="shared" si="9"/>
        <v>1</v>
      </c>
    </row>
    <row r="112" spans="1:10">
      <c r="A112" s="125">
        <v>101</v>
      </c>
      <c r="B112" s="126"/>
      <c r="C112" s="126"/>
      <c r="D112" s="126"/>
      <c r="E112" s="128"/>
      <c r="F112" s="15" t="str">
        <f t="shared" si="6"/>
        <v/>
      </c>
      <c r="G112" s="125"/>
      <c r="H112" s="51" t="str">
        <f t="shared" si="7"/>
        <v/>
      </c>
      <c r="I112" s="307" t="b">
        <f t="shared" si="8"/>
        <v>0</v>
      </c>
      <c r="J112" s="308">
        <f t="shared" si="9"/>
        <v>1</v>
      </c>
    </row>
    <row r="113" spans="1:10">
      <c r="A113" s="125">
        <v>102</v>
      </c>
      <c r="B113" s="126"/>
      <c r="C113" s="126"/>
      <c r="D113" s="126"/>
      <c r="E113" s="128"/>
      <c r="F113" s="15" t="str">
        <f t="shared" si="6"/>
        <v/>
      </c>
      <c r="G113" s="125"/>
      <c r="H113" s="51" t="str">
        <f t="shared" si="7"/>
        <v/>
      </c>
      <c r="I113" s="307" t="b">
        <f t="shared" si="8"/>
        <v>0</v>
      </c>
      <c r="J113" s="308">
        <f t="shared" si="9"/>
        <v>1</v>
      </c>
    </row>
    <row r="114" spans="1:10">
      <c r="A114" s="125">
        <v>103</v>
      </c>
      <c r="B114" s="126"/>
      <c r="C114" s="126"/>
      <c r="D114" s="126"/>
      <c r="E114" s="128"/>
      <c r="F114" s="15" t="str">
        <f t="shared" si="6"/>
        <v/>
      </c>
      <c r="G114" s="125"/>
      <c r="H114" s="51" t="str">
        <f t="shared" si="7"/>
        <v/>
      </c>
      <c r="I114" s="307" t="b">
        <f t="shared" si="8"/>
        <v>0</v>
      </c>
      <c r="J114" s="308">
        <f t="shared" si="9"/>
        <v>1</v>
      </c>
    </row>
    <row r="115" spans="1:10">
      <c r="A115" s="125">
        <v>104</v>
      </c>
      <c r="B115" s="126"/>
      <c r="C115" s="126"/>
      <c r="D115" s="126"/>
      <c r="E115" s="128"/>
      <c r="F115" s="15" t="str">
        <f t="shared" si="6"/>
        <v/>
      </c>
      <c r="G115" s="125"/>
      <c r="H115" s="51" t="str">
        <f t="shared" si="7"/>
        <v/>
      </c>
      <c r="I115" s="307" t="b">
        <f t="shared" si="8"/>
        <v>0</v>
      </c>
      <c r="J115" s="308">
        <f t="shared" si="9"/>
        <v>1</v>
      </c>
    </row>
    <row r="116" spans="1:10">
      <c r="A116" s="125">
        <v>105</v>
      </c>
      <c r="B116" s="126"/>
      <c r="C116" s="126"/>
      <c r="D116" s="126"/>
      <c r="E116" s="128"/>
      <c r="F116" s="15" t="str">
        <f t="shared" si="6"/>
        <v/>
      </c>
      <c r="G116" s="125"/>
      <c r="H116" s="51" t="str">
        <f t="shared" si="7"/>
        <v/>
      </c>
      <c r="I116" s="307" t="b">
        <f t="shared" si="8"/>
        <v>0</v>
      </c>
      <c r="J116" s="308">
        <f t="shared" si="9"/>
        <v>1</v>
      </c>
    </row>
    <row r="117" spans="1:10">
      <c r="A117" s="125">
        <v>106</v>
      </c>
      <c r="B117" s="126"/>
      <c r="C117" s="126"/>
      <c r="D117" s="126"/>
      <c r="E117" s="128"/>
      <c r="F117" s="15" t="str">
        <f t="shared" si="6"/>
        <v/>
      </c>
      <c r="G117" s="125"/>
      <c r="H117" s="51" t="str">
        <f t="shared" si="7"/>
        <v/>
      </c>
      <c r="I117" s="307" t="b">
        <f t="shared" si="8"/>
        <v>0</v>
      </c>
      <c r="J117" s="308">
        <f t="shared" si="9"/>
        <v>1</v>
      </c>
    </row>
    <row r="118" spans="1:10">
      <c r="A118" s="125">
        <v>107</v>
      </c>
      <c r="B118" s="126"/>
      <c r="C118" s="126"/>
      <c r="D118" s="126"/>
      <c r="E118" s="128"/>
      <c r="F118" s="15" t="str">
        <f t="shared" si="6"/>
        <v/>
      </c>
      <c r="G118" s="125"/>
      <c r="H118" s="51" t="str">
        <f t="shared" si="7"/>
        <v/>
      </c>
      <c r="I118" s="307" t="b">
        <f t="shared" si="8"/>
        <v>0</v>
      </c>
      <c r="J118" s="308">
        <f t="shared" si="9"/>
        <v>1</v>
      </c>
    </row>
    <row r="119" spans="1:10">
      <c r="A119" s="125">
        <v>108</v>
      </c>
      <c r="B119" s="126"/>
      <c r="C119" s="126"/>
      <c r="D119" s="126"/>
      <c r="E119" s="128"/>
      <c r="F119" s="15" t="str">
        <f t="shared" si="6"/>
        <v/>
      </c>
      <c r="G119" s="125"/>
      <c r="H119" s="51" t="str">
        <f t="shared" si="7"/>
        <v/>
      </c>
      <c r="I119" s="307" t="b">
        <f t="shared" si="8"/>
        <v>0</v>
      </c>
      <c r="J119" s="308">
        <f t="shared" si="9"/>
        <v>1</v>
      </c>
    </row>
    <row r="120" spans="1:10">
      <c r="A120" s="125">
        <v>109</v>
      </c>
      <c r="B120" s="126"/>
      <c r="C120" s="126"/>
      <c r="D120" s="126"/>
      <c r="E120" s="128"/>
      <c r="F120" s="15" t="str">
        <f t="shared" si="6"/>
        <v/>
      </c>
      <c r="G120" s="125"/>
      <c r="H120" s="51" t="str">
        <f t="shared" si="7"/>
        <v/>
      </c>
      <c r="I120" s="307" t="b">
        <f t="shared" si="8"/>
        <v>0</v>
      </c>
      <c r="J120" s="308">
        <f t="shared" si="9"/>
        <v>1</v>
      </c>
    </row>
    <row r="121" spans="1:10">
      <c r="A121" s="125">
        <v>110</v>
      </c>
      <c r="B121" s="126"/>
      <c r="C121" s="126"/>
      <c r="D121" s="126"/>
      <c r="E121" s="128"/>
      <c r="F121" s="15" t="str">
        <f t="shared" si="6"/>
        <v/>
      </c>
      <c r="G121" s="125"/>
      <c r="H121" s="51" t="str">
        <f t="shared" si="7"/>
        <v/>
      </c>
      <c r="I121" s="307" t="b">
        <f t="shared" si="8"/>
        <v>0</v>
      </c>
      <c r="J121" s="308">
        <f t="shared" si="9"/>
        <v>1</v>
      </c>
    </row>
    <row r="122" spans="1:10">
      <c r="A122" s="125">
        <v>111</v>
      </c>
      <c r="B122" s="126"/>
      <c r="C122" s="126"/>
      <c r="D122" s="126"/>
      <c r="E122" s="128"/>
      <c r="F122" s="15" t="str">
        <f t="shared" si="6"/>
        <v/>
      </c>
      <c r="G122" s="125"/>
      <c r="H122" s="51" t="str">
        <f t="shared" si="7"/>
        <v/>
      </c>
      <c r="I122" s="307" t="b">
        <f t="shared" si="8"/>
        <v>0</v>
      </c>
      <c r="J122" s="308">
        <f t="shared" si="9"/>
        <v>1</v>
      </c>
    </row>
    <row r="123" spans="1:10">
      <c r="A123" s="125">
        <v>112</v>
      </c>
      <c r="B123" s="126"/>
      <c r="C123" s="126"/>
      <c r="D123" s="126"/>
      <c r="E123" s="128"/>
      <c r="F123" s="15" t="str">
        <f t="shared" si="6"/>
        <v/>
      </c>
      <c r="G123" s="125"/>
      <c r="H123" s="51" t="str">
        <f t="shared" si="7"/>
        <v/>
      </c>
      <c r="I123" s="307" t="b">
        <f t="shared" si="8"/>
        <v>0</v>
      </c>
      <c r="J123" s="308">
        <f t="shared" si="9"/>
        <v>1</v>
      </c>
    </row>
    <row r="124" spans="1:10">
      <c r="A124" s="125">
        <v>113</v>
      </c>
      <c r="B124" s="126"/>
      <c r="C124" s="126"/>
      <c r="D124" s="126"/>
      <c r="E124" s="128"/>
      <c r="F124" s="15" t="str">
        <f t="shared" si="6"/>
        <v/>
      </c>
      <c r="G124" s="125"/>
      <c r="H124" s="51" t="str">
        <f t="shared" si="7"/>
        <v/>
      </c>
      <c r="I124" s="307" t="b">
        <f t="shared" si="8"/>
        <v>0</v>
      </c>
      <c r="J124" s="308">
        <f t="shared" si="9"/>
        <v>1</v>
      </c>
    </row>
    <row r="125" spans="1:10">
      <c r="A125" s="125">
        <v>114</v>
      </c>
      <c r="B125" s="126"/>
      <c r="C125" s="126"/>
      <c r="D125" s="126"/>
      <c r="E125" s="128"/>
      <c r="F125" s="15" t="str">
        <f t="shared" si="6"/>
        <v/>
      </c>
      <c r="G125" s="125"/>
      <c r="H125" s="51" t="str">
        <f t="shared" si="7"/>
        <v/>
      </c>
      <c r="I125" s="307" t="b">
        <f t="shared" si="8"/>
        <v>0</v>
      </c>
      <c r="J125" s="308">
        <f t="shared" si="9"/>
        <v>1</v>
      </c>
    </row>
    <row r="126" spans="1:10">
      <c r="A126" s="125">
        <v>115</v>
      </c>
      <c r="B126" s="126"/>
      <c r="C126" s="126"/>
      <c r="D126" s="126"/>
      <c r="E126" s="128"/>
      <c r="F126" s="15" t="str">
        <f t="shared" si="6"/>
        <v/>
      </c>
      <c r="G126" s="125"/>
      <c r="H126" s="51" t="str">
        <f t="shared" si="7"/>
        <v/>
      </c>
      <c r="I126" s="307" t="b">
        <f t="shared" si="8"/>
        <v>0</v>
      </c>
      <c r="J126" s="308">
        <f t="shared" si="9"/>
        <v>1</v>
      </c>
    </row>
    <row r="127" spans="1:10">
      <c r="A127" s="125">
        <v>116</v>
      </c>
      <c r="B127" s="126"/>
      <c r="C127" s="126"/>
      <c r="D127" s="126"/>
      <c r="E127" s="128"/>
      <c r="F127" s="15" t="str">
        <f t="shared" si="6"/>
        <v/>
      </c>
      <c r="G127" s="125"/>
      <c r="H127" s="51" t="str">
        <f t="shared" si="7"/>
        <v/>
      </c>
      <c r="I127" s="307" t="b">
        <f t="shared" si="8"/>
        <v>0</v>
      </c>
      <c r="J127" s="308">
        <f t="shared" si="9"/>
        <v>1</v>
      </c>
    </row>
    <row r="128" spans="1:10">
      <c r="A128" s="125">
        <v>117</v>
      </c>
      <c r="B128" s="126"/>
      <c r="C128" s="126"/>
      <c r="D128" s="126"/>
      <c r="E128" s="128"/>
      <c r="F128" s="15" t="str">
        <f t="shared" si="6"/>
        <v/>
      </c>
      <c r="G128" s="125"/>
      <c r="H128" s="51" t="str">
        <f t="shared" si="7"/>
        <v/>
      </c>
      <c r="I128" s="307" t="b">
        <f t="shared" si="8"/>
        <v>0</v>
      </c>
      <c r="J128" s="308">
        <f t="shared" si="9"/>
        <v>1</v>
      </c>
    </row>
    <row r="129" spans="1:10">
      <c r="A129" s="125">
        <v>118</v>
      </c>
      <c r="B129" s="126"/>
      <c r="C129" s="126"/>
      <c r="D129" s="126"/>
      <c r="E129" s="128"/>
      <c r="F129" s="15" t="str">
        <f t="shared" si="6"/>
        <v/>
      </c>
      <c r="G129" s="125"/>
      <c r="H129" s="51" t="str">
        <f t="shared" si="7"/>
        <v/>
      </c>
      <c r="I129" s="307" t="b">
        <f t="shared" si="8"/>
        <v>0</v>
      </c>
      <c r="J129" s="308">
        <f t="shared" si="9"/>
        <v>1</v>
      </c>
    </row>
    <row r="130" spans="1:10">
      <c r="A130" s="125">
        <v>119</v>
      </c>
      <c r="B130" s="126"/>
      <c r="C130" s="126"/>
      <c r="D130" s="126"/>
      <c r="E130" s="128"/>
      <c r="F130" s="15" t="str">
        <f t="shared" si="6"/>
        <v/>
      </c>
      <c r="G130" s="125"/>
      <c r="H130" s="51" t="str">
        <f t="shared" si="7"/>
        <v/>
      </c>
      <c r="I130" s="307" t="b">
        <f t="shared" si="8"/>
        <v>0</v>
      </c>
      <c r="J130" s="308">
        <f t="shared" si="9"/>
        <v>1</v>
      </c>
    </row>
    <row r="131" spans="1:10">
      <c r="A131" s="125">
        <v>120</v>
      </c>
      <c r="B131" s="126"/>
      <c r="C131" s="126"/>
      <c r="D131" s="126"/>
      <c r="E131" s="128"/>
      <c r="F131" s="15" t="str">
        <f t="shared" si="6"/>
        <v/>
      </c>
      <c r="G131" s="125"/>
      <c r="H131" s="51" t="str">
        <f t="shared" si="7"/>
        <v/>
      </c>
      <c r="I131" s="307" t="b">
        <f t="shared" si="8"/>
        <v>0</v>
      </c>
      <c r="J131" s="308">
        <f t="shared" si="9"/>
        <v>1</v>
      </c>
    </row>
    <row r="132" spans="1:10">
      <c r="A132" s="125">
        <v>121</v>
      </c>
      <c r="B132" s="126"/>
      <c r="C132" s="126"/>
      <c r="D132" s="126"/>
      <c r="E132" s="128"/>
      <c r="F132" s="15" t="str">
        <f t="shared" si="6"/>
        <v/>
      </c>
      <c r="G132" s="125"/>
      <c r="H132" s="51" t="str">
        <f t="shared" si="7"/>
        <v/>
      </c>
      <c r="I132" s="307" t="b">
        <f t="shared" si="8"/>
        <v>0</v>
      </c>
      <c r="J132" s="308">
        <f t="shared" si="9"/>
        <v>1</v>
      </c>
    </row>
    <row r="133" spans="1:10">
      <c r="A133" s="125">
        <v>122</v>
      </c>
      <c r="B133" s="126"/>
      <c r="C133" s="126"/>
      <c r="D133" s="126"/>
      <c r="E133" s="128"/>
      <c r="F133" s="15" t="str">
        <f t="shared" si="6"/>
        <v/>
      </c>
      <c r="G133" s="125"/>
      <c r="H133" s="51" t="str">
        <f t="shared" si="7"/>
        <v/>
      </c>
      <c r="I133" s="307" t="b">
        <f t="shared" si="8"/>
        <v>0</v>
      </c>
      <c r="J133" s="308">
        <f t="shared" si="9"/>
        <v>1</v>
      </c>
    </row>
    <row r="134" spans="1:10">
      <c r="A134" s="125">
        <v>123</v>
      </c>
      <c r="B134" s="126"/>
      <c r="C134" s="126"/>
      <c r="D134" s="126"/>
      <c r="E134" s="128"/>
      <c r="F134" s="15" t="str">
        <f t="shared" si="6"/>
        <v/>
      </c>
      <c r="G134" s="125"/>
      <c r="H134" s="51" t="str">
        <f t="shared" si="7"/>
        <v/>
      </c>
      <c r="I134" s="307" t="b">
        <f t="shared" si="8"/>
        <v>0</v>
      </c>
      <c r="J134" s="308">
        <f t="shared" si="9"/>
        <v>1</v>
      </c>
    </row>
    <row r="135" spans="1:10">
      <c r="A135" s="125">
        <v>124</v>
      </c>
      <c r="B135" s="126"/>
      <c r="C135" s="126"/>
      <c r="D135" s="126"/>
      <c r="E135" s="128"/>
      <c r="F135" s="15" t="str">
        <f t="shared" si="6"/>
        <v/>
      </c>
      <c r="G135" s="125"/>
      <c r="H135" s="51" t="str">
        <f t="shared" si="7"/>
        <v/>
      </c>
      <c r="I135" s="307" t="b">
        <f t="shared" si="8"/>
        <v>0</v>
      </c>
      <c r="J135" s="308">
        <f t="shared" si="9"/>
        <v>1</v>
      </c>
    </row>
    <row r="136" spans="1:10">
      <c r="A136" s="125">
        <v>125</v>
      </c>
      <c r="B136" s="126"/>
      <c r="C136" s="126"/>
      <c r="D136" s="126"/>
      <c r="E136" s="128"/>
      <c r="F136" s="15" t="str">
        <f t="shared" si="6"/>
        <v/>
      </c>
      <c r="G136" s="125"/>
      <c r="H136" s="51" t="str">
        <f t="shared" si="7"/>
        <v/>
      </c>
      <c r="I136" s="307" t="b">
        <f t="shared" si="8"/>
        <v>0</v>
      </c>
      <c r="J136" s="308">
        <f t="shared" si="9"/>
        <v>1</v>
      </c>
    </row>
    <row r="137" spans="1:10">
      <c r="A137" s="125">
        <v>126</v>
      </c>
      <c r="B137" s="126"/>
      <c r="C137" s="126"/>
      <c r="D137" s="126"/>
      <c r="E137" s="128"/>
      <c r="F137" s="15" t="str">
        <f t="shared" si="6"/>
        <v/>
      </c>
      <c r="G137" s="125"/>
      <c r="H137" s="51" t="str">
        <f t="shared" si="7"/>
        <v/>
      </c>
      <c r="I137" s="307" t="b">
        <f t="shared" si="8"/>
        <v>0</v>
      </c>
      <c r="J137" s="308">
        <f t="shared" si="9"/>
        <v>1</v>
      </c>
    </row>
    <row r="138" spans="1:10">
      <c r="A138" s="125">
        <v>127</v>
      </c>
      <c r="B138" s="126"/>
      <c r="C138" s="126"/>
      <c r="D138" s="126"/>
      <c r="E138" s="128"/>
      <c r="F138" s="15" t="str">
        <f t="shared" si="6"/>
        <v/>
      </c>
      <c r="G138" s="125"/>
      <c r="H138" s="51" t="str">
        <f t="shared" si="7"/>
        <v/>
      </c>
      <c r="I138" s="307" t="b">
        <f t="shared" si="8"/>
        <v>0</v>
      </c>
      <c r="J138" s="308">
        <f t="shared" si="9"/>
        <v>1</v>
      </c>
    </row>
    <row r="139" spans="1:10">
      <c r="A139" s="125">
        <v>128</v>
      </c>
      <c r="B139" s="126"/>
      <c r="C139" s="126"/>
      <c r="D139" s="126"/>
      <c r="E139" s="128"/>
      <c r="F139" s="15" t="str">
        <f t="shared" si="6"/>
        <v/>
      </c>
      <c r="G139" s="125"/>
      <c r="H139" s="51" t="str">
        <f t="shared" si="7"/>
        <v/>
      </c>
      <c r="I139" s="307" t="b">
        <f t="shared" si="8"/>
        <v>0</v>
      </c>
      <c r="J139" s="308">
        <f t="shared" si="9"/>
        <v>1</v>
      </c>
    </row>
    <row r="140" spans="1:10">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c r="A142" s="125">
        <v>131</v>
      </c>
      <c r="B142" s="126"/>
      <c r="C142" s="126"/>
      <c r="D142" s="126"/>
      <c r="E142" s="128"/>
      <c r="F142" s="15" t="str">
        <f t="shared" si="10"/>
        <v/>
      </c>
      <c r="G142" s="125"/>
      <c r="H142" s="51" t="str">
        <f t="shared" si="11"/>
        <v/>
      </c>
      <c r="I142" s="307" t="b">
        <f t="shared" si="12"/>
        <v>0</v>
      </c>
      <c r="J142" s="308">
        <f t="shared" si="13"/>
        <v>1</v>
      </c>
    </row>
    <row r="143" spans="1:10">
      <c r="A143" s="125">
        <v>132</v>
      </c>
      <c r="B143" s="126"/>
      <c r="C143" s="126"/>
      <c r="D143" s="126"/>
      <c r="E143" s="128"/>
      <c r="F143" s="15" t="str">
        <f t="shared" si="10"/>
        <v/>
      </c>
      <c r="G143" s="125"/>
      <c r="H143" s="51" t="str">
        <f t="shared" si="11"/>
        <v/>
      </c>
      <c r="I143" s="307" t="b">
        <f t="shared" si="12"/>
        <v>0</v>
      </c>
      <c r="J143" s="308">
        <f t="shared" si="13"/>
        <v>1</v>
      </c>
    </row>
    <row r="144" spans="1:10">
      <c r="A144" s="125">
        <v>133</v>
      </c>
      <c r="B144" s="126"/>
      <c r="C144" s="126"/>
      <c r="D144" s="126"/>
      <c r="E144" s="128"/>
      <c r="F144" s="15" t="str">
        <f t="shared" si="10"/>
        <v/>
      </c>
      <c r="G144" s="125"/>
      <c r="H144" s="51" t="str">
        <f t="shared" si="11"/>
        <v/>
      </c>
      <c r="I144" s="307" t="b">
        <f t="shared" si="12"/>
        <v>0</v>
      </c>
      <c r="J144" s="308">
        <f t="shared" si="13"/>
        <v>1</v>
      </c>
    </row>
    <row r="145" spans="1:10">
      <c r="A145" s="125">
        <v>134</v>
      </c>
      <c r="B145" s="126"/>
      <c r="C145" s="126"/>
      <c r="D145" s="126"/>
      <c r="E145" s="128"/>
      <c r="F145" s="15" t="str">
        <f t="shared" si="10"/>
        <v/>
      </c>
      <c r="G145" s="125"/>
      <c r="H145" s="51" t="str">
        <f t="shared" si="11"/>
        <v/>
      </c>
      <c r="I145" s="307" t="b">
        <f t="shared" si="12"/>
        <v>0</v>
      </c>
      <c r="J145" s="308">
        <f t="shared" si="13"/>
        <v>1</v>
      </c>
    </row>
    <row r="146" spans="1:10">
      <c r="A146" s="125">
        <v>135</v>
      </c>
      <c r="B146" s="126"/>
      <c r="C146" s="126"/>
      <c r="D146" s="126"/>
      <c r="E146" s="128"/>
      <c r="F146" s="15" t="str">
        <f t="shared" si="10"/>
        <v/>
      </c>
      <c r="G146" s="125"/>
      <c r="H146" s="51" t="str">
        <f t="shared" si="11"/>
        <v/>
      </c>
      <c r="I146" s="307" t="b">
        <f t="shared" si="12"/>
        <v>0</v>
      </c>
      <c r="J146" s="308">
        <f t="shared" si="13"/>
        <v>1</v>
      </c>
    </row>
    <row r="147" spans="1:10">
      <c r="A147" s="125">
        <v>136</v>
      </c>
      <c r="B147" s="126"/>
      <c r="C147" s="126"/>
      <c r="D147" s="126"/>
      <c r="E147" s="128"/>
      <c r="F147" s="15" t="str">
        <f t="shared" si="10"/>
        <v/>
      </c>
      <c r="G147" s="125"/>
      <c r="H147" s="51" t="str">
        <f t="shared" si="11"/>
        <v/>
      </c>
      <c r="I147" s="307" t="b">
        <f t="shared" si="12"/>
        <v>0</v>
      </c>
      <c r="J147" s="308">
        <f t="shared" si="13"/>
        <v>1</v>
      </c>
    </row>
    <row r="148" spans="1:10">
      <c r="A148" s="125">
        <v>137</v>
      </c>
      <c r="B148" s="126"/>
      <c r="C148" s="126"/>
      <c r="D148" s="126"/>
      <c r="E148" s="128"/>
      <c r="F148" s="15" t="str">
        <f t="shared" si="10"/>
        <v/>
      </c>
      <c r="G148" s="125"/>
      <c r="H148" s="51" t="str">
        <f t="shared" si="11"/>
        <v/>
      </c>
      <c r="I148" s="307" t="b">
        <f t="shared" si="12"/>
        <v>0</v>
      </c>
      <c r="J148" s="308">
        <f t="shared" si="13"/>
        <v>1</v>
      </c>
    </row>
    <row r="149" spans="1:10">
      <c r="A149" s="125">
        <v>138</v>
      </c>
      <c r="B149" s="126"/>
      <c r="C149" s="126"/>
      <c r="D149" s="126"/>
      <c r="E149" s="128"/>
      <c r="F149" s="15" t="str">
        <f t="shared" si="10"/>
        <v/>
      </c>
      <c r="G149" s="125"/>
      <c r="H149" s="51" t="str">
        <f t="shared" si="11"/>
        <v/>
      </c>
      <c r="I149" s="307" t="b">
        <f t="shared" si="12"/>
        <v>0</v>
      </c>
      <c r="J149" s="308">
        <f t="shared" si="13"/>
        <v>1</v>
      </c>
    </row>
    <row r="150" spans="1:10">
      <c r="A150" s="125">
        <v>139</v>
      </c>
      <c r="B150" s="126"/>
      <c r="C150" s="126"/>
      <c r="D150" s="126"/>
      <c r="E150" s="128"/>
      <c r="F150" s="15" t="str">
        <f t="shared" si="10"/>
        <v/>
      </c>
      <c r="G150" s="125"/>
      <c r="H150" s="51" t="str">
        <f t="shared" si="11"/>
        <v/>
      </c>
      <c r="I150" s="307" t="b">
        <f t="shared" si="12"/>
        <v>0</v>
      </c>
      <c r="J150" s="308">
        <f t="shared" si="13"/>
        <v>1</v>
      </c>
    </row>
    <row r="151" spans="1:10">
      <c r="A151" s="125">
        <v>140</v>
      </c>
      <c r="B151" s="126"/>
      <c r="C151" s="126"/>
      <c r="D151" s="126"/>
      <c r="E151" s="128"/>
      <c r="F151" s="15" t="str">
        <f t="shared" si="10"/>
        <v/>
      </c>
      <c r="G151" s="125"/>
      <c r="H151" s="51" t="str">
        <f t="shared" si="11"/>
        <v/>
      </c>
      <c r="I151" s="307" t="b">
        <f t="shared" si="12"/>
        <v>0</v>
      </c>
      <c r="J151" s="308">
        <f t="shared" si="13"/>
        <v>1</v>
      </c>
    </row>
    <row r="152" spans="1:10">
      <c r="A152" s="125">
        <v>141</v>
      </c>
      <c r="B152" s="126"/>
      <c r="C152" s="126"/>
      <c r="D152" s="126"/>
      <c r="E152" s="128"/>
      <c r="F152" s="15" t="str">
        <f t="shared" si="10"/>
        <v/>
      </c>
      <c r="G152" s="125"/>
      <c r="H152" s="51" t="str">
        <f t="shared" si="11"/>
        <v/>
      </c>
      <c r="I152" s="307" t="b">
        <f t="shared" si="12"/>
        <v>0</v>
      </c>
      <c r="J152" s="308">
        <f t="shared" si="13"/>
        <v>1</v>
      </c>
    </row>
    <row r="153" spans="1:10">
      <c r="A153" s="125">
        <v>142</v>
      </c>
      <c r="B153" s="126"/>
      <c r="C153" s="126"/>
      <c r="D153" s="126"/>
      <c r="E153" s="128"/>
      <c r="F153" s="15" t="str">
        <f t="shared" si="10"/>
        <v/>
      </c>
      <c r="G153" s="125"/>
      <c r="H153" s="51" t="str">
        <f t="shared" si="11"/>
        <v/>
      </c>
      <c r="I153" s="307" t="b">
        <f t="shared" si="12"/>
        <v>0</v>
      </c>
      <c r="J153" s="308">
        <f t="shared" si="13"/>
        <v>1</v>
      </c>
    </row>
    <row r="154" spans="1:10">
      <c r="A154" s="125">
        <v>143</v>
      </c>
      <c r="B154" s="126"/>
      <c r="C154" s="126"/>
      <c r="D154" s="126"/>
      <c r="E154" s="128"/>
      <c r="F154" s="15" t="str">
        <f t="shared" si="10"/>
        <v/>
      </c>
      <c r="G154" s="125"/>
      <c r="H154" s="51" t="str">
        <f t="shared" si="11"/>
        <v/>
      </c>
      <c r="I154" s="307" t="b">
        <f t="shared" si="12"/>
        <v>0</v>
      </c>
      <c r="J154" s="308">
        <f t="shared" si="13"/>
        <v>1</v>
      </c>
    </row>
    <row r="155" spans="1:10">
      <c r="A155" s="125">
        <v>144</v>
      </c>
      <c r="B155" s="126"/>
      <c r="C155" s="126"/>
      <c r="D155" s="126"/>
      <c r="E155" s="128"/>
      <c r="F155" s="15" t="str">
        <f t="shared" si="10"/>
        <v/>
      </c>
      <c r="G155" s="125"/>
      <c r="H155" s="51" t="str">
        <f t="shared" si="11"/>
        <v/>
      </c>
      <c r="I155" s="307" t="b">
        <f t="shared" si="12"/>
        <v>0</v>
      </c>
      <c r="J155" s="308">
        <f t="shared" si="13"/>
        <v>1</v>
      </c>
    </row>
    <row r="156" spans="1:10">
      <c r="A156" s="125">
        <v>145</v>
      </c>
      <c r="B156" s="126"/>
      <c r="C156" s="126"/>
      <c r="D156" s="126"/>
      <c r="E156" s="128"/>
      <c r="F156" s="15" t="str">
        <f t="shared" si="10"/>
        <v/>
      </c>
      <c r="G156" s="125"/>
      <c r="H156" s="51" t="str">
        <f t="shared" si="11"/>
        <v/>
      </c>
      <c r="I156" s="307" t="b">
        <f t="shared" si="12"/>
        <v>0</v>
      </c>
      <c r="J156" s="308">
        <f t="shared" si="13"/>
        <v>1</v>
      </c>
    </row>
    <row r="157" spans="1:10">
      <c r="A157" s="125">
        <v>146</v>
      </c>
      <c r="B157" s="126"/>
      <c r="C157" s="126"/>
      <c r="D157" s="126"/>
      <c r="E157" s="128"/>
      <c r="F157" s="15" t="str">
        <f t="shared" si="10"/>
        <v/>
      </c>
      <c r="G157" s="125"/>
      <c r="H157" s="51" t="str">
        <f t="shared" si="11"/>
        <v/>
      </c>
      <c r="I157" s="307" t="b">
        <f t="shared" si="12"/>
        <v>0</v>
      </c>
      <c r="J157" s="308">
        <f t="shared" si="13"/>
        <v>1</v>
      </c>
    </row>
    <row r="158" spans="1:10">
      <c r="A158" s="125">
        <v>147</v>
      </c>
      <c r="B158" s="126"/>
      <c r="C158" s="126"/>
      <c r="D158" s="126"/>
      <c r="E158" s="128"/>
      <c r="F158" s="15" t="str">
        <f t="shared" si="10"/>
        <v/>
      </c>
      <c r="G158" s="125"/>
      <c r="H158" s="51" t="str">
        <f t="shared" si="11"/>
        <v/>
      </c>
      <c r="I158" s="307" t="b">
        <f t="shared" si="12"/>
        <v>0</v>
      </c>
      <c r="J158" s="308">
        <f t="shared" si="13"/>
        <v>1</v>
      </c>
    </row>
    <row r="159" spans="1:10">
      <c r="A159" s="125">
        <v>148</v>
      </c>
      <c r="B159" s="126"/>
      <c r="C159" s="126"/>
      <c r="D159" s="126"/>
      <c r="E159" s="128"/>
      <c r="F159" s="15" t="str">
        <f t="shared" si="10"/>
        <v/>
      </c>
      <c r="G159" s="125"/>
      <c r="H159" s="51" t="str">
        <f t="shared" si="11"/>
        <v/>
      </c>
      <c r="I159" s="307" t="b">
        <f t="shared" si="12"/>
        <v>0</v>
      </c>
      <c r="J159" s="308">
        <f t="shared" si="13"/>
        <v>1</v>
      </c>
    </row>
    <row r="160" spans="1:10">
      <c r="A160" s="125">
        <v>149</v>
      </c>
      <c r="B160" s="126"/>
      <c r="C160" s="126"/>
      <c r="D160" s="126"/>
      <c r="E160" s="128"/>
      <c r="F160" s="15" t="str">
        <f t="shared" si="10"/>
        <v/>
      </c>
      <c r="G160" s="125"/>
      <c r="H160" s="51" t="str">
        <f t="shared" si="11"/>
        <v/>
      </c>
      <c r="I160" s="307" t="b">
        <f t="shared" si="12"/>
        <v>0</v>
      </c>
      <c r="J160" s="308">
        <f t="shared" si="13"/>
        <v>1</v>
      </c>
    </row>
    <row r="161" spans="1:10">
      <c r="A161" s="125">
        <v>150</v>
      </c>
      <c r="B161" s="126"/>
      <c r="C161" s="126"/>
      <c r="D161" s="126"/>
      <c r="E161" s="128"/>
      <c r="F161" s="15" t="str">
        <f t="shared" si="10"/>
        <v/>
      </c>
      <c r="G161" s="125"/>
      <c r="H161" s="51" t="str">
        <f t="shared" si="11"/>
        <v/>
      </c>
      <c r="I161" s="307" t="b">
        <f t="shared" si="12"/>
        <v>0</v>
      </c>
      <c r="J161" s="308">
        <f t="shared" si="13"/>
        <v>1</v>
      </c>
    </row>
    <row r="162" spans="1:10">
      <c r="A162" s="125">
        <v>151</v>
      </c>
      <c r="B162" s="126"/>
      <c r="C162" s="126"/>
      <c r="D162" s="126"/>
      <c r="E162" s="128"/>
      <c r="F162" s="15" t="str">
        <f t="shared" si="10"/>
        <v/>
      </c>
      <c r="G162" s="125"/>
      <c r="H162" s="51" t="str">
        <f t="shared" si="11"/>
        <v/>
      </c>
      <c r="I162" s="307" t="b">
        <f t="shared" si="12"/>
        <v>0</v>
      </c>
      <c r="J162" s="308">
        <f t="shared" si="13"/>
        <v>1</v>
      </c>
    </row>
    <row r="163" spans="1:10">
      <c r="A163" s="125">
        <v>152</v>
      </c>
      <c r="B163" s="126"/>
      <c r="C163" s="126"/>
      <c r="D163" s="126"/>
      <c r="E163" s="128"/>
      <c r="F163" s="15" t="str">
        <f t="shared" si="10"/>
        <v/>
      </c>
      <c r="G163" s="125"/>
      <c r="H163" s="51" t="str">
        <f t="shared" si="11"/>
        <v/>
      </c>
      <c r="I163" s="307" t="b">
        <f t="shared" si="12"/>
        <v>0</v>
      </c>
      <c r="J163" s="308">
        <f t="shared" si="13"/>
        <v>1</v>
      </c>
    </row>
    <row r="164" spans="1:10">
      <c r="A164" s="125">
        <v>153</v>
      </c>
      <c r="B164" s="126"/>
      <c r="C164" s="126"/>
      <c r="D164" s="126"/>
      <c r="E164" s="128"/>
      <c r="F164" s="15" t="str">
        <f t="shared" si="10"/>
        <v/>
      </c>
      <c r="G164" s="125"/>
      <c r="H164" s="51" t="str">
        <f t="shared" si="11"/>
        <v/>
      </c>
      <c r="I164" s="307" t="b">
        <f t="shared" si="12"/>
        <v>0</v>
      </c>
      <c r="J164" s="308">
        <f t="shared" si="13"/>
        <v>1</v>
      </c>
    </row>
    <row r="165" spans="1:10">
      <c r="A165" s="125">
        <v>154</v>
      </c>
      <c r="B165" s="126"/>
      <c r="C165" s="126"/>
      <c r="D165" s="126"/>
      <c r="E165" s="128"/>
      <c r="F165" s="15" t="str">
        <f t="shared" si="10"/>
        <v/>
      </c>
      <c r="G165" s="125"/>
      <c r="H165" s="51" t="str">
        <f t="shared" si="11"/>
        <v/>
      </c>
      <c r="I165" s="307" t="b">
        <f t="shared" si="12"/>
        <v>0</v>
      </c>
      <c r="J165" s="308">
        <f t="shared" si="13"/>
        <v>1</v>
      </c>
    </row>
    <row r="166" spans="1:10">
      <c r="A166" s="125">
        <v>155</v>
      </c>
      <c r="B166" s="126"/>
      <c r="C166" s="126"/>
      <c r="D166" s="126"/>
      <c r="E166" s="128"/>
      <c r="F166" s="15" t="str">
        <f t="shared" si="10"/>
        <v/>
      </c>
      <c r="G166" s="125"/>
      <c r="H166" s="51" t="str">
        <f t="shared" si="11"/>
        <v/>
      </c>
      <c r="I166" s="307" t="b">
        <f t="shared" si="12"/>
        <v>0</v>
      </c>
      <c r="J166" s="308">
        <f t="shared" si="13"/>
        <v>1</v>
      </c>
    </row>
    <row r="167" spans="1:10">
      <c r="A167" s="125">
        <v>156</v>
      </c>
      <c r="B167" s="126"/>
      <c r="C167" s="126"/>
      <c r="D167" s="126"/>
      <c r="E167" s="128"/>
      <c r="F167" s="15" t="str">
        <f t="shared" si="10"/>
        <v/>
      </c>
      <c r="G167" s="125"/>
      <c r="H167" s="51" t="str">
        <f t="shared" si="11"/>
        <v/>
      </c>
      <c r="I167" s="307" t="b">
        <f t="shared" si="12"/>
        <v>0</v>
      </c>
      <c r="J167" s="308">
        <f t="shared" si="13"/>
        <v>1</v>
      </c>
    </row>
    <row r="168" spans="1:10">
      <c r="A168" s="125">
        <v>157</v>
      </c>
      <c r="B168" s="126"/>
      <c r="C168" s="126"/>
      <c r="D168" s="126"/>
      <c r="E168" s="128"/>
      <c r="F168" s="15" t="str">
        <f t="shared" si="10"/>
        <v/>
      </c>
      <c r="G168" s="125"/>
      <c r="H168" s="51" t="str">
        <f t="shared" si="11"/>
        <v/>
      </c>
      <c r="I168" s="307" t="b">
        <f t="shared" si="12"/>
        <v>0</v>
      </c>
      <c r="J168" s="308">
        <f t="shared" si="13"/>
        <v>1</v>
      </c>
    </row>
    <row r="169" spans="1:10">
      <c r="A169" s="125">
        <v>158</v>
      </c>
      <c r="B169" s="126"/>
      <c r="C169" s="126"/>
      <c r="D169" s="126"/>
      <c r="E169" s="128"/>
      <c r="F169" s="15" t="str">
        <f t="shared" si="10"/>
        <v/>
      </c>
      <c r="G169" s="125"/>
      <c r="H169" s="51" t="str">
        <f t="shared" si="11"/>
        <v/>
      </c>
      <c r="I169" s="307" t="b">
        <f t="shared" si="12"/>
        <v>0</v>
      </c>
      <c r="J169" s="308">
        <f t="shared" si="13"/>
        <v>1</v>
      </c>
    </row>
    <row r="170" spans="1:10">
      <c r="A170" s="125">
        <v>159</v>
      </c>
      <c r="B170" s="126"/>
      <c r="C170" s="126"/>
      <c r="D170" s="126"/>
      <c r="E170" s="128"/>
      <c r="F170" s="15" t="str">
        <f t="shared" si="10"/>
        <v/>
      </c>
      <c r="G170" s="125"/>
      <c r="H170" s="51" t="str">
        <f t="shared" si="11"/>
        <v/>
      </c>
      <c r="I170" s="307" t="b">
        <f t="shared" si="12"/>
        <v>0</v>
      </c>
      <c r="J170" s="308">
        <f t="shared" si="13"/>
        <v>1</v>
      </c>
    </row>
    <row r="171" spans="1:10">
      <c r="A171" s="125">
        <v>160</v>
      </c>
      <c r="B171" s="126"/>
      <c r="C171" s="126"/>
      <c r="D171" s="126"/>
      <c r="E171" s="128"/>
      <c r="F171" s="15" t="str">
        <f t="shared" si="10"/>
        <v/>
      </c>
      <c r="G171" s="125"/>
      <c r="H171" s="51" t="str">
        <f t="shared" si="11"/>
        <v/>
      </c>
      <c r="I171" s="307" t="b">
        <f t="shared" si="12"/>
        <v>0</v>
      </c>
      <c r="J171" s="308">
        <f t="shared" si="13"/>
        <v>1</v>
      </c>
    </row>
    <row r="172" spans="1:10">
      <c r="A172" s="125">
        <v>161</v>
      </c>
      <c r="B172" s="126"/>
      <c r="C172" s="126"/>
      <c r="D172" s="126"/>
      <c r="E172" s="128"/>
      <c r="F172" s="15" t="str">
        <f t="shared" si="10"/>
        <v/>
      </c>
      <c r="G172" s="125"/>
      <c r="H172" s="51" t="str">
        <f t="shared" si="11"/>
        <v/>
      </c>
      <c r="I172" s="307" t="b">
        <f t="shared" si="12"/>
        <v>0</v>
      </c>
      <c r="J172" s="308">
        <f t="shared" si="13"/>
        <v>1</v>
      </c>
    </row>
    <row r="173" spans="1:10">
      <c r="A173" s="125">
        <v>162</v>
      </c>
      <c r="B173" s="126"/>
      <c r="C173" s="126"/>
      <c r="D173" s="126"/>
      <c r="E173" s="128"/>
      <c r="F173" s="15" t="str">
        <f t="shared" si="10"/>
        <v/>
      </c>
      <c r="G173" s="125"/>
      <c r="H173" s="51" t="str">
        <f t="shared" si="11"/>
        <v/>
      </c>
      <c r="I173" s="307" t="b">
        <f t="shared" si="12"/>
        <v>0</v>
      </c>
      <c r="J173" s="308">
        <f t="shared" si="13"/>
        <v>1</v>
      </c>
    </row>
    <row r="174" spans="1:10">
      <c r="A174" s="125">
        <v>163</v>
      </c>
      <c r="B174" s="126"/>
      <c r="C174" s="126"/>
      <c r="D174" s="126"/>
      <c r="E174" s="128"/>
      <c r="F174" s="15" t="str">
        <f t="shared" si="10"/>
        <v/>
      </c>
      <c r="G174" s="125"/>
      <c r="H174" s="51" t="str">
        <f t="shared" si="11"/>
        <v/>
      </c>
      <c r="I174" s="307" t="b">
        <f t="shared" si="12"/>
        <v>0</v>
      </c>
      <c r="J174" s="308">
        <f t="shared" si="13"/>
        <v>1</v>
      </c>
    </row>
    <row r="175" spans="1:10">
      <c r="A175" s="125">
        <v>164</v>
      </c>
      <c r="B175" s="126"/>
      <c r="C175" s="126"/>
      <c r="D175" s="126"/>
      <c r="E175" s="128"/>
      <c r="F175" s="15" t="str">
        <f t="shared" si="10"/>
        <v/>
      </c>
      <c r="G175" s="125"/>
      <c r="H175" s="51" t="str">
        <f t="shared" si="11"/>
        <v/>
      </c>
      <c r="I175" s="307" t="b">
        <f t="shared" si="12"/>
        <v>0</v>
      </c>
      <c r="J175" s="308">
        <f t="shared" si="13"/>
        <v>1</v>
      </c>
    </row>
    <row r="176" spans="1:10">
      <c r="A176" s="125">
        <v>165</v>
      </c>
      <c r="B176" s="126"/>
      <c r="C176" s="126"/>
      <c r="D176" s="126"/>
      <c r="E176" s="128"/>
      <c r="F176" s="15" t="str">
        <f t="shared" si="10"/>
        <v/>
      </c>
      <c r="G176" s="125"/>
      <c r="H176" s="51" t="str">
        <f t="shared" si="11"/>
        <v/>
      </c>
      <c r="I176" s="307" t="b">
        <f t="shared" si="12"/>
        <v>0</v>
      </c>
      <c r="J176" s="308">
        <f t="shared" si="13"/>
        <v>1</v>
      </c>
    </row>
    <row r="177" spans="1:10">
      <c r="A177" s="125">
        <v>166</v>
      </c>
      <c r="B177" s="126"/>
      <c r="C177" s="126"/>
      <c r="D177" s="126"/>
      <c r="E177" s="128"/>
      <c r="F177" s="15" t="str">
        <f t="shared" si="10"/>
        <v/>
      </c>
      <c r="G177" s="125"/>
      <c r="H177" s="51" t="str">
        <f t="shared" si="11"/>
        <v/>
      </c>
      <c r="I177" s="307" t="b">
        <f t="shared" si="12"/>
        <v>0</v>
      </c>
      <c r="J177" s="308">
        <f t="shared" si="13"/>
        <v>1</v>
      </c>
    </row>
    <row r="178" spans="1:10">
      <c r="A178" s="125">
        <v>167</v>
      </c>
      <c r="B178" s="126"/>
      <c r="C178" s="126"/>
      <c r="D178" s="126"/>
      <c r="E178" s="128"/>
      <c r="F178" s="15" t="str">
        <f t="shared" si="10"/>
        <v/>
      </c>
      <c r="G178" s="125"/>
      <c r="H178" s="51" t="str">
        <f t="shared" si="11"/>
        <v/>
      </c>
      <c r="I178" s="307" t="b">
        <f t="shared" si="12"/>
        <v>0</v>
      </c>
      <c r="J178" s="308">
        <f t="shared" si="13"/>
        <v>1</v>
      </c>
    </row>
    <row r="179" spans="1:10">
      <c r="A179" s="125">
        <v>168</v>
      </c>
      <c r="B179" s="126"/>
      <c r="C179" s="126"/>
      <c r="D179" s="126"/>
      <c r="E179" s="128"/>
      <c r="F179" s="15" t="str">
        <f t="shared" si="10"/>
        <v/>
      </c>
      <c r="G179" s="125"/>
      <c r="H179" s="51" t="str">
        <f t="shared" si="11"/>
        <v/>
      </c>
      <c r="I179" s="307" t="b">
        <f t="shared" si="12"/>
        <v>0</v>
      </c>
      <c r="J179" s="308">
        <f t="shared" si="13"/>
        <v>1</v>
      </c>
    </row>
    <row r="180" spans="1:10">
      <c r="A180" s="125">
        <v>169</v>
      </c>
      <c r="B180" s="126"/>
      <c r="C180" s="126"/>
      <c r="D180" s="126"/>
      <c r="E180" s="128"/>
      <c r="F180" s="15" t="str">
        <f t="shared" si="10"/>
        <v/>
      </c>
      <c r="G180" s="125"/>
      <c r="H180" s="51" t="str">
        <f t="shared" si="11"/>
        <v/>
      </c>
      <c r="I180" s="307" t="b">
        <f t="shared" si="12"/>
        <v>0</v>
      </c>
      <c r="J180" s="308">
        <f t="shared" si="13"/>
        <v>1</v>
      </c>
    </row>
    <row r="181" spans="1:10">
      <c r="A181" s="125">
        <v>170</v>
      </c>
      <c r="B181" s="126"/>
      <c r="C181" s="126"/>
      <c r="D181" s="126"/>
      <c r="E181" s="128"/>
      <c r="F181" s="15" t="str">
        <f t="shared" si="10"/>
        <v/>
      </c>
      <c r="G181" s="125"/>
      <c r="H181" s="51" t="str">
        <f t="shared" si="11"/>
        <v/>
      </c>
      <c r="I181" s="307" t="b">
        <f t="shared" si="12"/>
        <v>0</v>
      </c>
      <c r="J181" s="308">
        <f t="shared" si="13"/>
        <v>1</v>
      </c>
    </row>
    <row r="182" spans="1:10">
      <c r="A182" s="125">
        <v>171</v>
      </c>
      <c r="B182" s="126"/>
      <c r="C182" s="126"/>
      <c r="D182" s="126"/>
      <c r="E182" s="128"/>
      <c r="F182" s="15" t="str">
        <f t="shared" si="10"/>
        <v/>
      </c>
      <c r="G182" s="125"/>
      <c r="H182" s="51" t="str">
        <f t="shared" si="11"/>
        <v/>
      </c>
      <c r="I182" s="307" t="b">
        <f t="shared" si="12"/>
        <v>0</v>
      </c>
      <c r="J182" s="308">
        <f t="shared" si="13"/>
        <v>1</v>
      </c>
    </row>
    <row r="183" spans="1:10">
      <c r="A183" s="125">
        <v>172</v>
      </c>
      <c r="B183" s="126"/>
      <c r="C183" s="126"/>
      <c r="D183" s="126"/>
      <c r="E183" s="128"/>
      <c r="F183" s="15" t="str">
        <f t="shared" si="10"/>
        <v/>
      </c>
      <c r="G183" s="125"/>
      <c r="H183" s="51" t="str">
        <f t="shared" si="11"/>
        <v/>
      </c>
      <c r="I183" s="307" t="b">
        <f t="shared" si="12"/>
        <v>0</v>
      </c>
      <c r="J183" s="308">
        <f t="shared" si="13"/>
        <v>1</v>
      </c>
    </row>
    <row r="184" spans="1:10">
      <c r="A184" s="125">
        <v>173</v>
      </c>
      <c r="B184" s="126"/>
      <c r="C184" s="126"/>
      <c r="D184" s="126"/>
      <c r="E184" s="128"/>
      <c r="F184" s="15" t="str">
        <f t="shared" si="10"/>
        <v/>
      </c>
      <c r="G184" s="125"/>
      <c r="H184" s="51" t="str">
        <f t="shared" si="11"/>
        <v/>
      </c>
      <c r="I184" s="307" t="b">
        <f t="shared" si="12"/>
        <v>0</v>
      </c>
      <c r="J184" s="308">
        <f t="shared" si="13"/>
        <v>1</v>
      </c>
    </row>
    <row r="185" spans="1:10">
      <c r="A185" s="125">
        <v>174</v>
      </c>
      <c r="B185" s="126"/>
      <c r="C185" s="126"/>
      <c r="D185" s="126"/>
      <c r="E185" s="128"/>
      <c r="F185" s="15" t="str">
        <f t="shared" si="10"/>
        <v/>
      </c>
      <c r="G185" s="125"/>
      <c r="H185" s="51" t="str">
        <f t="shared" si="11"/>
        <v/>
      </c>
      <c r="I185" s="307" t="b">
        <f t="shared" si="12"/>
        <v>0</v>
      </c>
      <c r="J185" s="308">
        <f t="shared" si="13"/>
        <v>1</v>
      </c>
    </row>
    <row r="186" spans="1:10">
      <c r="A186" s="125">
        <v>175</v>
      </c>
      <c r="B186" s="126"/>
      <c r="C186" s="126"/>
      <c r="D186" s="126"/>
      <c r="E186" s="128"/>
      <c r="F186" s="15" t="str">
        <f t="shared" si="10"/>
        <v/>
      </c>
      <c r="G186" s="125"/>
      <c r="H186" s="51" t="str">
        <f t="shared" si="11"/>
        <v/>
      </c>
      <c r="I186" s="307" t="b">
        <f t="shared" si="12"/>
        <v>0</v>
      </c>
      <c r="J186" s="308">
        <f t="shared" si="13"/>
        <v>1</v>
      </c>
    </row>
    <row r="187" spans="1:10">
      <c r="A187" s="125">
        <v>176</v>
      </c>
      <c r="B187" s="126"/>
      <c r="C187" s="126"/>
      <c r="D187" s="126"/>
      <c r="E187" s="128"/>
      <c r="F187" s="15" t="str">
        <f t="shared" si="10"/>
        <v/>
      </c>
      <c r="G187" s="125"/>
      <c r="H187" s="51" t="str">
        <f t="shared" si="11"/>
        <v/>
      </c>
      <c r="I187" s="307" t="b">
        <f t="shared" si="12"/>
        <v>0</v>
      </c>
      <c r="J187" s="308">
        <f t="shared" si="13"/>
        <v>1</v>
      </c>
    </row>
    <row r="188" spans="1:10">
      <c r="A188" s="125">
        <v>177</v>
      </c>
      <c r="B188" s="126"/>
      <c r="C188" s="126"/>
      <c r="D188" s="126"/>
      <c r="E188" s="128"/>
      <c r="F188" s="15" t="str">
        <f t="shared" si="10"/>
        <v/>
      </c>
      <c r="G188" s="125"/>
      <c r="H188" s="51" t="str">
        <f t="shared" si="11"/>
        <v/>
      </c>
      <c r="I188" s="307" t="b">
        <f t="shared" si="12"/>
        <v>0</v>
      </c>
      <c r="J188" s="308">
        <f t="shared" si="13"/>
        <v>1</v>
      </c>
    </row>
    <row r="189" spans="1:10">
      <c r="A189" s="125">
        <v>178</v>
      </c>
      <c r="B189" s="126"/>
      <c r="C189" s="126"/>
      <c r="D189" s="126"/>
      <c r="E189" s="128"/>
      <c r="F189" s="15" t="str">
        <f t="shared" si="10"/>
        <v/>
      </c>
      <c r="G189" s="125"/>
      <c r="H189" s="51" t="str">
        <f t="shared" si="11"/>
        <v/>
      </c>
      <c r="I189" s="307" t="b">
        <f t="shared" si="12"/>
        <v>0</v>
      </c>
      <c r="J189" s="308">
        <f t="shared" si="13"/>
        <v>1</v>
      </c>
    </row>
    <row r="190" spans="1:10">
      <c r="A190" s="125">
        <v>179</v>
      </c>
      <c r="B190" s="126"/>
      <c r="C190" s="126"/>
      <c r="D190" s="126"/>
      <c r="E190" s="128"/>
      <c r="F190" s="15" t="str">
        <f t="shared" si="10"/>
        <v/>
      </c>
      <c r="G190" s="125"/>
      <c r="H190" s="51" t="str">
        <f t="shared" si="11"/>
        <v/>
      </c>
      <c r="I190" s="307" t="b">
        <f t="shared" si="12"/>
        <v>0</v>
      </c>
      <c r="J190" s="308">
        <f t="shared" si="13"/>
        <v>1</v>
      </c>
    </row>
    <row r="191" spans="1:10">
      <c r="A191" s="125">
        <v>180</v>
      </c>
      <c r="B191" s="126"/>
      <c r="C191" s="126"/>
      <c r="D191" s="126"/>
      <c r="E191" s="128"/>
      <c r="F191" s="15" t="str">
        <f t="shared" si="10"/>
        <v/>
      </c>
      <c r="G191" s="125"/>
      <c r="H191" s="51" t="str">
        <f t="shared" si="11"/>
        <v/>
      </c>
      <c r="I191" s="307" t="b">
        <f t="shared" si="12"/>
        <v>0</v>
      </c>
      <c r="J191" s="308">
        <f t="shared" si="13"/>
        <v>1</v>
      </c>
    </row>
    <row r="192" spans="1:10">
      <c r="A192" s="125">
        <v>181</v>
      </c>
      <c r="B192" s="126"/>
      <c r="C192" s="126"/>
      <c r="D192" s="126"/>
      <c r="E192" s="128"/>
      <c r="F192" s="15" t="str">
        <f t="shared" si="10"/>
        <v/>
      </c>
      <c r="G192" s="125"/>
      <c r="H192" s="51" t="str">
        <f t="shared" si="11"/>
        <v/>
      </c>
      <c r="I192" s="307" t="b">
        <f t="shared" si="12"/>
        <v>0</v>
      </c>
      <c r="J192" s="308">
        <f t="shared" si="13"/>
        <v>1</v>
      </c>
    </row>
    <row r="193" spans="1:10">
      <c r="A193" s="125">
        <v>182</v>
      </c>
      <c r="B193" s="126"/>
      <c r="C193" s="126"/>
      <c r="D193" s="126"/>
      <c r="E193" s="128"/>
      <c r="F193" s="15" t="str">
        <f t="shared" si="10"/>
        <v/>
      </c>
      <c r="G193" s="125"/>
      <c r="H193" s="51" t="str">
        <f t="shared" si="11"/>
        <v/>
      </c>
      <c r="I193" s="307" t="b">
        <f t="shared" si="12"/>
        <v>0</v>
      </c>
      <c r="J193" s="308">
        <f t="shared" si="13"/>
        <v>1</v>
      </c>
    </row>
    <row r="194" spans="1:10">
      <c r="A194" s="125">
        <v>183</v>
      </c>
      <c r="B194" s="126"/>
      <c r="C194" s="126"/>
      <c r="D194" s="126"/>
      <c r="E194" s="128"/>
      <c r="F194" s="15" t="str">
        <f t="shared" si="10"/>
        <v/>
      </c>
      <c r="G194" s="125"/>
      <c r="H194" s="51" t="str">
        <f t="shared" si="11"/>
        <v/>
      </c>
      <c r="I194" s="307" t="b">
        <f t="shared" si="12"/>
        <v>0</v>
      </c>
      <c r="J194" s="308">
        <f t="shared" si="13"/>
        <v>1</v>
      </c>
    </row>
    <row r="195" spans="1:10">
      <c r="A195" s="125">
        <v>184</v>
      </c>
      <c r="B195" s="126"/>
      <c r="C195" s="126"/>
      <c r="D195" s="126"/>
      <c r="E195" s="128"/>
      <c r="F195" s="15" t="str">
        <f t="shared" si="10"/>
        <v/>
      </c>
      <c r="G195" s="125"/>
      <c r="H195" s="51" t="str">
        <f t="shared" si="11"/>
        <v/>
      </c>
      <c r="I195" s="307" t="b">
        <f t="shared" si="12"/>
        <v>0</v>
      </c>
      <c r="J195" s="308">
        <f t="shared" si="13"/>
        <v>1</v>
      </c>
    </row>
    <row r="196" spans="1:10">
      <c r="A196" s="125">
        <v>185</v>
      </c>
      <c r="B196" s="126"/>
      <c r="C196" s="126"/>
      <c r="D196" s="126"/>
      <c r="E196" s="128"/>
      <c r="F196" s="15" t="str">
        <f t="shared" si="10"/>
        <v/>
      </c>
      <c r="G196" s="125"/>
      <c r="H196" s="51" t="str">
        <f t="shared" si="11"/>
        <v/>
      </c>
      <c r="I196" s="307" t="b">
        <f t="shared" si="12"/>
        <v>0</v>
      </c>
      <c r="J196" s="308">
        <f t="shared" si="13"/>
        <v>1</v>
      </c>
    </row>
    <row r="197" spans="1:10">
      <c r="A197" s="125">
        <v>186</v>
      </c>
      <c r="B197" s="126"/>
      <c r="C197" s="126"/>
      <c r="D197" s="126"/>
      <c r="E197" s="128"/>
      <c r="F197" s="15" t="str">
        <f t="shared" si="10"/>
        <v/>
      </c>
      <c r="G197" s="125"/>
      <c r="H197" s="51" t="str">
        <f t="shared" si="11"/>
        <v/>
      </c>
      <c r="I197" s="307" t="b">
        <f t="shared" si="12"/>
        <v>0</v>
      </c>
      <c r="J197" s="308">
        <f t="shared" si="13"/>
        <v>1</v>
      </c>
    </row>
    <row r="198" spans="1:10">
      <c r="A198" s="125">
        <v>187</v>
      </c>
      <c r="B198" s="126"/>
      <c r="C198" s="126"/>
      <c r="D198" s="126"/>
      <c r="E198" s="128"/>
      <c r="F198" s="15" t="str">
        <f t="shared" si="10"/>
        <v/>
      </c>
      <c r="G198" s="125"/>
      <c r="H198" s="51" t="str">
        <f t="shared" si="11"/>
        <v/>
      </c>
      <c r="I198" s="307" t="b">
        <f t="shared" si="12"/>
        <v>0</v>
      </c>
      <c r="J198" s="308">
        <f t="shared" si="13"/>
        <v>1</v>
      </c>
    </row>
    <row r="199" spans="1:10">
      <c r="A199" s="125">
        <v>188</v>
      </c>
      <c r="B199" s="126"/>
      <c r="C199" s="126"/>
      <c r="D199" s="126"/>
      <c r="E199" s="128"/>
      <c r="F199" s="15" t="str">
        <f t="shared" si="10"/>
        <v/>
      </c>
      <c r="G199" s="125"/>
      <c r="H199" s="51" t="str">
        <f t="shared" si="11"/>
        <v/>
      </c>
      <c r="I199" s="307" t="b">
        <f t="shared" si="12"/>
        <v>0</v>
      </c>
      <c r="J199" s="308">
        <f t="shared" si="13"/>
        <v>1</v>
      </c>
    </row>
    <row r="200" spans="1:10">
      <c r="A200" s="125">
        <v>189</v>
      </c>
      <c r="B200" s="126"/>
      <c r="C200" s="126"/>
      <c r="D200" s="126"/>
      <c r="E200" s="128"/>
      <c r="F200" s="15" t="str">
        <f t="shared" si="10"/>
        <v/>
      </c>
      <c r="G200" s="125"/>
      <c r="H200" s="51" t="str">
        <f t="shared" si="11"/>
        <v/>
      </c>
      <c r="I200" s="307" t="b">
        <f t="shared" si="12"/>
        <v>0</v>
      </c>
      <c r="J200" s="308">
        <f t="shared" si="13"/>
        <v>1</v>
      </c>
    </row>
    <row r="201" spans="1:10">
      <c r="A201" s="125">
        <v>190</v>
      </c>
      <c r="B201" s="126"/>
      <c r="C201" s="126"/>
      <c r="D201" s="126"/>
      <c r="E201" s="128"/>
      <c r="F201" s="15" t="str">
        <f t="shared" si="10"/>
        <v/>
      </c>
      <c r="G201" s="125"/>
      <c r="H201" s="51" t="str">
        <f t="shared" si="11"/>
        <v/>
      </c>
      <c r="I201" s="307" t="b">
        <f t="shared" si="12"/>
        <v>0</v>
      </c>
      <c r="J201" s="308">
        <f t="shared" si="13"/>
        <v>1</v>
      </c>
    </row>
    <row r="202" spans="1:10">
      <c r="A202" s="125">
        <v>191</v>
      </c>
      <c r="B202" s="126"/>
      <c r="C202" s="126"/>
      <c r="D202" s="126"/>
      <c r="E202" s="128"/>
      <c r="F202" s="15" t="str">
        <f t="shared" si="10"/>
        <v/>
      </c>
      <c r="G202" s="125"/>
      <c r="H202" s="51" t="str">
        <f t="shared" si="11"/>
        <v/>
      </c>
      <c r="I202" s="307" t="b">
        <f t="shared" si="12"/>
        <v>0</v>
      </c>
      <c r="J202" s="308">
        <f t="shared" si="13"/>
        <v>1</v>
      </c>
    </row>
    <row r="203" spans="1:10">
      <c r="A203" s="125">
        <v>192</v>
      </c>
      <c r="B203" s="126"/>
      <c r="C203" s="126"/>
      <c r="D203" s="126"/>
      <c r="E203" s="128"/>
      <c r="F203" s="15" t="str">
        <f t="shared" si="10"/>
        <v/>
      </c>
      <c r="G203" s="125"/>
      <c r="H203" s="51" t="str">
        <f t="shared" si="11"/>
        <v/>
      </c>
      <c r="I203" s="307" t="b">
        <f t="shared" si="12"/>
        <v>0</v>
      </c>
      <c r="J203" s="308">
        <f t="shared" si="13"/>
        <v>1</v>
      </c>
    </row>
    <row r="204" spans="1:10">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c r="A206" s="125">
        <v>195</v>
      </c>
      <c r="B206" s="126"/>
      <c r="C206" s="126"/>
      <c r="D206" s="126"/>
      <c r="E206" s="128"/>
      <c r="F206" s="15" t="str">
        <f t="shared" si="14"/>
        <v/>
      </c>
      <c r="G206" s="125"/>
      <c r="H206" s="51" t="str">
        <f t="shared" si="15"/>
        <v/>
      </c>
      <c r="I206" s="307" t="b">
        <f t="shared" si="16"/>
        <v>0</v>
      </c>
      <c r="J206" s="308">
        <f t="shared" si="17"/>
        <v>1</v>
      </c>
    </row>
    <row r="207" spans="1:10">
      <c r="A207" s="125">
        <v>196</v>
      </c>
      <c r="B207" s="126"/>
      <c r="C207" s="126"/>
      <c r="D207" s="126"/>
      <c r="E207" s="128"/>
      <c r="F207" s="15" t="str">
        <f t="shared" si="14"/>
        <v/>
      </c>
      <c r="G207" s="125"/>
      <c r="H207" s="51" t="str">
        <f t="shared" si="15"/>
        <v/>
      </c>
      <c r="I207" s="307" t="b">
        <f t="shared" si="16"/>
        <v>0</v>
      </c>
      <c r="J207" s="308">
        <f t="shared" si="17"/>
        <v>1</v>
      </c>
    </row>
    <row r="208" spans="1:10">
      <c r="A208" s="125">
        <v>197</v>
      </c>
      <c r="B208" s="126"/>
      <c r="C208" s="126"/>
      <c r="D208" s="126"/>
      <c r="E208" s="128"/>
      <c r="F208" s="15" t="str">
        <f t="shared" si="14"/>
        <v/>
      </c>
      <c r="G208" s="125"/>
      <c r="H208" s="51" t="str">
        <f t="shared" si="15"/>
        <v/>
      </c>
      <c r="I208" s="307" t="b">
        <f t="shared" si="16"/>
        <v>0</v>
      </c>
      <c r="J208" s="308">
        <f t="shared" si="17"/>
        <v>1</v>
      </c>
    </row>
    <row r="209" spans="1:10">
      <c r="A209" s="125">
        <v>198</v>
      </c>
      <c r="B209" s="126"/>
      <c r="C209" s="126"/>
      <c r="D209" s="126"/>
      <c r="E209" s="128"/>
      <c r="F209" s="15" t="str">
        <f t="shared" si="14"/>
        <v/>
      </c>
      <c r="G209" s="125"/>
      <c r="H209" s="51" t="str">
        <f t="shared" si="15"/>
        <v/>
      </c>
      <c r="I209" s="307" t="b">
        <f t="shared" si="16"/>
        <v>0</v>
      </c>
      <c r="J209" s="308">
        <f t="shared" si="17"/>
        <v>1</v>
      </c>
    </row>
    <row r="210" spans="1:10">
      <c r="A210" s="125">
        <v>199</v>
      </c>
      <c r="B210" s="126"/>
      <c r="C210" s="126"/>
      <c r="D210" s="126"/>
      <c r="E210" s="128"/>
      <c r="F210" s="15" t="str">
        <f t="shared" si="14"/>
        <v/>
      </c>
      <c r="G210" s="125"/>
      <c r="H210" s="51" t="str">
        <f t="shared" si="15"/>
        <v/>
      </c>
      <c r="I210" s="307" t="b">
        <f t="shared" si="16"/>
        <v>0</v>
      </c>
      <c r="J210" s="308">
        <f t="shared" si="17"/>
        <v>1</v>
      </c>
    </row>
    <row r="211" spans="1:10">
      <c r="A211" s="125">
        <v>200</v>
      </c>
      <c r="B211" s="126"/>
      <c r="C211" s="126"/>
      <c r="D211" s="126"/>
      <c r="E211" s="128"/>
      <c r="F211" s="15" t="str">
        <f t="shared" si="14"/>
        <v/>
      </c>
      <c r="G211" s="125"/>
      <c r="H211" s="51" t="str">
        <f t="shared" si="15"/>
        <v/>
      </c>
      <c r="I211" s="307" t="b">
        <f t="shared" si="16"/>
        <v>0</v>
      </c>
      <c r="J211" s="308">
        <f t="shared" si="17"/>
        <v>1</v>
      </c>
    </row>
    <row r="212" spans="1:10">
      <c r="A212" s="125">
        <v>201</v>
      </c>
      <c r="B212" s="126"/>
      <c r="C212" s="126"/>
      <c r="D212" s="126"/>
      <c r="E212" s="128"/>
      <c r="F212" s="15" t="str">
        <f t="shared" si="14"/>
        <v/>
      </c>
      <c r="G212" s="125"/>
      <c r="H212" s="51" t="str">
        <f t="shared" si="15"/>
        <v/>
      </c>
      <c r="I212" s="307" t="b">
        <f t="shared" si="16"/>
        <v>0</v>
      </c>
      <c r="J212" s="308">
        <f t="shared" si="17"/>
        <v>1</v>
      </c>
    </row>
    <row r="213" spans="1:10">
      <c r="A213" s="125">
        <v>202</v>
      </c>
      <c r="B213" s="126"/>
      <c r="C213" s="126"/>
      <c r="D213" s="126"/>
      <c r="E213" s="128"/>
      <c r="F213" s="15" t="str">
        <f t="shared" si="14"/>
        <v/>
      </c>
      <c r="G213" s="125"/>
      <c r="H213" s="51" t="str">
        <f t="shared" si="15"/>
        <v/>
      </c>
      <c r="I213" s="307" t="b">
        <f t="shared" si="16"/>
        <v>0</v>
      </c>
      <c r="J213" s="308">
        <f t="shared" si="17"/>
        <v>1</v>
      </c>
    </row>
    <row r="214" spans="1:10">
      <c r="A214" s="125">
        <v>203</v>
      </c>
      <c r="B214" s="126"/>
      <c r="C214" s="126"/>
      <c r="D214" s="126"/>
      <c r="E214" s="128"/>
      <c r="F214" s="15" t="str">
        <f t="shared" si="14"/>
        <v/>
      </c>
      <c r="G214" s="125"/>
      <c r="H214" s="51" t="str">
        <f t="shared" si="15"/>
        <v/>
      </c>
      <c r="I214" s="307" t="b">
        <f t="shared" si="16"/>
        <v>0</v>
      </c>
      <c r="J214" s="308">
        <f t="shared" si="17"/>
        <v>1</v>
      </c>
    </row>
    <row r="215" spans="1:10">
      <c r="A215" s="125">
        <v>204</v>
      </c>
      <c r="B215" s="126"/>
      <c r="C215" s="126"/>
      <c r="D215" s="126"/>
      <c r="E215" s="128"/>
      <c r="F215" s="15" t="str">
        <f t="shared" si="14"/>
        <v/>
      </c>
      <c r="G215" s="125"/>
      <c r="H215" s="51" t="str">
        <f t="shared" si="15"/>
        <v/>
      </c>
      <c r="I215" s="307" t="b">
        <f t="shared" si="16"/>
        <v>0</v>
      </c>
      <c r="J215" s="308">
        <f t="shared" si="17"/>
        <v>1</v>
      </c>
    </row>
    <row r="216" spans="1:10">
      <c r="A216" s="125">
        <v>205</v>
      </c>
      <c r="B216" s="126"/>
      <c r="C216" s="126"/>
      <c r="D216" s="126"/>
      <c r="E216" s="128"/>
      <c r="F216" s="15" t="str">
        <f t="shared" si="14"/>
        <v/>
      </c>
      <c r="G216" s="125"/>
      <c r="H216" s="51" t="str">
        <f t="shared" si="15"/>
        <v/>
      </c>
      <c r="I216" s="307" t="b">
        <f t="shared" si="16"/>
        <v>0</v>
      </c>
      <c r="J216" s="308">
        <f t="shared" si="17"/>
        <v>1</v>
      </c>
    </row>
    <row r="217" spans="1:10">
      <c r="A217" s="125">
        <v>206</v>
      </c>
      <c r="B217" s="126"/>
      <c r="C217" s="126"/>
      <c r="D217" s="126"/>
      <c r="E217" s="128"/>
      <c r="F217" s="15" t="str">
        <f t="shared" si="14"/>
        <v/>
      </c>
      <c r="G217" s="125"/>
      <c r="H217" s="51" t="str">
        <f t="shared" si="15"/>
        <v/>
      </c>
      <c r="I217" s="307" t="b">
        <f t="shared" si="16"/>
        <v>0</v>
      </c>
      <c r="J217" s="308">
        <f t="shared" si="17"/>
        <v>1</v>
      </c>
    </row>
    <row r="218" spans="1:10">
      <c r="A218" s="125">
        <v>207</v>
      </c>
      <c r="B218" s="126"/>
      <c r="C218" s="126"/>
      <c r="D218" s="126"/>
      <c r="E218" s="128"/>
      <c r="F218" s="15" t="str">
        <f t="shared" si="14"/>
        <v/>
      </c>
      <c r="G218" s="125"/>
      <c r="H218" s="51" t="str">
        <f t="shared" si="15"/>
        <v/>
      </c>
      <c r="I218" s="307" t="b">
        <f t="shared" si="16"/>
        <v>0</v>
      </c>
      <c r="J218" s="308">
        <f t="shared" si="17"/>
        <v>1</v>
      </c>
    </row>
    <row r="219" spans="1:10">
      <c r="A219" s="125">
        <v>208</v>
      </c>
      <c r="B219" s="126"/>
      <c r="C219" s="126"/>
      <c r="D219" s="126"/>
      <c r="E219" s="128"/>
      <c r="F219" s="15" t="str">
        <f t="shared" si="14"/>
        <v/>
      </c>
      <c r="G219" s="125"/>
      <c r="H219" s="51" t="str">
        <f t="shared" si="15"/>
        <v/>
      </c>
      <c r="I219" s="307" t="b">
        <f t="shared" si="16"/>
        <v>0</v>
      </c>
      <c r="J219" s="308">
        <f t="shared" si="17"/>
        <v>1</v>
      </c>
    </row>
    <row r="220" spans="1:10">
      <c r="A220" s="125">
        <v>209</v>
      </c>
      <c r="B220" s="126"/>
      <c r="C220" s="126"/>
      <c r="D220" s="126"/>
      <c r="E220" s="128"/>
      <c r="F220" s="15" t="str">
        <f t="shared" si="14"/>
        <v/>
      </c>
      <c r="G220" s="125"/>
      <c r="H220" s="51" t="str">
        <f t="shared" si="15"/>
        <v/>
      </c>
      <c r="I220" s="307" t="b">
        <f t="shared" si="16"/>
        <v>0</v>
      </c>
      <c r="J220" s="308">
        <f t="shared" si="17"/>
        <v>1</v>
      </c>
    </row>
    <row r="221" spans="1:10">
      <c r="A221" s="125">
        <v>210</v>
      </c>
      <c r="B221" s="126"/>
      <c r="C221" s="126"/>
      <c r="D221" s="126"/>
      <c r="E221" s="128"/>
      <c r="F221" s="15" t="str">
        <f t="shared" si="14"/>
        <v/>
      </c>
      <c r="G221" s="125"/>
      <c r="H221" s="51" t="str">
        <f t="shared" si="15"/>
        <v/>
      </c>
      <c r="I221" s="307" t="b">
        <f t="shared" si="16"/>
        <v>0</v>
      </c>
      <c r="J221" s="308">
        <f t="shared" si="17"/>
        <v>1</v>
      </c>
    </row>
    <row r="222" spans="1:10">
      <c r="A222" s="125">
        <v>211</v>
      </c>
      <c r="B222" s="126"/>
      <c r="C222" s="126"/>
      <c r="D222" s="126"/>
      <c r="E222" s="128"/>
      <c r="F222" s="15" t="str">
        <f t="shared" si="14"/>
        <v/>
      </c>
      <c r="G222" s="125"/>
      <c r="H222" s="51" t="str">
        <f t="shared" si="15"/>
        <v/>
      </c>
      <c r="I222" s="307" t="b">
        <f t="shared" si="16"/>
        <v>0</v>
      </c>
      <c r="J222" s="308">
        <f t="shared" si="17"/>
        <v>1</v>
      </c>
    </row>
    <row r="223" spans="1:10">
      <c r="A223" s="125">
        <v>212</v>
      </c>
      <c r="B223" s="126"/>
      <c r="C223" s="126"/>
      <c r="D223" s="126"/>
      <c r="E223" s="128"/>
      <c r="F223" s="15" t="str">
        <f t="shared" si="14"/>
        <v/>
      </c>
      <c r="G223" s="125"/>
      <c r="H223" s="51" t="str">
        <f t="shared" si="15"/>
        <v/>
      </c>
      <c r="I223" s="307" t="b">
        <f t="shared" si="16"/>
        <v>0</v>
      </c>
      <c r="J223" s="308">
        <f t="shared" si="17"/>
        <v>1</v>
      </c>
    </row>
    <row r="224" spans="1:10">
      <c r="A224" s="125">
        <v>213</v>
      </c>
      <c r="B224" s="126"/>
      <c r="C224" s="126"/>
      <c r="D224" s="126"/>
      <c r="E224" s="128"/>
      <c r="F224" s="15" t="str">
        <f t="shared" si="14"/>
        <v/>
      </c>
      <c r="G224" s="125"/>
      <c r="H224" s="51" t="str">
        <f t="shared" si="15"/>
        <v/>
      </c>
      <c r="I224" s="307" t="b">
        <f t="shared" si="16"/>
        <v>0</v>
      </c>
      <c r="J224" s="308">
        <f t="shared" si="17"/>
        <v>1</v>
      </c>
    </row>
    <row r="225" spans="1:10">
      <c r="A225" s="125">
        <v>214</v>
      </c>
      <c r="B225" s="126"/>
      <c r="C225" s="126"/>
      <c r="D225" s="126"/>
      <c r="E225" s="128"/>
      <c r="F225" s="15" t="str">
        <f t="shared" si="14"/>
        <v/>
      </c>
      <c r="G225" s="125"/>
      <c r="H225" s="51" t="str">
        <f t="shared" si="15"/>
        <v/>
      </c>
      <c r="I225" s="307" t="b">
        <f t="shared" si="16"/>
        <v>0</v>
      </c>
      <c r="J225" s="308">
        <f t="shared" si="17"/>
        <v>1</v>
      </c>
    </row>
    <row r="226" spans="1:10">
      <c r="A226" s="125">
        <v>215</v>
      </c>
      <c r="B226" s="126"/>
      <c r="C226" s="126"/>
      <c r="D226" s="126"/>
      <c r="E226" s="128"/>
      <c r="F226" s="15" t="str">
        <f t="shared" si="14"/>
        <v/>
      </c>
      <c r="G226" s="125"/>
      <c r="H226" s="51" t="str">
        <f t="shared" si="15"/>
        <v/>
      </c>
      <c r="I226" s="307" t="b">
        <f t="shared" si="16"/>
        <v>0</v>
      </c>
      <c r="J226" s="308">
        <f t="shared" si="17"/>
        <v>1</v>
      </c>
    </row>
    <row r="227" spans="1:10">
      <c r="A227" s="125">
        <v>216</v>
      </c>
      <c r="B227" s="126"/>
      <c r="C227" s="126"/>
      <c r="D227" s="126"/>
      <c r="E227" s="128"/>
      <c r="F227" s="15" t="str">
        <f t="shared" si="14"/>
        <v/>
      </c>
      <c r="G227" s="125"/>
      <c r="H227" s="51" t="str">
        <f t="shared" si="15"/>
        <v/>
      </c>
      <c r="I227" s="307" t="b">
        <f t="shared" si="16"/>
        <v>0</v>
      </c>
      <c r="J227" s="308">
        <f t="shared" si="17"/>
        <v>1</v>
      </c>
    </row>
    <row r="228" spans="1:10">
      <c r="A228" s="125">
        <v>217</v>
      </c>
      <c r="B228" s="126"/>
      <c r="C228" s="126"/>
      <c r="D228" s="126"/>
      <c r="E228" s="128"/>
      <c r="F228" s="15" t="str">
        <f t="shared" si="14"/>
        <v/>
      </c>
      <c r="G228" s="125"/>
      <c r="H228" s="51" t="str">
        <f t="shared" si="15"/>
        <v/>
      </c>
      <c r="I228" s="307" t="b">
        <f t="shared" si="16"/>
        <v>0</v>
      </c>
      <c r="J228" s="308">
        <f t="shared" si="17"/>
        <v>1</v>
      </c>
    </row>
    <row r="229" spans="1:10">
      <c r="A229" s="125">
        <v>218</v>
      </c>
      <c r="B229" s="126"/>
      <c r="C229" s="126"/>
      <c r="D229" s="126"/>
      <c r="E229" s="128"/>
      <c r="F229" s="15" t="str">
        <f t="shared" si="14"/>
        <v/>
      </c>
      <c r="G229" s="125"/>
      <c r="H229" s="51" t="str">
        <f t="shared" si="15"/>
        <v/>
      </c>
      <c r="I229" s="307" t="b">
        <f t="shared" si="16"/>
        <v>0</v>
      </c>
      <c r="J229" s="308">
        <f t="shared" si="17"/>
        <v>1</v>
      </c>
    </row>
    <row r="230" spans="1:10">
      <c r="A230" s="125">
        <v>219</v>
      </c>
      <c r="B230" s="126"/>
      <c r="C230" s="126"/>
      <c r="D230" s="126"/>
      <c r="E230" s="128"/>
      <c r="F230" s="15" t="str">
        <f t="shared" si="14"/>
        <v/>
      </c>
      <c r="G230" s="125"/>
      <c r="H230" s="51" t="str">
        <f t="shared" si="15"/>
        <v/>
      </c>
      <c r="I230" s="307" t="b">
        <f t="shared" si="16"/>
        <v>0</v>
      </c>
      <c r="J230" s="308">
        <f t="shared" si="17"/>
        <v>1</v>
      </c>
    </row>
    <row r="231" spans="1:10">
      <c r="A231" s="125">
        <v>220</v>
      </c>
      <c r="B231" s="126"/>
      <c r="C231" s="126"/>
      <c r="D231" s="126"/>
      <c r="E231" s="128"/>
      <c r="F231" s="15" t="str">
        <f t="shared" si="14"/>
        <v/>
      </c>
      <c r="G231" s="125"/>
      <c r="H231" s="51" t="str">
        <f t="shared" si="15"/>
        <v/>
      </c>
      <c r="I231" s="307" t="b">
        <f t="shared" si="16"/>
        <v>0</v>
      </c>
      <c r="J231" s="308">
        <f t="shared" si="17"/>
        <v>1</v>
      </c>
    </row>
    <row r="232" spans="1:10">
      <c r="A232" s="125">
        <v>221</v>
      </c>
      <c r="B232" s="126"/>
      <c r="C232" s="126"/>
      <c r="D232" s="126"/>
      <c r="E232" s="128"/>
      <c r="F232" s="15" t="str">
        <f t="shared" si="14"/>
        <v/>
      </c>
      <c r="G232" s="125"/>
      <c r="H232" s="51" t="str">
        <f t="shared" si="15"/>
        <v/>
      </c>
      <c r="I232" s="307" t="b">
        <f t="shared" si="16"/>
        <v>0</v>
      </c>
      <c r="J232" s="308">
        <f t="shared" si="17"/>
        <v>1</v>
      </c>
    </row>
    <row r="233" spans="1:10">
      <c r="A233" s="125">
        <v>222</v>
      </c>
      <c r="B233" s="126"/>
      <c r="C233" s="126"/>
      <c r="D233" s="126"/>
      <c r="E233" s="128"/>
      <c r="F233" s="15" t="str">
        <f t="shared" si="14"/>
        <v/>
      </c>
      <c r="G233" s="125"/>
      <c r="H233" s="51" t="str">
        <f t="shared" si="15"/>
        <v/>
      </c>
      <c r="I233" s="307" t="b">
        <f t="shared" si="16"/>
        <v>0</v>
      </c>
      <c r="J233" s="308">
        <f t="shared" si="17"/>
        <v>1</v>
      </c>
    </row>
    <row r="234" spans="1:10">
      <c r="A234" s="125">
        <v>223</v>
      </c>
      <c r="B234" s="126"/>
      <c r="C234" s="126"/>
      <c r="D234" s="126"/>
      <c r="E234" s="128"/>
      <c r="F234" s="15" t="str">
        <f t="shared" si="14"/>
        <v/>
      </c>
      <c r="G234" s="125"/>
      <c r="H234" s="51" t="str">
        <f t="shared" si="15"/>
        <v/>
      </c>
      <c r="I234" s="307" t="b">
        <f t="shared" si="16"/>
        <v>0</v>
      </c>
      <c r="J234" s="308">
        <f t="shared" si="17"/>
        <v>1</v>
      </c>
    </row>
    <row r="235" spans="1:10">
      <c r="A235" s="125">
        <v>224</v>
      </c>
      <c r="B235" s="126"/>
      <c r="C235" s="126"/>
      <c r="D235" s="126"/>
      <c r="E235" s="128"/>
      <c r="F235" s="15" t="str">
        <f t="shared" si="14"/>
        <v/>
      </c>
      <c r="G235" s="125"/>
      <c r="H235" s="51" t="str">
        <f t="shared" si="15"/>
        <v/>
      </c>
      <c r="I235" s="307" t="b">
        <f t="shared" si="16"/>
        <v>0</v>
      </c>
      <c r="J235" s="308">
        <f t="shared" si="17"/>
        <v>1</v>
      </c>
    </row>
    <row r="236" spans="1:10">
      <c r="A236" s="125">
        <v>225</v>
      </c>
      <c r="B236" s="126"/>
      <c r="C236" s="126"/>
      <c r="D236" s="126"/>
      <c r="E236" s="128"/>
      <c r="F236" s="15" t="str">
        <f t="shared" si="14"/>
        <v/>
      </c>
      <c r="G236" s="125"/>
      <c r="H236" s="51" t="str">
        <f t="shared" si="15"/>
        <v/>
      </c>
      <c r="I236" s="307" t="b">
        <f t="shared" si="16"/>
        <v>0</v>
      </c>
      <c r="J236" s="308">
        <f t="shared" si="17"/>
        <v>1</v>
      </c>
    </row>
    <row r="237" spans="1:10">
      <c r="A237" s="125">
        <v>226</v>
      </c>
      <c r="B237" s="126"/>
      <c r="C237" s="126"/>
      <c r="D237" s="126"/>
      <c r="E237" s="128"/>
      <c r="F237" s="15" t="str">
        <f t="shared" si="14"/>
        <v/>
      </c>
      <c r="G237" s="125"/>
      <c r="H237" s="51" t="str">
        <f t="shared" si="15"/>
        <v/>
      </c>
      <c r="I237" s="307" t="b">
        <f t="shared" si="16"/>
        <v>0</v>
      </c>
      <c r="J237" s="308">
        <f t="shared" si="17"/>
        <v>1</v>
      </c>
    </row>
    <row r="238" spans="1:10">
      <c r="A238" s="125">
        <v>227</v>
      </c>
      <c r="B238" s="126"/>
      <c r="C238" s="126"/>
      <c r="D238" s="126"/>
      <c r="E238" s="128"/>
      <c r="F238" s="15" t="str">
        <f t="shared" si="14"/>
        <v/>
      </c>
      <c r="G238" s="125"/>
      <c r="H238" s="51" t="str">
        <f t="shared" si="15"/>
        <v/>
      </c>
      <c r="I238" s="307" t="b">
        <f t="shared" si="16"/>
        <v>0</v>
      </c>
      <c r="J238" s="308">
        <f t="shared" si="17"/>
        <v>1</v>
      </c>
    </row>
    <row r="239" spans="1:10">
      <c r="A239" s="125">
        <v>228</v>
      </c>
      <c r="B239" s="126"/>
      <c r="C239" s="126"/>
      <c r="D239" s="126"/>
      <c r="E239" s="128"/>
      <c r="F239" s="15" t="str">
        <f t="shared" si="14"/>
        <v/>
      </c>
      <c r="G239" s="125"/>
      <c r="H239" s="51" t="str">
        <f t="shared" si="15"/>
        <v/>
      </c>
      <c r="I239" s="307" t="b">
        <f t="shared" si="16"/>
        <v>0</v>
      </c>
      <c r="J239" s="308">
        <f t="shared" si="17"/>
        <v>1</v>
      </c>
    </row>
    <row r="240" spans="1:10">
      <c r="A240" s="125">
        <v>229</v>
      </c>
      <c r="B240" s="126"/>
      <c r="C240" s="126"/>
      <c r="D240" s="126"/>
      <c r="E240" s="128"/>
      <c r="F240" s="15" t="str">
        <f t="shared" si="14"/>
        <v/>
      </c>
      <c r="G240" s="125"/>
      <c r="H240" s="51" t="str">
        <f t="shared" si="15"/>
        <v/>
      </c>
      <c r="I240" s="307" t="b">
        <f t="shared" si="16"/>
        <v>0</v>
      </c>
      <c r="J240" s="308">
        <f t="shared" si="17"/>
        <v>1</v>
      </c>
    </row>
    <row r="241" spans="1:10">
      <c r="A241" s="125">
        <v>230</v>
      </c>
      <c r="B241" s="126"/>
      <c r="C241" s="126"/>
      <c r="D241" s="126"/>
      <c r="E241" s="128"/>
      <c r="F241" s="15" t="str">
        <f t="shared" si="14"/>
        <v/>
      </c>
      <c r="G241" s="125"/>
      <c r="H241" s="51" t="str">
        <f t="shared" si="15"/>
        <v/>
      </c>
      <c r="I241" s="307" t="b">
        <f t="shared" si="16"/>
        <v>0</v>
      </c>
      <c r="J241" s="308">
        <f t="shared" si="17"/>
        <v>1</v>
      </c>
    </row>
    <row r="242" spans="1:10">
      <c r="A242" s="125">
        <v>231</v>
      </c>
      <c r="B242" s="126"/>
      <c r="C242" s="126"/>
      <c r="D242" s="126"/>
      <c r="E242" s="128"/>
      <c r="F242" s="15" t="str">
        <f t="shared" si="14"/>
        <v/>
      </c>
      <c r="G242" s="125"/>
      <c r="H242" s="51" t="str">
        <f t="shared" si="15"/>
        <v/>
      </c>
      <c r="I242" s="307" t="b">
        <f t="shared" si="16"/>
        <v>0</v>
      </c>
      <c r="J242" s="308">
        <f t="shared" si="17"/>
        <v>1</v>
      </c>
    </row>
    <row r="243" spans="1:10">
      <c r="A243" s="125">
        <v>232</v>
      </c>
      <c r="B243" s="126"/>
      <c r="C243" s="126"/>
      <c r="D243" s="126"/>
      <c r="E243" s="128"/>
      <c r="F243" s="15" t="str">
        <f t="shared" si="14"/>
        <v/>
      </c>
      <c r="G243" s="125"/>
      <c r="H243" s="51" t="str">
        <f t="shared" si="15"/>
        <v/>
      </c>
      <c r="I243" s="307" t="b">
        <f t="shared" si="16"/>
        <v>0</v>
      </c>
      <c r="J243" s="308">
        <f t="shared" si="17"/>
        <v>1</v>
      </c>
    </row>
    <row r="244" spans="1:10">
      <c r="A244" s="125">
        <v>233</v>
      </c>
      <c r="B244" s="126"/>
      <c r="C244" s="126"/>
      <c r="D244" s="126"/>
      <c r="E244" s="128"/>
      <c r="F244" s="15" t="str">
        <f t="shared" si="14"/>
        <v/>
      </c>
      <c r="G244" s="125"/>
      <c r="H244" s="51" t="str">
        <f t="shared" si="15"/>
        <v/>
      </c>
      <c r="I244" s="307" t="b">
        <f t="shared" si="16"/>
        <v>0</v>
      </c>
      <c r="J244" s="308">
        <f t="shared" si="17"/>
        <v>1</v>
      </c>
    </row>
    <row r="245" spans="1:10">
      <c r="A245" s="125">
        <v>234</v>
      </c>
      <c r="B245" s="126"/>
      <c r="C245" s="126"/>
      <c r="D245" s="126"/>
      <c r="E245" s="128"/>
      <c r="F245" s="15" t="str">
        <f t="shared" si="14"/>
        <v/>
      </c>
      <c r="G245" s="125"/>
      <c r="H245" s="51" t="str">
        <f t="shared" si="15"/>
        <v/>
      </c>
      <c r="I245" s="307" t="b">
        <f t="shared" si="16"/>
        <v>0</v>
      </c>
      <c r="J245" s="308">
        <f t="shared" si="17"/>
        <v>1</v>
      </c>
    </row>
    <row r="246" spans="1:10">
      <c r="A246" s="125">
        <v>235</v>
      </c>
      <c r="B246" s="126"/>
      <c r="C246" s="126"/>
      <c r="D246" s="126"/>
      <c r="E246" s="128"/>
      <c r="F246" s="15" t="str">
        <f t="shared" si="14"/>
        <v/>
      </c>
      <c r="G246" s="125"/>
      <c r="H246" s="51" t="str">
        <f t="shared" si="15"/>
        <v/>
      </c>
      <c r="I246" s="307" t="b">
        <f t="shared" si="16"/>
        <v>0</v>
      </c>
      <c r="J246" s="308">
        <f t="shared" si="17"/>
        <v>1</v>
      </c>
    </row>
    <row r="247" spans="1:10">
      <c r="A247" s="125">
        <v>236</v>
      </c>
      <c r="B247" s="126"/>
      <c r="C247" s="126"/>
      <c r="D247" s="126"/>
      <c r="E247" s="128"/>
      <c r="F247" s="15" t="str">
        <f t="shared" si="14"/>
        <v/>
      </c>
      <c r="G247" s="125"/>
      <c r="H247" s="51" t="str">
        <f t="shared" si="15"/>
        <v/>
      </c>
      <c r="I247" s="307" t="b">
        <f t="shared" si="16"/>
        <v>0</v>
      </c>
      <c r="J247" s="308">
        <f t="shared" si="17"/>
        <v>1</v>
      </c>
    </row>
    <row r="248" spans="1:10">
      <c r="A248" s="125">
        <v>237</v>
      </c>
      <c r="B248" s="126"/>
      <c r="C248" s="126"/>
      <c r="D248" s="126"/>
      <c r="E248" s="128"/>
      <c r="F248" s="15" t="str">
        <f t="shared" si="14"/>
        <v/>
      </c>
      <c r="G248" s="125"/>
      <c r="H248" s="51" t="str">
        <f t="shared" si="15"/>
        <v/>
      </c>
      <c r="I248" s="307" t="b">
        <f t="shared" si="16"/>
        <v>0</v>
      </c>
      <c r="J248" s="308">
        <f t="shared" si="17"/>
        <v>1</v>
      </c>
    </row>
    <row r="249" spans="1:10">
      <c r="A249" s="125">
        <v>238</v>
      </c>
      <c r="B249" s="126"/>
      <c r="C249" s="126"/>
      <c r="D249" s="126"/>
      <c r="E249" s="128"/>
      <c r="F249" s="15" t="str">
        <f t="shared" si="14"/>
        <v/>
      </c>
      <c r="G249" s="125"/>
      <c r="H249" s="51" t="str">
        <f t="shared" si="15"/>
        <v/>
      </c>
      <c r="I249" s="307" t="b">
        <f t="shared" si="16"/>
        <v>0</v>
      </c>
      <c r="J249" s="308">
        <f t="shared" si="17"/>
        <v>1</v>
      </c>
    </row>
    <row r="250" spans="1:10">
      <c r="A250" s="125">
        <v>239</v>
      </c>
      <c r="B250" s="126"/>
      <c r="C250" s="126"/>
      <c r="D250" s="126"/>
      <c r="E250" s="128"/>
      <c r="F250" s="15" t="str">
        <f t="shared" si="14"/>
        <v/>
      </c>
      <c r="G250" s="125"/>
      <c r="H250" s="51" t="str">
        <f t="shared" si="15"/>
        <v/>
      </c>
      <c r="I250" s="307" t="b">
        <f t="shared" si="16"/>
        <v>0</v>
      </c>
      <c r="J250" s="308">
        <f t="shared" si="17"/>
        <v>1</v>
      </c>
    </row>
    <row r="251" spans="1:10">
      <c r="A251" s="125">
        <v>240</v>
      </c>
      <c r="B251" s="126"/>
      <c r="C251" s="126"/>
      <c r="D251" s="126"/>
      <c r="E251" s="128"/>
      <c r="F251" s="15" t="str">
        <f t="shared" si="14"/>
        <v/>
      </c>
      <c r="G251" s="125"/>
      <c r="H251" s="51" t="str">
        <f t="shared" si="15"/>
        <v/>
      </c>
      <c r="I251" s="307" t="b">
        <f t="shared" si="16"/>
        <v>0</v>
      </c>
      <c r="J251" s="308">
        <f t="shared" si="17"/>
        <v>1</v>
      </c>
    </row>
    <row r="252" spans="1:10">
      <c r="A252" s="125">
        <v>241</v>
      </c>
      <c r="B252" s="126"/>
      <c r="C252" s="126"/>
      <c r="D252" s="126"/>
      <c r="E252" s="128"/>
      <c r="F252" s="15" t="str">
        <f t="shared" si="14"/>
        <v/>
      </c>
      <c r="G252" s="125"/>
      <c r="H252" s="51" t="str">
        <f t="shared" si="15"/>
        <v/>
      </c>
      <c r="I252" s="307" t="b">
        <f t="shared" si="16"/>
        <v>0</v>
      </c>
      <c r="J252" s="308">
        <f t="shared" si="17"/>
        <v>1</v>
      </c>
    </row>
    <row r="253" spans="1:10">
      <c r="A253" s="125">
        <v>242</v>
      </c>
      <c r="B253" s="126"/>
      <c r="C253" s="126"/>
      <c r="D253" s="126"/>
      <c r="E253" s="128"/>
      <c r="F253" s="15" t="str">
        <f t="shared" si="14"/>
        <v/>
      </c>
      <c r="G253" s="125"/>
      <c r="H253" s="51" t="str">
        <f t="shared" si="15"/>
        <v/>
      </c>
      <c r="I253" s="307" t="b">
        <f t="shared" si="16"/>
        <v>0</v>
      </c>
      <c r="J253" s="308">
        <f t="shared" si="17"/>
        <v>1</v>
      </c>
    </row>
    <row r="254" spans="1:10">
      <c r="A254" s="125">
        <v>243</v>
      </c>
      <c r="B254" s="126"/>
      <c r="C254" s="126"/>
      <c r="D254" s="126"/>
      <c r="E254" s="128"/>
      <c r="F254" s="15" t="str">
        <f t="shared" si="14"/>
        <v/>
      </c>
      <c r="G254" s="125"/>
      <c r="H254" s="51" t="str">
        <f t="shared" si="15"/>
        <v/>
      </c>
      <c r="I254" s="307" t="b">
        <f t="shared" si="16"/>
        <v>0</v>
      </c>
      <c r="J254" s="308">
        <f t="shared" si="17"/>
        <v>1</v>
      </c>
    </row>
    <row r="255" spans="1:10">
      <c r="A255" s="125">
        <v>244</v>
      </c>
      <c r="B255" s="126"/>
      <c r="C255" s="126"/>
      <c r="D255" s="126"/>
      <c r="E255" s="128"/>
      <c r="F255" s="15" t="str">
        <f t="shared" si="14"/>
        <v/>
      </c>
      <c r="G255" s="125"/>
      <c r="H255" s="51" t="str">
        <f t="shared" si="15"/>
        <v/>
      </c>
      <c r="I255" s="307" t="b">
        <f t="shared" si="16"/>
        <v>0</v>
      </c>
      <c r="J255" s="308">
        <f t="shared" si="17"/>
        <v>1</v>
      </c>
    </row>
    <row r="256" spans="1:10">
      <c r="A256" s="125">
        <v>245</v>
      </c>
      <c r="B256" s="126"/>
      <c r="C256" s="126"/>
      <c r="D256" s="126"/>
      <c r="E256" s="128"/>
      <c r="F256" s="15" t="str">
        <f t="shared" si="14"/>
        <v/>
      </c>
      <c r="G256" s="125"/>
      <c r="H256" s="51" t="str">
        <f t="shared" si="15"/>
        <v/>
      </c>
      <c r="I256" s="307" t="b">
        <f t="shared" si="16"/>
        <v>0</v>
      </c>
      <c r="J256" s="308">
        <f t="shared" si="17"/>
        <v>1</v>
      </c>
    </row>
    <row r="257" spans="1:10">
      <c r="A257" s="125">
        <v>246</v>
      </c>
      <c r="B257" s="126"/>
      <c r="C257" s="126"/>
      <c r="D257" s="126"/>
      <c r="E257" s="128"/>
      <c r="F257" s="15" t="str">
        <f t="shared" si="14"/>
        <v/>
      </c>
      <c r="G257" s="125"/>
      <c r="H257" s="51" t="str">
        <f t="shared" si="15"/>
        <v/>
      </c>
      <c r="I257" s="307" t="b">
        <f t="shared" si="16"/>
        <v>0</v>
      </c>
      <c r="J257" s="308">
        <f t="shared" si="17"/>
        <v>1</v>
      </c>
    </row>
    <row r="258" spans="1:10">
      <c r="A258" s="125">
        <v>247</v>
      </c>
      <c r="B258" s="126"/>
      <c r="C258" s="126"/>
      <c r="D258" s="126"/>
      <c r="E258" s="128"/>
      <c r="F258" s="15" t="str">
        <f t="shared" si="14"/>
        <v/>
      </c>
      <c r="G258" s="125"/>
      <c r="H258" s="51" t="str">
        <f t="shared" si="15"/>
        <v/>
      </c>
      <c r="I258" s="307" t="b">
        <f t="shared" si="16"/>
        <v>0</v>
      </c>
      <c r="J258" s="308">
        <f t="shared" si="17"/>
        <v>1</v>
      </c>
    </row>
    <row r="259" spans="1:10">
      <c r="A259" s="125">
        <v>248</v>
      </c>
      <c r="B259" s="126"/>
      <c r="C259" s="126"/>
      <c r="D259" s="126"/>
      <c r="E259" s="128"/>
      <c r="F259" s="15" t="str">
        <f t="shared" si="14"/>
        <v/>
      </c>
      <c r="G259" s="125"/>
      <c r="H259" s="51" t="str">
        <f t="shared" si="15"/>
        <v/>
      </c>
      <c r="I259" s="307" t="b">
        <f t="shared" si="16"/>
        <v>0</v>
      </c>
      <c r="J259" s="308">
        <f t="shared" si="17"/>
        <v>1</v>
      </c>
    </row>
    <row r="260" spans="1:10">
      <c r="A260" s="125">
        <v>249</v>
      </c>
      <c r="B260" s="126"/>
      <c r="C260" s="126"/>
      <c r="D260" s="126"/>
      <c r="E260" s="128"/>
      <c r="F260" s="15" t="str">
        <f t="shared" si="14"/>
        <v/>
      </c>
      <c r="G260" s="125"/>
      <c r="H260" s="51" t="str">
        <f t="shared" si="15"/>
        <v/>
      </c>
      <c r="I260" s="307" t="b">
        <f t="shared" si="16"/>
        <v>0</v>
      </c>
      <c r="J260" s="308">
        <f t="shared" si="17"/>
        <v>1</v>
      </c>
    </row>
    <row r="261" spans="1:10">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UlsOG/LuDlnoycIpRl69fhkFfwan5U6cJc/gPOYJRsdIyTo9gpmWbadGsZqfUpiY/dkntOykYRvnhxcJM4trQg==" saltValue="jUl2/w/U4aza6acM3Fy1bg=="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D12" sqref="D12:D14"/>
    </sheetView>
  </sheetViews>
  <sheetFormatPr defaultColWidth="9.140625" defaultRowHeight="15.75"/>
  <cols>
    <col min="1" max="1" width="5.7109375" style="53" customWidth="1"/>
    <col min="2" max="2" width="45.28515625" style="57" customWidth="1"/>
    <col min="3" max="3" width="38.710937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8" width="9.140625" style="57" customWidth="1"/>
    <col min="19" max="16384" width="9.140625" style="57"/>
  </cols>
  <sheetData>
    <row r="1" spans="1:8" s="53" customFormat="1">
      <c r="A1" s="52" t="s">
        <v>483</v>
      </c>
      <c r="D1" s="54"/>
      <c r="E1" s="56"/>
      <c r="F1" s="55"/>
    </row>
    <row r="2" spans="1:8" s="53" customFormat="1">
      <c r="A2" s="304" t="str">
        <f>IF(ISBLANK(facultate), IF(ISBLANK(departament),"","Departament " &amp; departament), "Facultatea " &amp; facultate)</f>
        <v>Facultatea Științe ale Comunicării</v>
      </c>
      <c r="D2" s="54"/>
      <c r="E2" s="56"/>
      <c r="F2" s="55"/>
    </row>
    <row r="3" spans="1:8" s="53" customFormat="1">
      <c r="A3" s="304" t="str">
        <f>IF(ISBLANK(departament),"","Departamentul " &amp; departament)</f>
        <v>Departamentul Comunicare și Limbi Străine</v>
      </c>
      <c r="D3" s="54"/>
      <c r="E3" s="56"/>
      <c r="F3" s="55"/>
    </row>
    <row r="4" spans="1:8">
      <c r="A4" s="448" t="s">
        <v>784</v>
      </c>
      <c r="B4" s="448"/>
      <c r="C4" s="448"/>
      <c r="D4" s="448"/>
      <c r="E4" s="448"/>
      <c r="F4" s="196"/>
    </row>
    <row r="5" spans="1:8">
      <c r="A5" s="448" t="s">
        <v>834</v>
      </c>
      <c r="B5" s="448"/>
      <c r="C5" s="448"/>
      <c r="D5" s="448"/>
      <c r="E5" s="448"/>
      <c r="F5" s="196"/>
    </row>
    <row r="6" spans="1:8" ht="13.5" customHeight="1">
      <c r="D6" s="57"/>
      <c r="E6" s="305" t="str">
        <f>CONCATENATE(functie," ",nume_candidat)</f>
        <v>Profesor Pop Mirela-Cristina</v>
      </c>
    </row>
    <row r="7" spans="1:8" ht="18.75" customHeight="1">
      <c r="A7" s="446" t="s">
        <v>338</v>
      </c>
      <c r="B7" s="456" t="s">
        <v>827</v>
      </c>
      <c r="C7" s="456" t="s">
        <v>824</v>
      </c>
      <c r="D7" s="456" t="s">
        <v>2</v>
      </c>
      <c r="E7" s="446" t="s">
        <v>544</v>
      </c>
      <c r="F7" s="446" t="s">
        <v>4</v>
      </c>
      <c r="G7" s="467" t="s">
        <v>541</v>
      </c>
      <c r="H7" s="453" t="s">
        <v>551</v>
      </c>
    </row>
    <row r="8" spans="1:8" ht="18.75" customHeight="1">
      <c r="A8" s="463"/>
      <c r="B8" s="457"/>
      <c r="C8" s="457"/>
      <c r="D8" s="457"/>
      <c r="E8" s="463"/>
      <c r="F8" s="463"/>
      <c r="G8" s="468"/>
      <c r="H8" s="453"/>
    </row>
    <row r="9" spans="1:8" ht="18.75" customHeight="1">
      <c r="A9" s="463"/>
      <c r="B9" s="457"/>
      <c r="C9" s="457"/>
      <c r="D9" s="457"/>
      <c r="E9" s="447"/>
      <c r="F9" s="447"/>
      <c r="G9" s="468"/>
      <c r="H9" s="453"/>
    </row>
    <row r="10" spans="1:8" ht="18.75" customHeight="1">
      <c r="A10" s="447"/>
      <c r="B10" s="458"/>
      <c r="C10" s="458"/>
      <c r="D10" s="458"/>
      <c r="E10" s="306" t="str">
        <f>CONCATENATE("ultimii ",durata_evaluare," ani")</f>
        <v>ultimii 5 ani</v>
      </c>
      <c r="F10" s="306" t="str">
        <f>CONCATENATE("ultimii                                  ",durata_evaluare," ani")</f>
        <v>ultimii                                  5 ani</v>
      </c>
      <c r="G10" s="469"/>
      <c r="H10" s="453"/>
    </row>
    <row r="11" spans="1:8">
      <c r="A11" s="79"/>
      <c r="B11" s="58"/>
      <c r="C11" s="58"/>
      <c r="D11" s="29"/>
      <c r="E11" s="130">
        <f>SUMIF(E12:E1012,"&gt;0")</f>
        <v>0</v>
      </c>
      <c r="F11" s="4">
        <f t="shared" ref="F11" si="0">SUMIF(F12:F110,"&gt;0")</f>
        <v>0</v>
      </c>
      <c r="G11" s="261"/>
    </row>
    <row r="12" spans="1:8">
      <c r="A12" s="36">
        <v>1</v>
      </c>
      <c r="B12" s="7"/>
      <c r="C12" s="7"/>
      <c r="D12" s="189"/>
      <c r="E12" s="15" t="str">
        <f t="shared" ref="E12:E43" si="1">IF(OR($B12="",$D12&lt;an_initial,$D12&gt;an_final),"",F12*(HLOOKUP(C12,i8punctaje,2,FALSE)))</f>
        <v/>
      </c>
      <c r="F12" s="51" t="str">
        <f t="shared" ref="F12:F75" si="2">IF(OR($B12="",,$D12="",$D12&gt;an_final),"",IF($D12&gt;=an_initial,1,""))</f>
        <v/>
      </c>
      <c r="G12" s="307" t="b">
        <f t="shared" ref="G12:G75" si="3">IF(nume_candidat="",FALSE,ISNUMBER(SEARCH(nume_candidat,$B12)))</f>
        <v>0</v>
      </c>
      <c r="H12" s="308">
        <f t="shared" ref="H12" si="4">LEN(B12)-LEN(SUBSTITUTE(B12,",",""))+1</f>
        <v>1</v>
      </c>
    </row>
    <row r="13" spans="1:8">
      <c r="A13" s="36">
        <v>2</v>
      </c>
      <c r="B13" s="7"/>
      <c r="C13" s="7"/>
      <c r="D13" s="189"/>
      <c r="E13" s="15" t="str">
        <f t="shared" si="1"/>
        <v/>
      </c>
      <c r="F13" s="51" t="str">
        <f t="shared" si="2"/>
        <v/>
      </c>
      <c r="G13" s="307" t="b">
        <f t="shared" si="3"/>
        <v>0</v>
      </c>
      <c r="H13" s="308">
        <f t="shared" ref="H13:H76" si="5">LEN(B13)-LEN(SUBSTITUTE(B13,",",""))+1</f>
        <v>1</v>
      </c>
    </row>
    <row r="14" spans="1:8">
      <c r="A14" s="36">
        <v>3</v>
      </c>
      <c r="B14" s="7"/>
      <c r="C14" s="7"/>
      <c r="D14" s="189"/>
      <c r="E14" s="15" t="str">
        <f t="shared" si="1"/>
        <v/>
      </c>
      <c r="F14" s="51" t="str">
        <f t="shared" si="2"/>
        <v/>
      </c>
      <c r="G14" s="307" t="b">
        <f t="shared" si="3"/>
        <v>0</v>
      </c>
      <c r="H14" s="308">
        <f t="shared" si="5"/>
        <v>1</v>
      </c>
    </row>
    <row r="15" spans="1:8">
      <c r="A15" s="36">
        <v>4</v>
      </c>
      <c r="B15" s="6"/>
      <c r="C15" s="6"/>
      <c r="D15" s="188"/>
      <c r="E15" s="15" t="str">
        <f t="shared" si="1"/>
        <v/>
      </c>
      <c r="F15" s="51" t="str">
        <f t="shared" si="2"/>
        <v/>
      </c>
      <c r="G15" s="307" t="b">
        <f t="shared" si="3"/>
        <v>0</v>
      </c>
      <c r="H15" s="308">
        <f t="shared" si="5"/>
        <v>1</v>
      </c>
    </row>
    <row r="16" spans="1:8">
      <c r="A16" s="36">
        <v>5</v>
      </c>
      <c r="B16" s="6"/>
      <c r="C16" s="6"/>
      <c r="D16" s="188"/>
      <c r="E16" s="15" t="str">
        <f t="shared" si="1"/>
        <v/>
      </c>
      <c r="F16" s="51" t="str">
        <f t="shared" si="2"/>
        <v/>
      </c>
      <c r="G16" s="307" t="b">
        <f t="shared" si="3"/>
        <v>0</v>
      </c>
      <c r="H16" s="308">
        <f t="shared" si="5"/>
        <v>1</v>
      </c>
    </row>
    <row r="17" spans="1:8">
      <c r="A17" s="36">
        <v>6</v>
      </c>
      <c r="B17" s="6"/>
      <c r="C17" s="6"/>
      <c r="D17" s="188"/>
      <c r="E17" s="15" t="str">
        <f t="shared" si="1"/>
        <v/>
      </c>
      <c r="F17" s="51" t="str">
        <f t="shared" si="2"/>
        <v/>
      </c>
      <c r="G17" s="307" t="b">
        <f t="shared" si="3"/>
        <v>0</v>
      </c>
      <c r="H17" s="308">
        <f t="shared" si="5"/>
        <v>1</v>
      </c>
    </row>
    <row r="18" spans="1:8">
      <c r="A18" s="36">
        <v>7</v>
      </c>
      <c r="B18" s="6"/>
      <c r="C18" s="6"/>
      <c r="D18" s="188"/>
      <c r="E18" s="15" t="str">
        <f t="shared" si="1"/>
        <v/>
      </c>
      <c r="F18" s="51" t="str">
        <f t="shared" si="2"/>
        <v/>
      </c>
      <c r="G18" s="307" t="b">
        <f t="shared" si="3"/>
        <v>0</v>
      </c>
      <c r="H18" s="308">
        <f t="shared" si="5"/>
        <v>1</v>
      </c>
    </row>
    <row r="19" spans="1:8">
      <c r="A19" s="36">
        <v>8</v>
      </c>
      <c r="B19" s="6"/>
      <c r="C19" s="6"/>
      <c r="D19" s="188"/>
      <c r="E19" s="15" t="str">
        <f t="shared" si="1"/>
        <v/>
      </c>
      <c r="F19" s="51" t="str">
        <f t="shared" si="2"/>
        <v/>
      </c>
      <c r="G19" s="307" t="b">
        <f t="shared" si="3"/>
        <v>0</v>
      </c>
      <c r="H19" s="308">
        <f t="shared" si="5"/>
        <v>1</v>
      </c>
    </row>
    <row r="20" spans="1:8">
      <c r="A20" s="36">
        <v>9</v>
      </c>
      <c r="B20" s="6"/>
      <c r="C20" s="6"/>
      <c r="D20" s="188"/>
      <c r="E20" s="15" t="str">
        <f t="shared" si="1"/>
        <v/>
      </c>
      <c r="F20" s="51" t="str">
        <f t="shared" si="2"/>
        <v/>
      </c>
      <c r="G20" s="307" t="b">
        <f t="shared" si="3"/>
        <v>0</v>
      </c>
      <c r="H20" s="308">
        <f t="shared" si="5"/>
        <v>1</v>
      </c>
    </row>
    <row r="21" spans="1:8">
      <c r="A21" s="36">
        <v>10</v>
      </c>
      <c r="B21" s="6"/>
      <c r="C21" s="6"/>
      <c r="D21" s="188"/>
      <c r="E21" s="15" t="str">
        <f t="shared" si="1"/>
        <v/>
      </c>
      <c r="F21" s="51" t="str">
        <f t="shared" si="2"/>
        <v/>
      </c>
      <c r="G21" s="307" t="b">
        <f t="shared" si="3"/>
        <v>0</v>
      </c>
      <c r="H21" s="308">
        <f t="shared" si="5"/>
        <v>1</v>
      </c>
    </row>
    <row r="22" spans="1:8">
      <c r="A22" s="36">
        <v>11</v>
      </c>
      <c r="B22" s="6"/>
      <c r="C22" s="6"/>
      <c r="D22" s="188"/>
      <c r="E22" s="15" t="str">
        <f t="shared" si="1"/>
        <v/>
      </c>
      <c r="F22" s="51" t="str">
        <f t="shared" si="2"/>
        <v/>
      </c>
      <c r="G22" s="307" t="b">
        <f t="shared" si="3"/>
        <v>0</v>
      </c>
      <c r="H22" s="308">
        <f t="shared" si="5"/>
        <v>1</v>
      </c>
    </row>
    <row r="23" spans="1:8">
      <c r="A23" s="36">
        <v>12</v>
      </c>
      <c r="B23" s="6"/>
      <c r="C23" s="6"/>
      <c r="D23" s="188"/>
      <c r="E23" s="15" t="str">
        <f t="shared" si="1"/>
        <v/>
      </c>
      <c r="F23" s="51" t="str">
        <f t="shared" si="2"/>
        <v/>
      </c>
      <c r="G23" s="307" t="b">
        <f t="shared" si="3"/>
        <v>0</v>
      </c>
      <c r="H23" s="308">
        <f t="shared" si="5"/>
        <v>1</v>
      </c>
    </row>
    <row r="24" spans="1:8">
      <c r="A24" s="36">
        <v>13</v>
      </c>
      <c r="B24" s="6"/>
      <c r="C24" s="6"/>
      <c r="D24" s="188"/>
      <c r="E24" s="15" t="str">
        <f t="shared" si="1"/>
        <v/>
      </c>
      <c r="F24" s="51" t="str">
        <f t="shared" si="2"/>
        <v/>
      </c>
      <c r="G24" s="307" t="b">
        <f t="shared" si="3"/>
        <v>0</v>
      </c>
      <c r="H24" s="308">
        <f t="shared" si="5"/>
        <v>1</v>
      </c>
    </row>
    <row r="25" spans="1:8">
      <c r="A25" s="36">
        <v>14</v>
      </c>
      <c r="B25" s="6"/>
      <c r="C25" s="6"/>
      <c r="D25" s="188"/>
      <c r="E25" s="15" t="str">
        <f t="shared" si="1"/>
        <v/>
      </c>
      <c r="F25" s="51" t="str">
        <f t="shared" si="2"/>
        <v/>
      </c>
      <c r="G25" s="307" t="b">
        <f t="shared" si="3"/>
        <v>0</v>
      </c>
      <c r="H25" s="308">
        <f t="shared" si="5"/>
        <v>1</v>
      </c>
    </row>
    <row r="26" spans="1:8">
      <c r="A26" s="36">
        <v>15</v>
      </c>
      <c r="B26" s="6"/>
      <c r="C26" s="6"/>
      <c r="D26" s="188"/>
      <c r="E26" s="15" t="str">
        <f t="shared" si="1"/>
        <v/>
      </c>
      <c r="F26" s="51" t="str">
        <f t="shared" si="2"/>
        <v/>
      </c>
      <c r="G26" s="307" t="b">
        <f t="shared" si="3"/>
        <v>0</v>
      </c>
      <c r="H26" s="308">
        <f t="shared" si="5"/>
        <v>1</v>
      </c>
    </row>
    <row r="27" spans="1:8">
      <c r="A27" s="36">
        <v>16</v>
      </c>
      <c r="B27" s="6"/>
      <c r="C27" s="6"/>
      <c r="D27" s="188"/>
      <c r="E27" s="15" t="str">
        <f t="shared" si="1"/>
        <v/>
      </c>
      <c r="F27" s="51" t="str">
        <f t="shared" si="2"/>
        <v/>
      </c>
      <c r="G27" s="307" t="b">
        <f t="shared" si="3"/>
        <v>0</v>
      </c>
      <c r="H27" s="308">
        <f t="shared" si="5"/>
        <v>1</v>
      </c>
    </row>
    <row r="28" spans="1:8">
      <c r="A28" s="36">
        <v>17</v>
      </c>
      <c r="B28" s="6"/>
      <c r="C28" s="6"/>
      <c r="D28" s="188"/>
      <c r="E28" s="15" t="str">
        <f t="shared" si="1"/>
        <v/>
      </c>
      <c r="F28" s="51" t="str">
        <f t="shared" si="2"/>
        <v/>
      </c>
      <c r="G28" s="307" t="b">
        <f t="shared" si="3"/>
        <v>0</v>
      </c>
      <c r="H28" s="308">
        <f t="shared" si="5"/>
        <v>1</v>
      </c>
    </row>
    <row r="29" spans="1:8">
      <c r="A29" s="36">
        <v>18</v>
      </c>
      <c r="B29" s="6"/>
      <c r="C29" s="6"/>
      <c r="D29" s="188"/>
      <c r="E29" s="15" t="str">
        <f t="shared" si="1"/>
        <v/>
      </c>
      <c r="F29" s="51" t="str">
        <f t="shared" si="2"/>
        <v/>
      </c>
      <c r="G29" s="307" t="b">
        <f t="shared" si="3"/>
        <v>0</v>
      </c>
      <c r="H29" s="308">
        <f t="shared" si="5"/>
        <v>1</v>
      </c>
    </row>
    <row r="30" spans="1:8">
      <c r="A30" s="36">
        <v>19</v>
      </c>
      <c r="B30" s="6"/>
      <c r="C30" s="6"/>
      <c r="D30" s="188"/>
      <c r="E30" s="15" t="str">
        <f t="shared" si="1"/>
        <v/>
      </c>
      <c r="F30" s="51" t="str">
        <f t="shared" si="2"/>
        <v/>
      </c>
      <c r="G30" s="307" t="b">
        <f t="shared" si="3"/>
        <v>0</v>
      </c>
      <c r="H30" s="308">
        <f t="shared" si="5"/>
        <v>1</v>
      </c>
    </row>
    <row r="31" spans="1:8">
      <c r="A31" s="36">
        <v>20</v>
      </c>
      <c r="B31" s="6"/>
      <c r="C31" s="6"/>
      <c r="D31" s="188"/>
      <c r="E31" s="15" t="str">
        <f t="shared" si="1"/>
        <v/>
      </c>
      <c r="F31" s="51" t="str">
        <f t="shared" si="2"/>
        <v/>
      </c>
      <c r="G31" s="307" t="b">
        <f t="shared" si="3"/>
        <v>0</v>
      </c>
      <c r="H31" s="308">
        <f t="shared" si="5"/>
        <v>1</v>
      </c>
    </row>
    <row r="32" spans="1:8">
      <c r="A32" s="36">
        <v>21</v>
      </c>
      <c r="B32" s="6"/>
      <c r="C32" s="6"/>
      <c r="D32" s="188"/>
      <c r="E32" s="15" t="str">
        <f t="shared" si="1"/>
        <v/>
      </c>
      <c r="F32" s="51" t="str">
        <f t="shared" si="2"/>
        <v/>
      </c>
      <c r="G32" s="307" t="b">
        <f t="shared" si="3"/>
        <v>0</v>
      </c>
      <c r="H32" s="308">
        <f t="shared" si="5"/>
        <v>1</v>
      </c>
    </row>
    <row r="33" spans="1:8">
      <c r="A33" s="36">
        <v>22</v>
      </c>
      <c r="B33" s="6"/>
      <c r="C33" s="6"/>
      <c r="D33" s="188"/>
      <c r="E33" s="15" t="str">
        <f t="shared" si="1"/>
        <v/>
      </c>
      <c r="F33" s="51" t="str">
        <f t="shared" si="2"/>
        <v/>
      </c>
      <c r="G33" s="307" t="b">
        <f t="shared" si="3"/>
        <v>0</v>
      </c>
      <c r="H33" s="308">
        <f t="shared" si="5"/>
        <v>1</v>
      </c>
    </row>
    <row r="34" spans="1:8">
      <c r="A34" s="36">
        <v>23</v>
      </c>
      <c r="B34" s="6"/>
      <c r="C34" s="6"/>
      <c r="D34" s="188"/>
      <c r="E34" s="15" t="str">
        <f t="shared" si="1"/>
        <v/>
      </c>
      <c r="F34" s="51" t="str">
        <f t="shared" si="2"/>
        <v/>
      </c>
      <c r="G34" s="307" t="b">
        <f t="shared" si="3"/>
        <v>0</v>
      </c>
      <c r="H34" s="308">
        <f t="shared" si="5"/>
        <v>1</v>
      </c>
    </row>
    <row r="35" spans="1:8">
      <c r="A35" s="36">
        <v>24</v>
      </c>
      <c r="B35" s="6"/>
      <c r="C35" s="6"/>
      <c r="D35" s="188"/>
      <c r="E35" s="15" t="str">
        <f t="shared" si="1"/>
        <v/>
      </c>
      <c r="F35" s="51" t="str">
        <f t="shared" si="2"/>
        <v/>
      </c>
      <c r="G35" s="307" t="b">
        <f t="shared" si="3"/>
        <v>0</v>
      </c>
      <c r="H35" s="308">
        <f t="shared" si="5"/>
        <v>1</v>
      </c>
    </row>
    <row r="36" spans="1:8">
      <c r="A36" s="36">
        <v>25</v>
      </c>
      <c r="B36" s="6"/>
      <c r="C36" s="6"/>
      <c r="D36" s="188"/>
      <c r="E36" s="15" t="str">
        <f t="shared" si="1"/>
        <v/>
      </c>
      <c r="F36" s="51" t="str">
        <f t="shared" si="2"/>
        <v/>
      </c>
      <c r="G36" s="307" t="b">
        <f t="shared" si="3"/>
        <v>0</v>
      </c>
      <c r="H36" s="308">
        <f t="shared" si="5"/>
        <v>1</v>
      </c>
    </row>
    <row r="37" spans="1:8">
      <c r="A37" s="36">
        <v>26</v>
      </c>
      <c r="B37" s="6"/>
      <c r="C37" s="6"/>
      <c r="D37" s="188"/>
      <c r="E37" s="15" t="str">
        <f t="shared" si="1"/>
        <v/>
      </c>
      <c r="F37" s="51" t="str">
        <f t="shared" si="2"/>
        <v/>
      </c>
      <c r="G37" s="307" t="b">
        <f t="shared" si="3"/>
        <v>0</v>
      </c>
      <c r="H37" s="308">
        <f t="shared" si="5"/>
        <v>1</v>
      </c>
    </row>
    <row r="38" spans="1:8">
      <c r="A38" s="36">
        <v>27</v>
      </c>
      <c r="B38" s="6"/>
      <c r="C38" s="6"/>
      <c r="D38" s="188"/>
      <c r="E38" s="15" t="str">
        <f t="shared" si="1"/>
        <v/>
      </c>
      <c r="F38" s="51" t="str">
        <f t="shared" si="2"/>
        <v/>
      </c>
      <c r="G38" s="307" t="b">
        <f t="shared" si="3"/>
        <v>0</v>
      </c>
      <c r="H38" s="308">
        <f t="shared" si="5"/>
        <v>1</v>
      </c>
    </row>
    <row r="39" spans="1:8">
      <c r="A39" s="36">
        <v>28</v>
      </c>
      <c r="B39" s="6"/>
      <c r="C39" s="6"/>
      <c r="D39" s="188"/>
      <c r="E39" s="15" t="str">
        <f t="shared" si="1"/>
        <v/>
      </c>
      <c r="F39" s="51" t="str">
        <f t="shared" si="2"/>
        <v/>
      </c>
      <c r="G39" s="307" t="b">
        <f t="shared" si="3"/>
        <v>0</v>
      </c>
      <c r="H39" s="308">
        <f t="shared" si="5"/>
        <v>1</v>
      </c>
    </row>
    <row r="40" spans="1:8">
      <c r="A40" s="36">
        <v>29</v>
      </c>
      <c r="B40" s="6"/>
      <c r="C40" s="6"/>
      <c r="D40" s="188"/>
      <c r="E40" s="15" t="str">
        <f t="shared" si="1"/>
        <v/>
      </c>
      <c r="F40" s="51" t="str">
        <f t="shared" si="2"/>
        <v/>
      </c>
      <c r="G40" s="307" t="b">
        <f t="shared" si="3"/>
        <v>0</v>
      </c>
      <c r="H40" s="308">
        <f t="shared" si="5"/>
        <v>1</v>
      </c>
    </row>
    <row r="41" spans="1:8">
      <c r="A41" s="36">
        <v>30</v>
      </c>
      <c r="B41" s="6"/>
      <c r="C41" s="6"/>
      <c r="D41" s="188"/>
      <c r="E41" s="15" t="str">
        <f t="shared" si="1"/>
        <v/>
      </c>
      <c r="F41" s="51" t="str">
        <f t="shared" si="2"/>
        <v/>
      </c>
      <c r="G41" s="307" t="b">
        <f t="shared" si="3"/>
        <v>0</v>
      </c>
      <c r="H41" s="308">
        <f t="shared" si="5"/>
        <v>1</v>
      </c>
    </row>
    <row r="42" spans="1:8">
      <c r="A42" s="36">
        <v>31</v>
      </c>
      <c r="B42" s="6"/>
      <c r="C42" s="6"/>
      <c r="D42" s="188"/>
      <c r="E42" s="15" t="str">
        <f t="shared" si="1"/>
        <v/>
      </c>
      <c r="F42" s="51" t="str">
        <f t="shared" si="2"/>
        <v/>
      </c>
      <c r="G42" s="307" t="b">
        <f t="shared" si="3"/>
        <v>0</v>
      </c>
      <c r="H42" s="308">
        <f t="shared" si="5"/>
        <v>1</v>
      </c>
    </row>
    <row r="43" spans="1:8">
      <c r="A43" s="36">
        <v>32</v>
      </c>
      <c r="B43" s="6"/>
      <c r="C43" s="6"/>
      <c r="D43" s="188"/>
      <c r="E43" s="15" t="str">
        <f t="shared" si="1"/>
        <v/>
      </c>
      <c r="F43" s="51" t="str">
        <f t="shared" si="2"/>
        <v/>
      </c>
      <c r="G43" s="307" t="b">
        <f t="shared" si="3"/>
        <v>0</v>
      </c>
      <c r="H43" s="308">
        <f t="shared" si="5"/>
        <v>1</v>
      </c>
    </row>
    <row r="44" spans="1:8">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c r="A45" s="36">
        <v>34</v>
      </c>
      <c r="B45" s="6"/>
      <c r="C45" s="6"/>
      <c r="D45" s="188"/>
      <c r="E45" s="15" t="str">
        <f t="shared" si="6"/>
        <v/>
      </c>
      <c r="F45" s="51" t="str">
        <f t="shared" si="2"/>
        <v/>
      </c>
      <c r="G45" s="307" t="b">
        <f t="shared" si="3"/>
        <v>0</v>
      </c>
      <c r="H45" s="308">
        <f t="shared" si="5"/>
        <v>1</v>
      </c>
    </row>
    <row r="46" spans="1:8">
      <c r="A46" s="36">
        <v>35</v>
      </c>
      <c r="B46" s="6"/>
      <c r="C46" s="6"/>
      <c r="D46" s="188"/>
      <c r="E46" s="15" t="str">
        <f t="shared" si="6"/>
        <v/>
      </c>
      <c r="F46" s="51" t="str">
        <f t="shared" si="2"/>
        <v/>
      </c>
      <c r="G46" s="307" t="b">
        <f t="shared" si="3"/>
        <v>0</v>
      </c>
      <c r="H46" s="308">
        <f t="shared" si="5"/>
        <v>1</v>
      </c>
    </row>
    <row r="47" spans="1:8">
      <c r="A47" s="36">
        <v>36</v>
      </c>
      <c r="B47" s="6"/>
      <c r="C47" s="6"/>
      <c r="D47" s="188"/>
      <c r="E47" s="15" t="str">
        <f t="shared" si="6"/>
        <v/>
      </c>
      <c r="F47" s="51" t="str">
        <f t="shared" si="2"/>
        <v/>
      </c>
      <c r="G47" s="307" t="b">
        <f t="shared" si="3"/>
        <v>0</v>
      </c>
      <c r="H47" s="308">
        <f t="shared" si="5"/>
        <v>1</v>
      </c>
    </row>
    <row r="48" spans="1:8">
      <c r="A48" s="36">
        <v>37</v>
      </c>
      <c r="B48" s="6"/>
      <c r="C48" s="6"/>
      <c r="D48" s="188"/>
      <c r="E48" s="15" t="str">
        <f t="shared" si="6"/>
        <v/>
      </c>
      <c r="F48" s="51" t="str">
        <f t="shared" si="2"/>
        <v/>
      </c>
      <c r="G48" s="307" t="b">
        <f t="shared" si="3"/>
        <v>0</v>
      </c>
      <c r="H48" s="308">
        <f t="shared" si="5"/>
        <v>1</v>
      </c>
    </row>
    <row r="49" spans="1:8">
      <c r="A49" s="36">
        <v>38</v>
      </c>
      <c r="B49" s="6"/>
      <c r="C49" s="6"/>
      <c r="D49" s="188"/>
      <c r="E49" s="15" t="str">
        <f t="shared" si="6"/>
        <v/>
      </c>
      <c r="F49" s="51" t="str">
        <f t="shared" si="2"/>
        <v/>
      </c>
      <c r="G49" s="307" t="b">
        <f t="shared" si="3"/>
        <v>0</v>
      </c>
      <c r="H49" s="308">
        <f t="shared" si="5"/>
        <v>1</v>
      </c>
    </row>
    <row r="50" spans="1:8">
      <c r="A50" s="36">
        <v>39</v>
      </c>
      <c r="B50" s="6"/>
      <c r="C50" s="6"/>
      <c r="D50" s="188"/>
      <c r="E50" s="15" t="str">
        <f t="shared" si="6"/>
        <v/>
      </c>
      <c r="F50" s="51" t="str">
        <f t="shared" si="2"/>
        <v/>
      </c>
      <c r="G50" s="307" t="b">
        <f t="shared" si="3"/>
        <v>0</v>
      </c>
      <c r="H50" s="308">
        <f t="shared" si="5"/>
        <v>1</v>
      </c>
    </row>
    <row r="51" spans="1:8">
      <c r="A51" s="36">
        <v>40</v>
      </c>
      <c r="B51" s="6"/>
      <c r="C51" s="6"/>
      <c r="D51" s="188"/>
      <c r="E51" s="15" t="str">
        <f t="shared" si="6"/>
        <v/>
      </c>
      <c r="F51" s="51" t="str">
        <f t="shared" si="2"/>
        <v/>
      </c>
      <c r="G51" s="307" t="b">
        <f t="shared" si="3"/>
        <v>0</v>
      </c>
      <c r="H51" s="308">
        <f t="shared" si="5"/>
        <v>1</v>
      </c>
    </row>
    <row r="52" spans="1:8">
      <c r="A52" s="36">
        <v>41</v>
      </c>
      <c r="B52" s="6"/>
      <c r="C52" s="6"/>
      <c r="D52" s="188"/>
      <c r="E52" s="15" t="str">
        <f t="shared" si="6"/>
        <v/>
      </c>
      <c r="F52" s="51" t="str">
        <f t="shared" si="2"/>
        <v/>
      </c>
      <c r="G52" s="307" t="b">
        <f t="shared" si="3"/>
        <v>0</v>
      </c>
      <c r="H52" s="308">
        <f t="shared" si="5"/>
        <v>1</v>
      </c>
    </row>
    <row r="53" spans="1:8">
      <c r="A53" s="36">
        <v>42</v>
      </c>
      <c r="B53" s="6"/>
      <c r="C53" s="6"/>
      <c r="D53" s="188"/>
      <c r="E53" s="15" t="str">
        <f t="shared" si="6"/>
        <v/>
      </c>
      <c r="F53" s="51" t="str">
        <f t="shared" si="2"/>
        <v/>
      </c>
      <c r="G53" s="307" t="b">
        <f t="shared" si="3"/>
        <v>0</v>
      </c>
      <c r="H53" s="308">
        <f t="shared" si="5"/>
        <v>1</v>
      </c>
    </row>
    <row r="54" spans="1:8">
      <c r="A54" s="36">
        <v>43</v>
      </c>
      <c r="B54" s="6"/>
      <c r="C54" s="6"/>
      <c r="D54" s="188"/>
      <c r="E54" s="15" t="str">
        <f t="shared" si="6"/>
        <v/>
      </c>
      <c r="F54" s="51" t="str">
        <f t="shared" si="2"/>
        <v/>
      </c>
      <c r="G54" s="307" t="b">
        <f t="shared" si="3"/>
        <v>0</v>
      </c>
      <c r="H54" s="308">
        <f t="shared" si="5"/>
        <v>1</v>
      </c>
    </row>
    <row r="55" spans="1:8">
      <c r="A55" s="36">
        <v>44</v>
      </c>
      <c r="B55" s="6"/>
      <c r="C55" s="6"/>
      <c r="D55" s="188"/>
      <c r="E55" s="15" t="str">
        <f t="shared" si="6"/>
        <v/>
      </c>
      <c r="F55" s="51" t="str">
        <f t="shared" si="2"/>
        <v/>
      </c>
      <c r="G55" s="307" t="b">
        <f t="shared" si="3"/>
        <v>0</v>
      </c>
      <c r="H55" s="308">
        <f t="shared" si="5"/>
        <v>1</v>
      </c>
    </row>
    <row r="56" spans="1:8">
      <c r="A56" s="36">
        <v>45</v>
      </c>
      <c r="B56" s="6"/>
      <c r="C56" s="6"/>
      <c r="D56" s="188"/>
      <c r="E56" s="15" t="str">
        <f t="shared" si="6"/>
        <v/>
      </c>
      <c r="F56" s="51" t="str">
        <f t="shared" si="2"/>
        <v/>
      </c>
      <c r="G56" s="307" t="b">
        <f t="shared" si="3"/>
        <v>0</v>
      </c>
      <c r="H56" s="308">
        <f t="shared" si="5"/>
        <v>1</v>
      </c>
    </row>
    <row r="57" spans="1:8">
      <c r="A57" s="36">
        <v>46</v>
      </c>
      <c r="B57" s="6"/>
      <c r="C57" s="6"/>
      <c r="D57" s="188"/>
      <c r="E57" s="15" t="str">
        <f t="shared" si="6"/>
        <v/>
      </c>
      <c r="F57" s="51" t="str">
        <f t="shared" si="2"/>
        <v/>
      </c>
      <c r="G57" s="307" t="b">
        <f t="shared" si="3"/>
        <v>0</v>
      </c>
      <c r="H57" s="308">
        <f t="shared" si="5"/>
        <v>1</v>
      </c>
    </row>
    <row r="58" spans="1:8">
      <c r="A58" s="36">
        <v>47</v>
      </c>
      <c r="B58" s="6"/>
      <c r="C58" s="6"/>
      <c r="D58" s="188"/>
      <c r="E58" s="15" t="str">
        <f t="shared" si="6"/>
        <v/>
      </c>
      <c r="F58" s="51" t="str">
        <f t="shared" si="2"/>
        <v/>
      </c>
      <c r="G58" s="307" t="b">
        <f t="shared" si="3"/>
        <v>0</v>
      </c>
      <c r="H58" s="308">
        <f t="shared" si="5"/>
        <v>1</v>
      </c>
    </row>
    <row r="59" spans="1:8">
      <c r="A59" s="36">
        <v>48</v>
      </c>
      <c r="B59" s="6"/>
      <c r="C59" s="6"/>
      <c r="D59" s="188"/>
      <c r="E59" s="15" t="str">
        <f t="shared" si="6"/>
        <v/>
      </c>
      <c r="F59" s="51" t="str">
        <f t="shared" si="2"/>
        <v/>
      </c>
      <c r="G59" s="307" t="b">
        <f t="shared" si="3"/>
        <v>0</v>
      </c>
      <c r="H59" s="308">
        <f t="shared" si="5"/>
        <v>1</v>
      </c>
    </row>
    <row r="60" spans="1:8">
      <c r="A60" s="36">
        <v>49</v>
      </c>
      <c r="B60" s="6"/>
      <c r="C60" s="6"/>
      <c r="D60" s="188"/>
      <c r="E60" s="15" t="str">
        <f t="shared" si="6"/>
        <v/>
      </c>
      <c r="F60" s="51" t="str">
        <f t="shared" si="2"/>
        <v/>
      </c>
      <c r="G60" s="307" t="b">
        <f t="shared" si="3"/>
        <v>0</v>
      </c>
      <c r="H60" s="308">
        <f t="shared" si="5"/>
        <v>1</v>
      </c>
    </row>
    <row r="61" spans="1:8">
      <c r="A61" s="36">
        <v>50</v>
      </c>
      <c r="B61" s="6"/>
      <c r="C61" s="6"/>
      <c r="D61" s="188"/>
      <c r="E61" s="15" t="str">
        <f t="shared" si="6"/>
        <v/>
      </c>
      <c r="F61" s="51" t="str">
        <f t="shared" si="2"/>
        <v/>
      </c>
      <c r="G61" s="307" t="b">
        <f t="shared" si="3"/>
        <v>0</v>
      </c>
      <c r="H61" s="308">
        <f t="shared" si="5"/>
        <v>1</v>
      </c>
    </row>
    <row r="62" spans="1:8">
      <c r="A62" s="36">
        <v>51</v>
      </c>
      <c r="B62" s="6"/>
      <c r="C62" s="6"/>
      <c r="D62" s="188"/>
      <c r="E62" s="15" t="str">
        <f t="shared" si="6"/>
        <v/>
      </c>
      <c r="F62" s="51" t="str">
        <f t="shared" si="2"/>
        <v/>
      </c>
      <c r="G62" s="307" t="b">
        <f t="shared" si="3"/>
        <v>0</v>
      </c>
      <c r="H62" s="308">
        <f t="shared" si="5"/>
        <v>1</v>
      </c>
    </row>
    <row r="63" spans="1:8">
      <c r="A63" s="36">
        <v>52</v>
      </c>
      <c r="B63" s="6"/>
      <c r="C63" s="6"/>
      <c r="D63" s="188"/>
      <c r="E63" s="15" t="str">
        <f t="shared" si="6"/>
        <v/>
      </c>
      <c r="F63" s="51" t="str">
        <f t="shared" si="2"/>
        <v/>
      </c>
      <c r="G63" s="307" t="b">
        <f t="shared" si="3"/>
        <v>0</v>
      </c>
      <c r="H63" s="308">
        <f t="shared" si="5"/>
        <v>1</v>
      </c>
    </row>
    <row r="64" spans="1:8">
      <c r="A64" s="36">
        <v>53</v>
      </c>
      <c r="B64" s="6"/>
      <c r="C64" s="6"/>
      <c r="D64" s="188"/>
      <c r="E64" s="15" t="str">
        <f t="shared" si="6"/>
        <v/>
      </c>
      <c r="F64" s="51" t="str">
        <f t="shared" si="2"/>
        <v/>
      </c>
      <c r="G64" s="307" t="b">
        <f t="shared" si="3"/>
        <v>0</v>
      </c>
      <c r="H64" s="308">
        <f t="shared" si="5"/>
        <v>1</v>
      </c>
    </row>
    <row r="65" spans="1:8">
      <c r="A65" s="36">
        <v>54</v>
      </c>
      <c r="B65" s="6"/>
      <c r="C65" s="6"/>
      <c r="D65" s="188"/>
      <c r="E65" s="15" t="str">
        <f t="shared" si="6"/>
        <v/>
      </c>
      <c r="F65" s="51" t="str">
        <f t="shared" si="2"/>
        <v/>
      </c>
      <c r="G65" s="307" t="b">
        <f t="shared" si="3"/>
        <v>0</v>
      </c>
      <c r="H65" s="308">
        <f t="shared" si="5"/>
        <v>1</v>
      </c>
    </row>
    <row r="66" spans="1:8">
      <c r="A66" s="36">
        <v>55</v>
      </c>
      <c r="B66" s="6"/>
      <c r="C66" s="6"/>
      <c r="D66" s="188"/>
      <c r="E66" s="15" t="str">
        <f t="shared" si="6"/>
        <v/>
      </c>
      <c r="F66" s="51" t="str">
        <f t="shared" si="2"/>
        <v/>
      </c>
      <c r="G66" s="307" t="b">
        <f t="shared" si="3"/>
        <v>0</v>
      </c>
      <c r="H66" s="308">
        <f t="shared" si="5"/>
        <v>1</v>
      </c>
    </row>
    <row r="67" spans="1:8">
      <c r="A67" s="36">
        <v>56</v>
      </c>
      <c r="B67" s="6"/>
      <c r="C67" s="6"/>
      <c r="D67" s="188"/>
      <c r="E67" s="15" t="str">
        <f t="shared" si="6"/>
        <v/>
      </c>
      <c r="F67" s="51" t="str">
        <f t="shared" si="2"/>
        <v/>
      </c>
      <c r="G67" s="307" t="b">
        <f t="shared" si="3"/>
        <v>0</v>
      </c>
      <c r="H67" s="308">
        <f t="shared" si="5"/>
        <v>1</v>
      </c>
    </row>
    <row r="68" spans="1:8">
      <c r="A68" s="36">
        <v>57</v>
      </c>
      <c r="B68" s="6"/>
      <c r="C68" s="6"/>
      <c r="D68" s="188"/>
      <c r="E68" s="15" t="str">
        <f t="shared" si="6"/>
        <v/>
      </c>
      <c r="F68" s="51" t="str">
        <f t="shared" si="2"/>
        <v/>
      </c>
      <c r="G68" s="307" t="b">
        <f t="shared" si="3"/>
        <v>0</v>
      </c>
      <c r="H68" s="308">
        <f t="shared" si="5"/>
        <v>1</v>
      </c>
    </row>
    <row r="69" spans="1:8">
      <c r="A69" s="36">
        <v>58</v>
      </c>
      <c r="B69" s="6"/>
      <c r="C69" s="6"/>
      <c r="D69" s="188"/>
      <c r="E69" s="15" t="str">
        <f t="shared" si="6"/>
        <v/>
      </c>
      <c r="F69" s="51" t="str">
        <f t="shared" si="2"/>
        <v/>
      </c>
      <c r="G69" s="307" t="b">
        <f t="shared" si="3"/>
        <v>0</v>
      </c>
      <c r="H69" s="308">
        <f t="shared" si="5"/>
        <v>1</v>
      </c>
    </row>
    <row r="70" spans="1:8">
      <c r="A70" s="36">
        <v>59</v>
      </c>
      <c r="B70" s="6"/>
      <c r="C70" s="6"/>
      <c r="D70" s="188"/>
      <c r="E70" s="15" t="str">
        <f t="shared" si="6"/>
        <v/>
      </c>
      <c r="F70" s="51" t="str">
        <f t="shared" si="2"/>
        <v/>
      </c>
      <c r="G70" s="307" t="b">
        <f t="shared" si="3"/>
        <v>0</v>
      </c>
      <c r="H70" s="308">
        <f t="shared" si="5"/>
        <v>1</v>
      </c>
    </row>
    <row r="71" spans="1:8">
      <c r="A71" s="36">
        <v>60</v>
      </c>
      <c r="B71" s="6"/>
      <c r="C71" s="6"/>
      <c r="D71" s="188"/>
      <c r="E71" s="15" t="str">
        <f t="shared" si="6"/>
        <v/>
      </c>
      <c r="F71" s="51" t="str">
        <f t="shared" si="2"/>
        <v/>
      </c>
      <c r="G71" s="307" t="b">
        <f t="shared" si="3"/>
        <v>0</v>
      </c>
      <c r="H71" s="308">
        <f t="shared" si="5"/>
        <v>1</v>
      </c>
    </row>
    <row r="72" spans="1:8">
      <c r="A72" s="36">
        <v>61</v>
      </c>
      <c r="B72" s="6"/>
      <c r="C72" s="6"/>
      <c r="D72" s="188"/>
      <c r="E72" s="15" t="str">
        <f t="shared" si="6"/>
        <v/>
      </c>
      <c r="F72" s="51" t="str">
        <f t="shared" si="2"/>
        <v/>
      </c>
      <c r="G72" s="307" t="b">
        <f t="shared" si="3"/>
        <v>0</v>
      </c>
      <c r="H72" s="308">
        <f t="shared" si="5"/>
        <v>1</v>
      </c>
    </row>
    <row r="73" spans="1:8">
      <c r="A73" s="36">
        <v>62</v>
      </c>
      <c r="B73" s="6"/>
      <c r="C73" s="6"/>
      <c r="D73" s="188"/>
      <c r="E73" s="15" t="str">
        <f t="shared" si="6"/>
        <v/>
      </c>
      <c r="F73" s="51" t="str">
        <f t="shared" si="2"/>
        <v/>
      </c>
      <c r="G73" s="307" t="b">
        <f t="shared" si="3"/>
        <v>0</v>
      </c>
      <c r="H73" s="308">
        <f t="shared" si="5"/>
        <v>1</v>
      </c>
    </row>
    <row r="74" spans="1:8">
      <c r="A74" s="36">
        <v>63</v>
      </c>
      <c r="B74" s="6"/>
      <c r="C74" s="6"/>
      <c r="D74" s="188"/>
      <c r="E74" s="15" t="str">
        <f t="shared" si="6"/>
        <v/>
      </c>
      <c r="F74" s="51" t="str">
        <f t="shared" si="2"/>
        <v/>
      </c>
      <c r="G74" s="307" t="b">
        <f t="shared" si="3"/>
        <v>0</v>
      </c>
      <c r="H74" s="308">
        <f t="shared" si="5"/>
        <v>1</v>
      </c>
    </row>
    <row r="75" spans="1:8">
      <c r="A75" s="36">
        <v>64</v>
      </c>
      <c r="B75" s="6"/>
      <c r="C75" s="6"/>
      <c r="D75" s="188"/>
      <c r="E75" s="15" t="str">
        <f t="shared" si="6"/>
        <v/>
      </c>
      <c r="F75" s="51" t="str">
        <f t="shared" si="2"/>
        <v/>
      </c>
      <c r="G75" s="307" t="b">
        <f t="shared" si="3"/>
        <v>0</v>
      </c>
      <c r="H75" s="308">
        <f t="shared" si="5"/>
        <v>1</v>
      </c>
    </row>
    <row r="76" spans="1:8">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c r="A77" s="36">
        <v>66</v>
      </c>
      <c r="B77" s="6"/>
      <c r="C77" s="6"/>
      <c r="D77" s="188"/>
      <c r="E77" s="15" t="str">
        <f t="shared" si="7"/>
        <v/>
      </c>
      <c r="F77" s="51" t="str">
        <f t="shared" si="8"/>
        <v/>
      </c>
      <c r="G77" s="307" t="b">
        <f t="shared" si="9"/>
        <v>0</v>
      </c>
      <c r="H77" s="308">
        <f t="shared" ref="H77:H140" si="10">LEN(B77)-LEN(SUBSTITUTE(B77,",",""))+1</f>
        <v>1</v>
      </c>
    </row>
    <row r="78" spans="1:8">
      <c r="A78" s="36">
        <v>67</v>
      </c>
      <c r="B78" s="6"/>
      <c r="C78" s="6"/>
      <c r="D78" s="188"/>
      <c r="E78" s="15" t="str">
        <f t="shared" si="7"/>
        <v/>
      </c>
      <c r="F78" s="51" t="str">
        <f t="shared" si="8"/>
        <v/>
      </c>
      <c r="G78" s="307" t="b">
        <f t="shared" si="9"/>
        <v>0</v>
      </c>
      <c r="H78" s="308">
        <f t="shared" si="10"/>
        <v>1</v>
      </c>
    </row>
    <row r="79" spans="1:8">
      <c r="A79" s="36">
        <v>68</v>
      </c>
      <c r="B79" s="6"/>
      <c r="C79" s="6"/>
      <c r="D79" s="188"/>
      <c r="E79" s="15" t="str">
        <f t="shared" si="7"/>
        <v/>
      </c>
      <c r="F79" s="51" t="str">
        <f t="shared" si="8"/>
        <v/>
      </c>
      <c r="G79" s="307" t="b">
        <f t="shared" si="9"/>
        <v>0</v>
      </c>
      <c r="H79" s="308">
        <f t="shared" si="10"/>
        <v>1</v>
      </c>
    </row>
    <row r="80" spans="1:8">
      <c r="A80" s="36">
        <v>69</v>
      </c>
      <c r="B80" s="6"/>
      <c r="C80" s="6"/>
      <c r="D80" s="188"/>
      <c r="E80" s="15" t="str">
        <f t="shared" si="7"/>
        <v/>
      </c>
      <c r="F80" s="51" t="str">
        <f t="shared" si="8"/>
        <v/>
      </c>
      <c r="G80" s="307" t="b">
        <f t="shared" si="9"/>
        <v>0</v>
      </c>
      <c r="H80" s="308">
        <f t="shared" si="10"/>
        <v>1</v>
      </c>
    </row>
    <row r="81" spans="1:8">
      <c r="A81" s="36">
        <v>70</v>
      </c>
      <c r="B81" s="6"/>
      <c r="C81" s="6"/>
      <c r="D81" s="188"/>
      <c r="E81" s="15" t="str">
        <f t="shared" si="7"/>
        <v/>
      </c>
      <c r="F81" s="51" t="str">
        <f t="shared" si="8"/>
        <v/>
      </c>
      <c r="G81" s="307" t="b">
        <f t="shared" si="9"/>
        <v>0</v>
      </c>
      <c r="H81" s="308">
        <f t="shared" si="10"/>
        <v>1</v>
      </c>
    </row>
    <row r="82" spans="1:8">
      <c r="A82" s="36">
        <v>71</v>
      </c>
      <c r="B82" s="6"/>
      <c r="C82" s="6"/>
      <c r="D82" s="188"/>
      <c r="E82" s="15" t="str">
        <f t="shared" si="7"/>
        <v/>
      </c>
      <c r="F82" s="51" t="str">
        <f t="shared" si="8"/>
        <v/>
      </c>
      <c r="G82" s="307" t="b">
        <f t="shared" si="9"/>
        <v>0</v>
      </c>
      <c r="H82" s="308">
        <f t="shared" si="10"/>
        <v>1</v>
      </c>
    </row>
    <row r="83" spans="1:8">
      <c r="A83" s="36">
        <v>72</v>
      </c>
      <c r="B83" s="6"/>
      <c r="C83" s="6"/>
      <c r="D83" s="188"/>
      <c r="E83" s="15" t="str">
        <f t="shared" si="7"/>
        <v/>
      </c>
      <c r="F83" s="51" t="str">
        <f t="shared" si="8"/>
        <v/>
      </c>
      <c r="G83" s="307" t="b">
        <f t="shared" si="9"/>
        <v>0</v>
      </c>
      <c r="H83" s="308">
        <f t="shared" si="10"/>
        <v>1</v>
      </c>
    </row>
    <row r="84" spans="1:8">
      <c r="A84" s="36">
        <v>73</v>
      </c>
      <c r="B84" s="6"/>
      <c r="C84" s="6"/>
      <c r="D84" s="188"/>
      <c r="E84" s="15" t="str">
        <f t="shared" si="7"/>
        <v/>
      </c>
      <c r="F84" s="51" t="str">
        <f t="shared" si="8"/>
        <v/>
      </c>
      <c r="G84" s="307" t="b">
        <f t="shared" si="9"/>
        <v>0</v>
      </c>
      <c r="H84" s="308">
        <f t="shared" si="10"/>
        <v>1</v>
      </c>
    </row>
    <row r="85" spans="1:8">
      <c r="A85" s="36">
        <v>74</v>
      </c>
      <c r="B85" s="6"/>
      <c r="C85" s="6"/>
      <c r="D85" s="188"/>
      <c r="E85" s="15" t="str">
        <f t="shared" si="7"/>
        <v/>
      </c>
      <c r="F85" s="51" t="str">
        <f t="shared" si="8"/>
        <v/>
      </c>
      <c r="G85" s="307" t="b">
        <f t="shared" si="9"/>
        <v>0</v>
      </c>
      <c r="H85" s="308">
        <f t="shared" si="10"/>
        <v>1</v>
      </c>
    </row>
    <row r="86" spans="1:8">
      <c r="A86" s="36">
        <v>75</v>
      </c>
      <c r="B86" s="6"/>
      <c r="C86" s="6"/>
      <c r="D86" s="188"/>
      <c r="E86" s="15" t="str">
        <f t="shared" si="7"/>
        <v/>
      </c>
      <c r="F86" s="51" t="str">
        <f t="shared" si="8"/>
        <v/>
      </c>
      <c r="G86" s="307" t="b">
        <f t="shared" si="9"/>
        <v>0</v>
      </c>
      <c r="H86" s="308">
        <f t="shared" si="10"/>
        <v>1</v>
      </c>
    </row>
    <row r="87" spans="1:8">
      <c r="A87" s="36">
        <v>76</v>
      </c>
      <c r="B87" s="6"/>
      <c r="C87" s="6"/>
      <c r="D87" s="188"/>
      <c r="E87" s="15" t="str">
        <f t="shared" si="7"/>
        <v/>
      </c>
      <c r="F87" s="51" t="str">
        <f t="shared" si="8"/>
        <v/>
      </c>
      <c r="G87" s="307" t="b">
        <f t="shared" si="9"/>
        <v>0</v>
      </c>
      <c r="H87" s="308">
        <f t="shared" si="10"/>
        <v>1</v>
      </c>
    </row>
    <row r="88" spans="1:8">
      <c r="A88" s="36">
        <v>77</v>
      </c>
      <c r="B88" s="6"/>
      <c r="C88" s="6"/>
      <c r="D88" s="188"/>
      <c r="E88" s="15" t="str">
        <f t="shared" si="7"/>
        <v/>
      </c>
      <c r="F88" s="51" t="str">
        <f t="shared" si="8"/>
        <v/>
      </c>
      <c r="G88" s="307" t="b">
        <f t="shared" si="9"/>
        <v>0</v>
      </c>
      <c r="H88" s="308">
        <f t="shared" si="10"/>
        <v>1</v>
      </c>
    </row>
    <row r="89" spans="1:8">
      <c r="A89" s="36">
        <v>78</v>
      </c>
      <c r="B89" s="6"/>
      <c r="C89" s="6"/>
      <c r="D89" s="188"/>
      <c r="E89" s="15" t="str">
        <f t="shared" si="7"/>
        <v/>
      </c>
      <c r="F89" s="51" t="str">
        <f t="shared" si="8"/>
        <v/>
      </c>
      <c r="G89" s="307" t="b">
        <f t="shared" si="9"/>
        <v>0</v>
      </c>
      <c r="H89" s="308">
        <f t="shared" si="10"/>
        <v>1</v>
      </c>
    </row>
    <row r="90" spans="1:8">
      <c r="A90" s="36">
        <v>79</v>
      </c>
      <c r="B90" s="6"/>
      <c r="C90" s="6"/>
      <c r="D90" s="188"/>
      <c r="E90" s="15" t="str">
        <f t="shared" si="7"/>
        <v/>
      </c>
      <c r="F90" s="51" t="str">
        <f t="shared" si="8"/>
        <v/>
      </c>
      <c r="G90" s="307" t="b">
        <f t="shared" si="9"/>
        <v>0</v>
      </c>
      <c r="H90" s="308">
        <f t="shared" si="10"/>
        <v>1</v>
      </c>
    </row>
    <row r="91" spans="1:8">
      <c r="A91" s="36">
        <v>80</v>
      </c>
      <c r="B91" s="6"/>
      <c r="C91" s="6"/>
      <c r="D91" s="188"/>
      <c r="E91" s="15" t="str">
        <f t="shared" si="7"/>
        <v/>
      </c>
      <c r="F91" s="51" t="str">
        <f t="shared" si="8"/>
        <v/>
      </c>
      <c r="G91" s="307" t="b">
        <f t="shared" si="9"/>
        <v>0</v>
      </c>
      <c r="H91" s="308">
        <f t="shared" si="10"/>
        <v>1</v>
      </c>
    </row>
    <row r="92" spans="1:8">
      <c r="A92" s="36">
        <v>81</v>
      </c>
      <c r="B92" s="6"/>
      <c r="C92" s="6"/>
      <c r="D92" s="188"/>
      <c r="E92" s="15" t="str">
        <f t="shared" si="7"/>
        <v/>
      </c>
      <c r="F92" s="51" t="str">
        <f t="shared" si="8"/>
        <v/>
      </c>
      <c r="G92" s="307" t="b">
        <f t="shared" si="9"/>
        <v>0</v>
      </c>
      <c r="H92" s="308">
        <f t="shared" si="10"/>
        <v>1</v>
      </c>
    </row>
    <row r="93" spans="1:8">
      <c r="A93" s="36">
        <v>82</v>
      </c>
      <c r="B93" s="6"/>
      <c r="C93" s="6"/>
      <c r="D93" s="188"/>
      <c r="E93" s="15" t="str">
        <f t="shared" si="7"/>
        <v/>
      </c>
      <c r="F93" s="51" t="str">
        <f t="shared" si="8"/>
        <v/>
      </c>
      <c r="G93" s="307" t="b">
        <f t="shared" si="9"/>
        <v>0</v>
      </c>
      <c r="H93" s="308">
        <f t="shared" si="10"/>
        <v>1</v>
      </c>
    </row>
    <row r="94" spans="1:8">
      <c r="A94" s="36">
        <v>83</v>
      </c>
      <c r="B94" s="6"/>
      <c r="C94" s="6"/>
      <c r="D94" s="188"/>
      <c r="E94" s="15" t="str">
        <f t="shared" si="7"/>
        <v/>
      </c>
      <c r="F94" s="51" t="str">
        <f t="shared" si="8"/>
        <v/>
      </c>
      <c r="G94" s="307" t="b">
        <f t="shared" si="9"/>
        <v>0</v>
      </c>
      <c r="H94" s="308">
        <f t="shared" si="10"/>
        <v>1</v>
      </c>
    </row>
    <row r="95" spans="1:8">
      <c r="A95" s="36">
        <v>84</v>
      </c>
      <c r="B95" s="6"/>
      <c r="C95" s="6"/>
      <c r="D95" s="188"/>
      <c r="E95" s="15" t="str">
        <f t="shared" si="7"/>
        <v/>
      </c>
      <c r="F95" s="51" t="str">
        <f t="shared" si="8"/>
        <v/>
      </c>
      <c r="G95" s="307" t="b">
        <f t="shared" si="9"/>
        <v>0</v>
      </c>
      <c r="H95" s="308">
        <f t="shared" si="10"/>
        <v>1</v>
      </c>
    </row>
    <row r="96" spans="1:8">
      <c r="A96" s="36">
        <v>85</v>
      </c>
      <c r="B96" s="6"/>
      <c r="C96" s="6"/>
      <c r="D96" s="188"/>
      <c r="E96" s="15" t="str">
        <f t="shared" si="7"/>
        <v/>
      </c>
      <c r="F96" s="51" t="str">
        <f t="shared" si="8"/>
        <v/>
      </c>
      <c r="G96" s="307" t="b">
        <f t="shared" si="9"/>
        <v>0</v>
      </c>
      <c r="H96" s="308">
        <f t="shared" si="10"/>
        <v>1</v>
      </c>
    </row>
    <row r="97" spans="1:8">
      <c r="A97" s="36">
        <v>86</v>
      </c>
      <c r="B97" s="6"/>
      <c r="C97" s="6"/>
      <c r="D97" s="188"/>
      <c r="E97" s="15" t="str">
        <f t="shared" si="7"/>
        <v/>
      </c>
      <c r="F97" s="51" t="str">
        <f t="shared" si="8"/>
        <v/>
      </c>
      <c r="G97" s="307" t="b">
        <f t="shared" si="9"/>
        <v>0</v>
      </c>
      <c r="H97" s="308">
        <f t="shared" si="10"/>
        <v>1</v>
      </c>
    </row>
    <row r="98" spans="1:8">
      <c r="A98" s="36">
        <v>87</v>
      </c>
      <c r="B98" s="6"/>
      <c r="C98" s="6"/>
      <c r="D98" s="188"/>
      <c r="E98" s="15" t="str">
        <f t="shared" si="7"/>
        <v/>
      </c>
      <c r="F98" s="51" t="str">
        <f t="shared" si="8"/>
        <v/>
      </c>
      <c r="G98" s="307" t="b">
        <f t="shared" si="9"/>
        <v>0</v>
      </c>
      <c r="H98" s="308">
        <f t="shared" si="10"/>
        <v>1</v>
      </c>
    </row>
    <row r="99" spans="1:8">
      <c r="A99" s="36">
        <v>88</v>
      </c>
      <c r="B99" s="6"/>
      <c r="C99" s="6"/>
      <c r="D99" s="188"/>
      <c r="E99" s="15" t="str">
        <f t="shared" si="7"/>
        <v/>
      </c>
      <c r="F99" s="51" t="str">
        <f t="shared" si="8"/>
        <v/>
      </c>
      <c r="G99" s="307" t="b">
        <f t="shared" si="9"/>
        <v>0</v>
      </c>
      <c r="H99" s="308">
        <f t="shared" si="10"/>
        <v>1</v>
      </c>
    </row>
    <row r="100" spans="1:8">
      <c r="A100" s="36">
        <v>89</v>
      </c>
      <c r="B100" s="6"/>
      <c r="C100" s="6"/>
      <c r="D100" s="188"/>
      <c r="E100" s="15" t="str">
        <f t="shared" si="7"/>
        <v/>
      </c>
      <c r="F100" s="51" t="str">
        <f t="shared" si="8"/>
        <v/>
      </c>
      <c r="G100" s="307" t="b">
        <f t="shared" si="9"/>
        <v>0</v>
      </c>
      <c r="H100" s="308">
        <f t="shared" si="10"/>
        <v>1</v>
      </c>
    </row>
    <row r="101" spans="1:8">
      <c r="A101" s="36">
        <v>90</v>
      </c>
      <c r="B101" s="6"/>
      <c r="C101" s="6"/>
      <c r="D101" s="188"/>
      <c r="E101" s="15" t="str">
        <f t="shared" si="7"/>
        <v/>
      </c>
      <c r="F101" s="51" t="str">
        <f t="shared" si="8"/>
        <v/>
      </c>
      <c r="G101" s="307" t="b">
        <f t="shared" si="9"/>
        <v>0</v>
      </c>
      <c r="H101" s="308">
        <f t="shared" si="10"/>
        <v>1</v>
      </c>
    </row>
    <row r="102" spans="1:8">
      <c r="A102" s="36">
        <v>91</v>
      </c>
      <c r="B102" s="6"/>
      <c r="C102" s="6"/>
      <c r="D102" s="188"/>
      <c r="E102" s="15" t="str">
        <f t="shared" si="7"/>
        <v/>
      </c>
      <c r="F102" s="51" t="str">
        <f t="shared" si="8"/>
        <v/>
      </c>
      <c r="G102" s="307" t="b">
        <f t="shared" si="9"/>
        <v>0</v>
      </c>
      <c r="H102" s="308">
        <f t="shared" si="10"/>
        <v>1</v>
      </c>
    </row>
    <row r="103" spans="1:8">
      <c r="A103" s="36">
        <v>92</v>
      </c>
      <c r="B103" s="6"/>
      <c r="C103" s="6"/>
      <c r="D103" s="188"/>
      <c r="E103" s="15" t="str">
        <f t="shared" si="7"/>
        <v/>
      </c>
      <c r="F103" s="51" t="str">
        <f t="shared" si="8"/>
        <v/>
      </c>
      <c r="G103" s="307" t="b">
        <f t="shared" si="9"/>
        <v>0</v>
      </c>
      <c r="H103" s="308">
        <f t="shared" si="10"/>
        <v>1</v>
      </c>
    </row>
    <row r="104" spans="1:8">
      <c r="A104" s="36">
        <v>93</v>
      </c>
      <c r="B104" s="6"/>
      <c r="C104" s="6"/>
      <c r="D104" s="188"/>
      <c r="E104" s="15" t="str">
        <f t="shared" si="7"/>
        <v/>
      </c>
      <c r="F104" s="51" t="str">
        <f t="shared" si="8"/>
        <v/>
      </c>
      <c r="G104" s="307" t="b">
        <f t="shared" si="9"/>
        <v>0</v>
      </c>
      <c r="H104" s="308">
        <f t="shared" si="10"/>
        <v>1</v>
      </c>
    </row>
    <row r="105" spans="1:8">
      <c r="A105" s="36">
        <v>94</v>
      </c>
      <c r="B105" s="6"/>
      <c r="C105" s="6"/>
      <c r="D105" s="188"/>
      <c r="E105" s="15" t="str">
        <f t="shared" si="7"/>
        <v/>
      </c>
      <c r="F105" s="51" t="str">
        <f t="shared" si="8"/>
        <v/>
      </c>
      <c r="G105" s="307" t="b">
        <f t="shared" si="9"/>
        <v>0</v>
      </c>
      <c r="H105" s="308">
        <f t="shared" si="10"/>
        <v>1</v>
      </c>
    </row>
    <row r="106" spans="1:8">
      <c r="A106" s="36">
        <v>95</v>
      </c>
      <c r="B106" s="6"/>
      <c r="C106" s="6"/>
      <c r="D106" s="188"/>
      <c r="E106" s="15" t="str">
        <f t="shared" si="7"/>
        <v/>
      </c>
      <c r="F106" s="51" t="str">
        <f t="shared" si="8"/>
        <v/>
      </c>
      <c r="G106" s="307" t="b">
        <f t="shared" si="9"/>
        <v>0</v>
      </c>
      <c r="H106" s="308">
        <f t="shared" si="10"/>
        <v>1</v>
      </c>
    </row>
    <row r="107" spans="1:8">
      <c r="A107" s="36">
        <v>96</v>
      </c>
      <c r="B107" s="6"/>
      <c r="C107" s="6"/>
      <c r="D107" s="188"/>
      <c r="E107" s="15" t="str">
        <f t="shared" si="7"/>
        <v/>
      </c>
      <c r="F107" s="51" t="str">
        <f t="shared" si="8"/>
        <v/>
      </c>
      <c r="G107" s="307" t="b">
        <f t="shared" si="9"/>
        <v>0</v>
      </c>
      <c r="H107" s="308">
        <f t="shared" si="10"/>
        <v>1</v>
      </c>
    </row>
    <row r="108" spans="1:8">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c r="A109" s="36">
        <v>98</v>
      </c>
      <c r="B109" s="6"/>
      <c r="C109" s="6"/>
      <c r="D109" s="188"/>
      <c r="E109" s="15" t="str">
        <f t="shared" si="11"/>
        <v/>
      </c>
      <c r="F109" s="51" t="str">
        <f t="shared" si="8"/>
        <v/>
      </c>
      <c r="G109" s="307" t="b">
        <f t="shared" si="9"/>
        <v>0</v>
      </c>
      <c r="H109" s="308">
        <f t="shared" si="10"/>
        <v>1</v>
      </c>
    </row>
    <row r="110" spans="1:8">
      <c r="A110" s="125">
        <v>99</v>
      </c>
      <c r="B110" s="6"/>
      <c r="C110" s="6"/>
      <c r="D110" s="188"/>
      <c r="E110" s="15" t="str">
        <f t="shared" si="11"/>
        <v/>
      </c>
      <c r="F110" s="51" t="str">
        <f t="shared" si="8"/>
        <v/>
      </c>
      <c r="G110" s="307" t="b">
        <f t="shared" si="9"/>
        <v>0</v>
      </c>
      <c r="H110" s="308">
        <f t="shared" si="10"/>
        <v>1</v>
      </c>
    </row>
    <row r="111" spans="1:8">
      <c r="A111" s="125">
        <v>100</v>
      </c>
      <c r="B111" s="126"/>
      <c r="C111" s="126"/>
      <c r="D111" s="128"/>
      <c r="E111" s="15" t="str">
        <f t="shared" si="11"/>
        <v/>
      </c>
      <c r="F111" s="51" t="str">
        <f t="shared" si="8"/>
        <v/>
      </c>
      <c r="G111" s="307" t="b">
        <f t="shared" si="9"/>
        <v>0</v>
      </c>
      <c r="H111" s="308">
        <f t="shared" si="10"/>
        <v>1</v>
      </c>
    </row>
    <row r="112" spans="1:8">
      <c r="A112" s="125">
        <v>101</v>
      </c>
      <c r="B112" s="126"/>
      <c r="C112" s="126"/>
      <c r="D112" s="128"/>
      <c r="E112" s="15" t="str">
        <f t="shared" si="11"/>
        <v/>
      </c>
      <c r="F112" s="51" t="str">
        <f t="shared" si="8"/>
        <v/>
      </c>
      <c r="G112" s="307" t="b">
        <f t="shared" si="9"/>
        <v>0</v>
      </c>
      <c r="H112" s="308">
        <f t="shared" si="10"/>
        <v>1</v>
      </c>
    </row>
    <row r="113" spans="1:8">
      <c r="A113" s="125">
        <v>102</v>
      </c>
      <c r="B113" s="126"/>
      <c r="C113" s="126"/>
      <c r="D113" s="128"/>
      <c r="E113" s="15" t="str">
        <f t="shared" si="11"/>
        <v/>
      </c>
      <c r="F113" s="51" t="str">
        <f t="shared" si="8"/>
        <v/>
      </c>
      <c r="G113" s="307" t="b">
        <f t="shared" si="9"/>
        <v>0</v>
      </c>
      <c r="H113" s="308">
        <f t="shared" si="10"/>
        <v>1</v>
      </c>
    </row>
    <row r="114" spans="1:8">
      <c r="A114" s="125">
        <v>103</v>
      </c>
      <c r="B114" s="126"/>
      <c r="C114" s="126"/>
      <c r="D114" s="128"/>
      <c r="E114" s="15" t="str">
        <f t="shared" si="11"/>
        <v/>
      </c>
      <c r="F114" s="51" t="str">
        <f t="shared" si="8"/>
        <v/>
      </c>
      <c r="G114" s="307" t="b">
        <f t="shared" si="9"/>
        <v>0</v>
      </c>
      <c r="H114" s="308">
        <f t="shared" si="10"/>
        <v>1</v>
      </c>
    </row>
    <row r="115" spans="1:8">
      <c r="A115" s="125">
        <v>104</v>
      </c>
      <c r="B115" s="126"/>
      <c r="C115" s="126"/>
      <c r="D115" s="128"/>
      <c r="E115" s="15" t="str">
        <f t="shared" si="11"/>
        <v/>
      </c>
      <c r="F115" s="51" t="str">
        <f t="shared" si="8"/>
        <v/>
      </c>
      <c r="G115" s="307" t="b">
        <f t="shared" si="9"/>
        <v>0</v>
      </c>
      <c r="H115" s="308">
        <f t="shared" si="10"/>
        <v>1</v>
      </c>
    </row>
    <row r="116" spans="1:8">
      <c r="A116" s="125">
        <v>105</v>
      </c>
      <c r="B116" s="126"/>
      <c r="C116" s="126"/>
      <c r="D116" s="128"/>
      <c r="E116" s="15" t="str">
        <f t="shared" si="11"/>
        <v/>
      </c>
      <c r="F116" s="51" t="str">
        <f t="shared" si="8"/>
        <v/>
      </c>
      <c r="G116" s="307" t="b">
        <f t="shared" si="9"/>
        <v>0</v>
      </c>
      <c r="H116" s="308">
        <f t="shared" si="10"/>
        <v>1</v>
      </c>
    </row>
    <row r="117" spans="1:8">
      <c r="A117" s="125">
        <v>106</v>
      </c>
      <c r="B117" s="126"/>
      <c r="C117" s="126"/>
      <c r="D117" s="128"/>
      <c r="E117" s="15" t="str">
        <f t="shared" si="11"/>
        <v/>
      </c>
      <c r="F117" s="51" t="str">
        <f t="shared" si="8"/>
        <v/>
      </c>
      <c r="G117" s="307" t="b">
        <f t="shared" si="9"/>
        <v>0</v>
      </c>
      <c r="H117" s="308">
        <f t="shared" si="10"/>
        <v>1</v>
      </c>
    </row>
    <row r="118" spans="1:8">
      <c r="A118" s="125">
        <v>107</v>
      </c>
      <c r="B118" s="126"/>
      <c r="C118" s="126"/>
      <c r="D118" s="128"/>
      <c r="E118" s="15" t="str">
        <f t="shared" si="11"/>
        <v/>
      </c>
      <c r="F118" s="51" t="str">
        <f t="shared" si="8"/>
        <v/>
      </c>
      <c r="G118" s="307" t="b">
        <f t="shared" si="9"/>
        <v>0</v>
      </c>
      <c r="H118" s="308">
        <f t="shared" si="10"/>
        <v>1</v>
      </c>
    </row>
    <row r="119" spans="1:8">
      <c r="A119" s="125">
        <v>108</v>
      </c>
      <c r="B119" s="126"/>
      <c r="C119" s="126"/>
      <c r="D119" s="128"/>
      <c r="E119" s="15" t="str">
        <f t="shared" si="11"/>
        <v/>
      </c>
      <c r="F119" s="51" t="str">
        <f t="shared" si="8"/>
        <v/>
      </c>
      <c r="G119" s="307" t="b">
        <f t="shared" si="9"/>
        <v>0</v>
      </c>
      <c r="H119" s="308">
        <f t="shared" si="10"/>
        <v>1</v>
      </c>
    </row>
    <row r="120" spans="1:8">
      <c r="A120" s="125">
        <v>109</v>
      </c>
      <c r="B120" s="126"/>
      <c r="C120" s="126"/>
      <c r="D120" s="128"/>
      <c r="E120" s="15" t="str">
        <f t="shared" si="11"/>
        <v/>
      </c>
      <c r="F120" s="51" t="str">
        <f t="shared" si="8"/>
        <v/>
      </c>
      <c r="G120" s="307" t="b">
        <f t="shared" si="9"/>
        <v>0</v>
      </c>
      <c r="H120" s="308">
        <f t="shared" si="10"/>
        <v>1</v>
      </c>
    </row>
    <row r="121" spans="1:8">
      <c r="A121" s="125">
        <v>110</v>
      </c>
      <c r="B121" s="126"/>
      <c r="C121" s="126"/>
      <c r="D121" s="128"/>
      <c r="E121" s="15" t="str">
        <f t="shared" si="11"/>
        <v/>
      </c>
      <c r="F121" s="51" t="str">
        <f t="shared" si="8"/>
        <v/>
      </c>
      <c r="G121" s="307" t="b">
        <f t="shared" si="9"/>
        <v>0</v>
      </c>
      <c r="H121" s="308">
        <f t="shared" si="10"/>
        <v>1</v>
      </c>
    </row>
    <row r="122" spans="1:8">
      <c r="A122" s="125">
        <v>111</v>
      </c>
      <c r="B122" s="126"/>
      <c r="C122" s="126"/>
      <c r="D122" s="128"/>
      <c r="E122" s="15" t="str">
        <f t="shared" si="11"/>
        <v/>
      </c>
      <c r="F122" s="51" t="str">
        <f t="shared" si="8"/>
        <v/>
      </c>
      <c r="G122" s="307" t="b">
        <f t="shared" si="9"/>
        <v>0</v>
      </c>
      <c r="H122" s="308">
        <f t="shared" si="10"/>
        <v>1</v>
      </c>
    </row>
    <row r="123" spans="1:8">
      <c r="A123" s="125">
        <v>112</v>
      </c>
      <c r="B123" s="126"/>
      <c r="C123" s="126"/>
      <c r="D123" s="128"/>
      <c r="E123" s="15" t="str">
        <f t="shared" si="11"/>
        <v/>
      </c>
      <c r="F123" s="51" t="str">
        <f t="shared" si="8"/>
        <v/>
      </c>
      <c r="G123" s="307" t="b">
        <f t="shared" si="9"/>
        <v>0</v>
      </c>
      <c r="H123" s="308">
        <f t="shared" si="10"/>
        <v>1</v>
      </c>
    </row>
    <row r="124" spans="1:8">
      <c r="A124" s="125">
        <v>113</v>
      </c>
      <c r="B124" s="126"/>
      <c r="C124" s="126"/>
      <c r="D124" s="128"/>
      <c r="E124" s="15" t="str">
        <f t="shared" si="11"/>
        <v/>
      </c>
      <c r="F124" s="51" t="str">
        <f t="shared" si="8"/>
        <v/>
      </c>
      <c r="G124" s="307" t="b">
        <f t="shared" si="9"/>
        <v>0</v>
      </c>
      <c r="H124" s="308">
        <f t="shared" si="10"/>
        <v>1</v>
      </c>
    </row>
    <row r="125" spans="1:8">
      <c r="A125" s="125">
        <v>114</v>
      </c>
      <c r="B125" s="126"/>
      <c r="C125" s="126"/>
      <c r="D125" s="128"/>
      <c r="E125" s="15" t="str">
        <f t="shared" si="11"/>
        <v/>
      </c>
      <c r="F125" s="51" t="str">
        <f t="shared" si="8"/>
        <v/>
      </c>
      <c r="G125" s="307" t="b">
        <f t="shared" si="9"/>
        <v>0</v>
      </c>
      <c r="H125" s="308">
        <f t="shared" si="10"/>
        <v>1</v>
      </c>
    </row>
    <row r="126" spans="1:8">
      <c r="A126" s="125">
        <v>115</v>
      </c>
      <c r="B126" s="126"/>
      <c r="C126" s="126"/>
      <c r="D126" s="128"/>
      <c r="E126" s="15" t="str">
        <f t="shared" si="11"/>
        <v/>
      </c>
      <c r="F126" s="51" t="str">
        <f t="shared" si="8"/>
        <v/>
      </c>
      <c r="G126" s="307" t="b">
        <f t="shared" si="9"/>
        <v>0</v>
      </c>
      <c r="H126" s="308">
        <f t="shared" si="10"/>
        <v>1</v>
      </c>
    </row>
    <row r="127" spans="1:8">
      <c r="A127" s="125">
        <v>116</v>
      </c>
      <c r="B127" s="126"/>
      <c r="C127" s="126"/>
      <c r="D127" s="128"/>
      <c r="E127" s="15" t="str">
        <f t="shared" si="11"/>
        <v/>
      </c>
      <c r="F127" s="51" t="str">
        <f t="shared" si="8"/>
        <v/>
      </c>
      <c r="G127" s="307" t="b">
        <f t="shared" si="9"/>
        <v>0</v>
      </c>
      <c r="H127" s="308">
        <f t="shared" si="10"/>
        <v>1</v>
      </c>
    </row>
    <row r="128" spans="1:8">
      <c r="A128" s="125">
        <v>117</v>
      </c>
      <c r="B128" s="126"/>
      <c r="C128" s="126"/>
      <c r="D128" s="128"/>
      <c r="E128" s="15" t="str">
        <f t="shared" si="11"/>
        <v/>
      </c>
      <c r="F128" s="51" t="str">
        <f t="shared" si="8"/>
        <v/>
      </c>
      <c r="G128" s="307" t="b">
        <f t="shared" si="9"/>
        <v>0</v>
      </c>
      <c r="H128" s="308">
        <f t="shared" si="10"/>
        <v>1</v>
      </c>
    </row>
    <row r="129" spans="1:8">
      <c r="A129" s="125">
        <v>118</v>
      </c>
      <c r="B129" s="126"/>
      <c r="C129" s="126"/>
      <c r="D129" s="128"/>
      <c r="E129" s="15" t="str">
        <f t="shared" si="11"/>
        <v/>
      </c>
      <c r="F129" s="51" t="str">
        <f t="shared" si="8"/>
        <v/>
      </c>
      <c r="G129" s="307" t="b">
        <f t="shared" si="9"/>
        <v>0</v>
      </c>
      <c r="H129" s="308">
        <f t="shared" si="10"/>
        <v>1</v>
      </c>
    </row>
    <row r="130" spans="1:8">
      <c r="A130" s="125">
        <v>119</v>
      </c>
      <c r="B130" s="126"/>
      <c r="C130" s="126"/>
      <c r="D130" s="128"/>
      <c r="E130" s="15" t="str">
        <f t="shared" si="11"/>
        <v/>
      </c>
      <c r="F130" s="51" t="str">
        <f t="shared" si="8"/>
        <v/>
      </c>
      <c r="G130" s="307" t="b">
        <f t="shared" si="9"/>
        <v>0</v>
      </c>
      <c r="H130" s="308">
        <f t="shared" si="10"/>
        <v>1</v>
      </c>
    </row>
    <row r="131" spans="1:8">
      <c r="A131" s="125">
        <v>120</v>
      </c>
      <c r="B131" s="126"/>
      <c r="C131" s="126"/>
      <c r="D131" s="128"/>
      <c r="E131" s="15" t="str">
        <f t="shared" si="11"/>
        <v/>
      </c>
      <c r="F131" s="51" t="str">
        <f t="shared" si="8"/>
        <v/>
      </c>
      <c r="G131" s="307" t="b">
        <f t="shared" si="9"/>
        <v>0</v>
      </c>
      <c r="H131" s="308">
        <f t="shared" si="10"/>
        <v>1</v>
      </c>
    </row>
    <row r="132" spans="1:8">
      <c r="A132" s="125">
        <v>121</v>
      </c>
      <c r="B132" s="126"/>
      <c r="C132" s="126"/>
      <c r="D132" s="128"/>
      <c r="E132" s="15" t="str">
        <f t="shared" si="11"/>
        <v/>
      </c>
      <c r="F132" s="51" t="str">
        <f t="shared" si="8"/>
        <v/>
      </c>
      <c r="G132" s="307" t="b">
        <f t="shared" si="9"/>
        <v>0</v>
      </c>
      <c r="H132" s="308">
        <f t="shared" si="10"/>
        <v>1</v>
      </c>
    </row>
    <row r="133" spans="1:8">
      <c r="A133" s="125">
        <v>122</v>
      </c>
      <c r="B133" s="126"/>
      <c r="C133" s="126"/>
      <c r="D133" s="128"/>
      <c r="E133" s="15" t="str">
        <f t="shared" si="11"/>
        <v/>
      </c>
      <c r="F133" s="51" t="str">
        <f t="shared" si="8"/>
        <v/>
      </c>
      <c r="G133" s="307" t="b">
        <f t="shared" si="9"/>
        <v>0</v>
      </c>
      <c r="H133" s="308">
        <f t="shared" si="10"/>
        <v>1</v>
      </c>
    </row>
    <row r="134" spans="1:8">
      <c r="A134" s="125">
        <v>123</v>
      </c>
      <c r="B134" s="126"/>
      <c r="C134" s="126"/>
      <c r="D134" s="128"/>
      <c r="E134" s="15" t="str">
        <f t="shared" si="11"/>
        <v/>
      </c>
      <c r="F134" s="51" t="str">
        <f t="shared" si="8"/>
        <v/>
      </c>
      <c r="G134" s="307" t="b">
        <f t="shared" si="9"/>
        <v>0</v>
      </c>
      <c r="H134" s="308">
        <f t="shared" si="10"/>
        <v>1</v>
      </c>
    </row>
    <row r="135" spans="1:8">
      <c r="A135" s="125">
        <v>124</v>
      </c>
      <c r="B135" s="126"/>
      <c r="C135" s="126"/>
      <c r="D135" s="128"/>
      <c r="E135" s="15" t="str">
        <f t="shared" si="11"/>
        <v/>
      </c>
      <c r="F135" s="51" t="str">
        <f t="shared" si="8"/>
        <v/>
      </c>
      <c r="G135" s="307" t="b">
        <f t="shared" si="9"/>
        <v>0</v>
      </c>
      <c r="H135" s="308">
        <f t="shared" si="10"/>
        <v>1</v>
      </c>
    </row>
    <row r="136" spans="1:8">
      <c r="A136" s="125">
        <v>125</v>
      </c>
      <c r="B136" s="126"/>
      <c r="C136" s="126"/>
      <c r="D136" s="128"/>
      <c r="E136" s="15" t="str">
        <f t="shared" si="11"/>
        <v/>
      </c>
      <c r="F136" s="51" t="str">
        <f t="shared" si="8"/>
        <v/>
      </c>
      <c r="G136" s="307" t="b">
        <f t="shared" si="9"/>
        <v>0</v>
      </c>
      <c r="H136" s="308">
        <f t="shared" si="10"/>
        <v>1</v>
      </c>
    </row>
    <row r="137" spans="1:8">
      <c r="A137" s="125">
        <v>126</v>
      </c>
      <c r="B137" s="126"/>
      <c r="C137" s="126"/>
      <c r="D137" s="128"/>
      <c r="E137" s="15" t="str">
        <f t="shared" si="11"/>
        <v/>
      </c>
      <c r="F137" s="51" t="str">
        <f t="shared" si="8"/>
        <v/>
      </c>
      <c r="G137" s="307" t="b">
        <f t="shared" si="9"/>
        <v>0</v>
      </c>
      <c r="H137" s="308">
        <f t="shared" si="10"/>
        <v>1</v>
      </c>
    </row>
    <row r="138" spans="1:8">
      <c r="A138" s="125">
        <v>127</v>
      </c>
      <c r="B138" s="126"/>
      <c r="C138" s="126"/>
      <c r="D138" s="128"/>
      <c r="E138" s="15" t="str">
        <f t="shared" si="11"/>
        <v/>
      </c>
      <c r="F138" s="51" t="str">
        <f t="shared" si="8"/>
        <v/>
      </c>
      <c r="G138" s="307" t="b">
        <f t="shared" si="9"/>
        <v>0</v>
      </c>
      <c r="H138" s="308">
        <f t="shared" si="10"/>
        <v>1</v>
      </c>
    </row>
    <row r="139" spans="1:8">
      <c r="A139" s="125">
        <v>128</v>
      </c>
      <c r="B139" s="126"/>
      <c r="C139" s="126"/>
      <c r="D139" s="128"/>
      <c r="E139" s="15" t="str">
        <f t="shared" si="11"/>
        <v/>
      </c>
      <c r="F139" s="51" t="str">
        <f t="shared" si="8"/>
        <v/>
      </c>
      <c r="G139" s="307" t="b">
        <f t="shared" si="9"/>
        <v>0</v>
      </c>
      <c r="H139" s="308">
        <f t="shared" si="10"/>
        <v>1</v>
      </c>
    </row>
    <row r="140" spans="1:8">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ref="H141:H204" si="14">LEN(B141)-LEN(SUBSTITUTE(B141,",",""))+1</f>
        <v>1</v>
      </c>
    </row>
    <row r="142" spans="1:8">
      <c r="A142" s="125">
        <v>131</v>
      </c>
      <c r="B142" s="126"/>
      <c r="C142" s="126"/>
      <c r="D142" s="128"/>
      <c r="E142" s="15" t="str">
        <f t="shared" si="11"/>
        <v/>
      </c>
      <c r="F142" s="51" t="str">
        <f t="shared" si="12"/>
        <v/>
      </c>
      <c r="G142" s="307" t="b">
        <f t="shared" si="13"/>
        <v>0</v>
      </c>
      <c r="H142" s="308">
        <f t="shared" si="14"/>
        <v>1</v>
      </c>
    </row>
    <row r="143" spans="1:8">
      <c r="A143" s="125">
        <v>132</v>
      </c>
      <c r="B143" s="126"/>
      <c r="C143" s="126"/>
      <c r="D143" s="128"/>
      <c r="E143" s="15" t="str">
        <f t="shared" si="11"/>
        <v/>
      </c>
      <c r="F143" s="51" t="str">
        <f t="shared" si="12"/>
        <v/>
      </c>
      <c r="G143" s="307" t="b">
        <f t="shared" si="13"/>
        <v>0</v>
      </c>
      <c r="H143" s="308">
        <f t="shared" si="14"/>
        <v>1</v>
      </c>
    </row>
    <row r="144" spans="1:8">
      <c r="A144" s="125">
        <v>133</v>
      </c>
      <c r="B144" s="126"/>
      <c r="C144" s="126"/>
      <c r="D144" s="128"/>
      <c r="E144" s="15" t="str">
        <f t="shared" si="11"/>
        <v/>
      </c>
      <c r="F144" s="51" t="str">
        <f t="shared" si="12"/>
        <v/>
      </c>
      <c r="G144" s="307" t="b">
        <f t="shared" si="13"/>
        <v>0</v>
      </c>
      <c r="H144" s="308">
        <f t="shared" si="14"/>
        <v>1</v>
      </c>
    </row>
    <row r="145" spans="1:8">
      <c r="A145" s="125">
        <v>134</v>
      </c>
      <c r="B145" s="126"/>
      <c r="C145" s="126"/>
      <c r="D145" s="128"/>
      <c r="E145" s="15" t="str">
        <f t="shared" si="11"/>
        <v/>
      </c>
      <c r="F145" s="51" t="str">
        <f t="shared" si="12"/>
        <v/>
      </c>
      <c r="G145" s="307" t="b">
        <f t="shared" si="13"/>
        <v>0</v>
      </c>
      <c r="H145" s="308">
        <f t="shared" si="14"/>
        <v>1</v>
      </c>
    </row>
    <row r="146" spans="1:8">
      <c r="A146" s="125">
        <v>135</v>
      </c>
      <c r="B146" s="126"/>
      <c r="C146" s="126"/>
      <c r="D146" s="128"/>
      <c r="E146" s="15" t="str">
        <f t="shared" si="11"/>
        <v/>
      </c>
      <c r="F146" s="51" t="str">
        <f t="shared" si="12"/>
        <v/>
      </c>
      <c r="G146" s="307" t="b">
        <f t="shared" si="13"/>
        <v>0</v>
      </c>
      <c r="H146" s="308">
        <f t="shared" si="14"/>
        <v>1</v>
      </c>
    </row>
    <row r="147" spans="1:8">
      <c r="A147" s="125">
        <v>136</v>
      </c>
      <c r="B147" s="126"/>
      <c r="C147" s="126"/>
      <c r="D147" s="128"/>
      <c r="E147" s="15" t="str">
        <f t="shared" si="11"/>
        <v/>
      </c>
      <c r="F147" s="51" t="str">
        <f t="shared" si="12"/>
        <v/>
      </c>
      <c r="G147" s="307" t="b">
        <f t="shared" si="13"/>
        <v>0</v>
      </c>
      <c r="H147" s="308">
        <f t="shared" si="14"/>
        <v>1</v>
      </c>
    </row>
    <row r="148" spans="1:8">
      <c r="A148" s="125">
        <v>137</v>
      </c>
      <c r="B148" s="126"/>
      <c r="C148" s="126"/>
      <c r="D148" s="128"/>
      <c r="E148" s="15" t="str">
        <f t="shared" si="11"/>
        <v/>
      </c>
      <c r="F148" s="51" t="str">
        <f t="shared" si="12"/>
        <v/>
      </c>
      <c r="G148" s="307" t="b">
        <f t="shared" si="13"/>
        <v>0</v>
      </c>
      <c r="H148" s="308">
        <f t="shared" si="14"/>
        <v>1</v>
      </c>
    </row>
    <row r="149" spans="1:8">
      <c r="A149" s="125">
        <v>138</v>
      </c>
      <c r="B149" s="126"/>
      <c r="C149" s="126"/>
      <c r="D149" s="128"/>
      <c r="E149" s="15" t="str">
        <f t="shared" si="11"/>
        <v/>
      </c>
      <c r="F149" s="51" t="str">
        <f t="shared" si="12"/>
        <v/>
      </c>
      <c r="G149" s="307" t="b">
        <f t="shared" si="13"/>
        <v>0</v>
      </c>
      <c r="H149" s="308">
        <f t="shared" si="14"/>
        <v>1</v>
      </c>
    </row>
    <row r="150" spans="1:8">
      <c r="A150" s="125">
        <v>139</v>
      </c>
      <c r="B150" s="126"/>
      <c r="C150" s="126"/>
      <c r="D150" s="128"/>
      <c r="E150" s="15" t="str">
        <f t="shared" si="11"/>
        <v/>
      </c>
      <c r="F150" s="51" t="str">
        <f t="shared" si="12"/>
        <v/>
      </c>
      <c r="G150" s="307" t="b">
        <f t="shared" si="13"/>
        <v>0</v>
      </c>
      <c r="H150" s="308">
        <f t="shared" si="14"/>
        <v>1</v>
      </c>
    </row>
    <row r="151" spans="1:8">
      <c r="A151" s="125">
        <v>140</v>
      </c>
      <c r="B151" s="126"/>
      <c r="C151" s="126"/>
      <c r="D151" s="128"/>
      <c r="E151" s="15" t="str">
        <f t="shared" si="11"/>
        <v/>
      </c>
      <c r="F151" s="51" t="str">
        <f t="shared" si="12"/>
        <v/>
      </c>
      <c r="G151" s="307" t="b">
        <f t="shared" si="13"/>
        <v>0</v>
      </c>
      <c r="H151" s="308">
        <f t="shared" si="14"/>
        <v>1</v>
      </c>
    </row>
    <row r="152" spans="1:8">
      <c r="A152" s="125">
        <v>141</v>
      </c>
      <c r="B152" s="126"/>
      <c r="C152" s="126"/>
      <c r="D152" s="128"/>
      <c r="E152" s="15" t="str">
        <f t="shared" si="11"/>
        <v/>
      </c>
      <c r="F152" s="51" t="str">
        <f t="shared" si="12"/>
        <v/>
      </c>
      <c r="G152" s="307" t="b">
        <f t="shared" si="13"/>
        <v>0</v>
      </c>
      <c r="H152" s="308">
        <f t="shared" si="14"/>
        <v>1</v>
      </c>
    </row>
    <row r="153" spans="1:8">
      <c r="A153" s="125">
        <v>142</v>
      </c>
      <c r="B153" s="126"/>
      <c r="C153" s="126"/>
      <c r="D153" s="128"/>
      <c r="E153" s="15" t="str">
        <f t="shared" si="11"/>
        <v/>
      </c>
      <c r="F153" s="51" t="str">
        <f t="shared" si="12"/>
        <v/>
      </c>
      <c r="G153" s="307" t="b">
        <f t="shared" si="13"/>
        <v>0</v>
      </c>
      <c r="H153" s="308">
        <f t="shared" si="14"/>
        <v>1</v>
      </c>
    </row>
    <row r="154" spans="1:8">
      <c r="A154" s="125">
        <v>143</v>
      </c>
      <c r="B154" s="126"/>
      <c r="C154" s="126"/>
      <c r="D154" s="128"/>
      <c r="E154" s="15" t="str">
        <f t="shared" si="11"/>
        <v/>
      </c>
      <c r="F154" s="51" t="str">
        <f t="shared" si="12"/>
        <v/>
      </c>
      <c r="G154" s="307" t="b">
        <f t="shared" si="13"/>
        <v>0</v>
      </c>
      <c r="H154" s="308">
        <f t="shared" si="14"/>
        <v>1</v>
      </c>
    </row>
    <row r="155" spans="1:8">
      <c r="A155" s="125">
        <v>144</v>
      </c>
      <c r="B155" s="126"/>
      <c r="C155" s="126"/>
      <c r="D155" s="128"/>
      <c r="E155" s="15" t="str">
        <f t="shared" si="11"/>
        <v/>
      </c>
      <c r="F155" s="51" t="str">
        <f t="shared" si="12"/>
        <v/>
      </c>
      <c r="G155" s="307" t="b">
        <f t="shared" si="13"/>
        <v>0</v>
      </c>
      <c r="H155" s="308">
        <f t="shared" si="14"/>
        <v>1</v>
      </c>
    </row>
    <row r="156" spans="1:8">
      <c r="A156" s="125">
        <v>145</v>
      </c>
      <c r="B156" s="126"/>
      <c r="C156" s="126"/>
      <c r="D156" s="128"/>
      <c r="E156" s="15" t="str">
        <f t="shared" si="11"/>
        <v/>
      </c>
      <c r="F156" s="51" t="str">
        <f t="shared" si="12"/>
        <v/>
      </c>
      <c r="G156" s="307" t="b">
        <f t="shared" si="13"/>
        <v>0</v>
      </c>
      <c r="H156" s="308">
        <f t="shared" si="14"/>
        <v>1</v>
      </c>
    </row>
    <row r="157" spans="1:8">
      <c r="A157" s="125">
        <v>146</v>
      </c>
      <c r="B157" s="126"/>
      <c r="C157" s="126"/>
      <c r="D157" s="128"/>
      <c r="E157" s="15" t="str">
        <f t="shared" si="11"/>
        <v/>
      </c>
      <c r="F157" s="51" t="str">
        <f t="shared" si="12"/>
        <v/>
      </c>
      <c r="G157" s="307" t="b">
        <f t="shared" si="13"/>
        <v>0</v>
      </c>
      <c r="H157" s="308">
        <f t="shared" si="14"/>
        <v>1</v>
      </c>
    </row>
    <row r="158" spans="1:8">
      <c r="A158" s="125">
        <v>147</v>
      </c>
      <c r="B158" s="126"/>
      <c r="C158" s="126"/>
      <c r="D158" s="128"/>
      <c r="E158" s="15" t="str">
        <f t="shared" si="11"/>
        <v/>
      </c>
      <c r="F158" s="51" t="str">
        <f t="shared" si="12"/>
        <v/>
      </c>
      <c r="G158" s="307" t="b">
        <f t="shared" si="13"/>
        <v>0</v>
      </c>
      <c r="H158" s="308">
        <f t="shared" si="14"/>
        <v>1</v>
      </c>
    </row>
    <row r="159" spans="1:8">
      <c r="A159" s="125">
        <v>148</v>
      </c>
      <c r="B159" s="126"/>
      <c r="C159" s="126"/>
      <c r="D159" s="128"/>
      <c r="E159" s="15" t="str">
        <f t="shared" si="11"/>
        <v/>
      </c>
      <c r="F159" s="51" t="str">
        <f t="shared" si="12"/>
        <v/>
      </c>
      <c r="G159" s="307" t="b">
        <f t="shared" si="13"/>
        <v>0</v>
      </c>
      <c r="H159" s="308">
        <f t="shared" si="14"/>
        <v>1</v>
      </c>
    </row>
    <row r="160" spans="1:8">
      <c r="A160" s="125">
        <v>149</v>
      </c>
      <c r="B160" s="126"/>
      <c r="C160" s="126"/>
      <c r="D160" s="128"/>
      <c r="E160" s="15" t="str">
        <f t="shared" si="11"/>
        <v/>
      </c>
      <c r="F160" s="51" t="str">
        <f t="shared" si="12"/>
        <v/>
      </c>
      <c r="G160" s="307" t="b">
        <f t="shared" si="13"/>
        <v>0</v>
      </c>
      <c r="H160" s="308">
        <f t="shared" si="14"/>
        <v>1</v>
      </c>
    </row>
    <row r="161" spans="1:8">
      <c r="A161" s="125">
        <v>150</v>
      </c>
      <c r="B161" s="126"/>
      <c r="C161" s="126"/>
      <c r="D161" s="128"/>
      <c r="E161" s="15" t="str">
        <f t="shared" si="11"/>
        <v/>
      </c>
      <c r="F161" s="51" t="str">
        <f t="shared" si="12"/>
        <v/>
      </c>
      <c r="G161" s="307" t="b">
        <f t="shared" si="13"/>
        <v>0</v>
      </c>
      <c r="H161" s="308">
        <f t="shared" si="14"/>
        <v>1</v>
      </c>
    </row>
    <row r="162" spans="1:8">
      <c r="A162" s="125">
        <v>151</v>
      </c>
      <c r="B162" s="126"/>
      <c r="C162" s="126"/>
      <c r="D162" s="128"/>
      <c r="E162" s="15" t="str">
        <f t="shared" si="11"/>
        <v/>
      </c>
      <c r="F162" s="51" t="str">
        <f t="shared" si="12"/>
        <v/>
      </c>
      <c r="G162" s="307" t="b">
        <f t="shared" si="13"/>
        <v>0</v>
      </c>
      <c r="H162" s="308">
        <f t="shared" si="14"/>
        <v>1</v>
      </c>
    </row>
    <row r="163" spans="1:8">
      <c r="A163" s="125">
        <v>152</v>
      </c>
      <c r="B163" s="126"/>
      <c r="C163" s="126"/>
      <c r="D163" s="128"/>
      <c r="E163" s="15" t="str">
        <f t="shared" si="11"/>
        <v/>
      </c>
      <c r="F163" s="51" t="str">
        <f t="shared" si="12"/>
        <v/>
      </c>
      <c r="G163" s="307" t="b">
        <f t="shared" si="13"/>
        <v>0</v>
      </c>
      <c r="H163" s="308">
        <f t="shared" si="14"/>
        <v>1</v>
      </c>
    </row>
    <row r="164" spans="1:8">
      <c r="A164" s="125">
        <v>153</v>
      </c>
      <c r="B164" s="126"/>
      <c r="C164" s="126"/>
      <c r="D164" s="128"/>
      <c r="E164" s="15" t="str">
        <f t="shared" si="11"/>
        <v/>
      </c>
      <c r="F164" s="51" t="str">
        <f t="shared" si="12"/>
        <v/>
      </c>
      <c r="G164" s="307" t="b">
        <f t="shared" si="13"/>
        <v>0</v>
      </c>
      <c r="H164" s="308">
        <f t="shared" si="14"/>
        <v>1</v>
      </c>
    </row>
    <row r="165" spans="1:8">
      <c r="A165" s="125">
        <v>154</v>
      </c>
      <c r="B165" s="126"/>
      <c r="C165" s="126"/>
      <c r="D165" s="128"/>
      <c r="E165" s="15" t="str">
        <f t="shared" si="11"/>
        <v/>
      </c>
      <c r="F165" s="51" t="str">
        <f t="shared" si="12"/>
        <v/>
      </c>
      <c r="G165" s="307" t="b">
        <f t="shared" si="13"/>
        <v>0</v>
      </c>
      <c r="H165" s="308">
        <f t="shared" si="14"/>
        <v>1</v>
      </c>
    </row>
    <row r="166" spans="1:8">
      <c r="A166" s="125">
        <v>155</v>
      </c>
      <c r="B166" s="126"/>
      <c r="C166" s="126"/>
      <c r="D166" s="128"/>
      <c r="E166" s="15" t="str">
        <f t="shared" si="11"/>
        <v/>
      </c>
      <c r="F166" s="51" t="str">
        <f t="shared" si="12"/>
        <v/>
      </c>
      <c r="G166" s="307" t="b">
        <f t="shared" si="13"/>
        <v>0</v>
      </c>
      <c r="H166" s="308">
        <f t="shared" si="14"/>
        <v>1</v>
      </c>
    </row>
    <row r="167" spans="1:8">
      <c r="A167" s="125">
        <v>156</v>
      </c>
      <c r="B167" s="126"/>
      <c r="C167" s="126"/>
      <c r="D167" s="128"/>
      <c r="E167" s="15" t="str">
        <f t="shared" si="11"/>
        <v/>
      </c>
      <c r="F167" s="51" t="str">
        <f t="shared" si="12"/>
        <v/>
      </c>
      <c r="G167" s="307" t="b">
        <f t="shared" si="13"/>
        <v>0</v>
      </c>
      <c r="H167" s="308">
        <f t="shared" si="14"/>
        <v>1</v>
      </c>
    </row>
    <row r="168" spans="1:8">
      <c r="A168" s="125">
        <v>157</v>
      </c>
      <c r="B168" s="126"/>
      <c r="C168" s="126"/>
      <c r="D168" s="128"/>
      <c r="E168" s="15" t="str">
        <f t="shared" si="11"/>
        <v/>
      </c>
      <c r="F168" s="51" t="str">
        <f t="shared" si="12"/>
        <v/>
      </c>
      <c r="G168" s="307" t="b">
        <f t="shared" si="13"/>
        <v>0</v>
      </c>
      <c r="H168" s="308">
        <f t="shared" si="14"/>
        <v>1</v>
      </c>
    </row>
    <row r="169" spans="1:8">
      <c r="A169" s="125">
        <v>158</v>
      </c>
      <c r="B169" s="126"/>
      <c r="C169" s="126"/>
      <c r="D169" s="128"/>
      <c r="E169" s="15" t="str">
        <f t="shared" si="11"/>
        <v/>
      </c>
      <c r="F169" s="51" t="str">
        <f t="shared" si="12"/>
        <v/>
      </c>
      <c r="G169" s="307" t="b">
        <f t="shared" si="13"/>
        <v>0</v>
      </c>
      <c r="H169" s="308">
        <f t="shared" si="14"/>
        <v>1</v>
      </c>
    </row>
    <row r="170" spans="1:8">
      <c r="A170" s="125">
        <v>159</v>
      </c>
      <c r="B170" s="126"/>
      <c r="C170" s="126"/>
      <c r="D170" s="128"/>
      <c r="E170" s="15" t="str">
        <f t="shared" si="11"/>
        <v/>
      </c>
      <c r="F170" s="51" t="str">
        <f t="shared" si="12"/>
        <v/>
      </c>
      <c r="G170" s="307" t="b">
        <f t="shared" si="13"/>
        <v>0</v>
      </c>
      <c r="H170" s="308">
        <f t="shared" si="14"/>
        <v>1</v>
      </c>
    </row>
    <row r="171" spans="1:8">
      <c r="A171" s="125">
        <v>160</v>
      </c>
      <c r="B171" s="126"/>
      <c r="C171" s="126"/>
      <c r="D171" s="128"/>
      <c r="E171" s="15" t="str">
        <f t="shared" si="11"/>
        <v/>
      </c>
      <c r="F171" s="51" t="str">
        <f t="shared" si="12"/>
        <v/>
      </c>
      <c r="G171" s="307" t="b">
        <f t="shared" si="13"/>
        <v>0</v>
      </c>
      <c r="H171" s="308">
        <f t="shared" si="14"/>
        <v>1</v>
      </c>
    </row>
    <row r="172" spans="1:8">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c r="A173" s="125">
        <v>162</v>
      </c>
      <c r="B173" s="126"/>
      <c r="C173" s="126"/>
      <c r="D173" s="128"/>
      <c r="E173" s="15" t="str">
        <f t="shared" si="15"/>
        <v/>
      </c>
      <c r="F173" s="51" t="str">
        <f t="shared" si="12"/>
        <v/>
      </c>
      <c r="G173" s="307" t="b">
        <f t="shared" si="13"/>
        <v>0</v>
      </c>
      <c r="H173" s="308">
        <f t="shared" si="14"/>
        <v>1</v>
      </c>
    </row>
    <row r="174" spans="1:8">
      <c r="A174" s="125">
        <v>163</v>
      </c>
      <c r="B174" s="126"/>
      <c r="C174" s="126"/>
      <c r="D174" s="128"/>
      <c r="E174" s="15" t="str">
        <f t="shared" si="15"/>
        <v/>
      </c>
      <c r="F174" s="51" t="str">
        <f t="shared" si="12"/>
        <v/>
      </c>
      <c r="G174" s="307" t="b">
        <f t="shared" si="13"/>
        <v>0</v>
      </c>
      <c r="H174" s="308">
        <f t="shared" si="14"/>
        <v>1</v>
      </c>
    </row>
    <row r="175" spans="1:8">
      <c r="A175" s="125">
        <v>164</v>
      </c>
      <c r="B175" s="126"/>
      <c r="C175" s="126"/>
      <c r="D175" s="128"/>
      <c r="E175" s="15" t="str">
        <f t="shared" si="15"/>
        <v/>
      </c>
      <c r="F175" s="51" t="str">
        <f t="shared" si="12"/>
        <v/>
      </c>
      <c r="G175" s="307" t="b">
        <f t="shared" si="13"/>
        <v>0</v>
      </c>
      <c r="H175" s="308">
        <f t="shared" si="14"/>
        <v>1</v>
      </c>
    </row>
    <row r="176" spans="1:8">
      <c r="A176" s="125">
        <v>165</v>
      </c>
      <c r="B176" s="126"/>
      <c r="C176" s="126"/>
      <c r="D176" s="128"/>
      <c r="E176" s="15" t="str">
        <f t="shared" si="15"/>
        <v/>
      </c>
      <c r="F176" s="51" t="str">
        <f t="shared" si="12"/>
        <v/>
      </c>
      <c r="G176" s="307" t="b">
        <f t="shared" si="13"/>
        <v>0</v>
      </c>
      <c r="H176" s="308">
        <f t="shared" si="14"/>
        <v>1</v>
      </c>
    </row>
    <row r="177" spans="1:8">
      <c r="A177" s="125">
        <v>166</v>
      </c>
      <c r="B177" s="126"/>
      <c r="C177" s="126"/>
      <c r="D177" s="128"/>
      <c r="E177" s="15" t="str">
        <f t="shared" si="15"/>
        <v/>
      </c>
      <c r="F177" s="51" t="str">
        <f t="shared" si="12"/>
        <v/>
      </c>
      <c r="G177" s="307" t="b">
        <f t="shared" si="13"/>
        <v>0</v>
      </c>
      <c r="H177" s="308">
        <f t="shared" si="14"/>
        <v>1</v>
      </c>
    </row>
    <row r="178" spans="1:8">
      <c r="A178" s="125">
        <v>167</v>
      </c>
      <c r="B178" s="126"/>
      <c r="C178" s="126"/>
      <c r="D178" s="128"/>
      <c r="E178" s="15" t="str">
        <f t="shared" si="15"/>
        <v/>
      </c>
      <c r="F178" s="51" t="str">
        <f t="shared" si="12"/>
        <v/>
      </c>
      <c r="G178" s="307" t="b">
        <f t="shared" si="13"/>
        <v>0</v>
      </c>
      <c r="H178" s="308">
        <f t="shared" si="14"/>
        <v>1</v>
      </c>
    </row>
    <row r="179" spans="1:8">
      <c r="A179" s="125">
        <v>168</v>
      </c>
      <c r="B179" s="126"/>
      <c r="C179" s="126"/>
      <c r="D179" s="128"/>
      <c r="E179" s="15" t="str">
        <f t="shared" si="15"/>
        <v/>
      </c>
      <c r="F179" s="51" t="str">
        <f t="shared" si="12"/>
        <v/>
      </c>
      <c r="G179" s="307" t="b">
        <f t="shared" si="13"/>
        <v>0</v>
      </c>
      <c r="H179" s="308">
        <f t="shared" si="14"/>
        <v>1</v>
      </c>
    </row>
    <row r="180" spans="1:8">
      <c r="A180" s="125">
        <v>169</v>
      </c>
      <c r="B180" s="126"/>
      <c r="C180" s="126"/>
      <c r="D180" s="128"/>
      <c r="E180" s="15" t="str">
        <f t="shared" si="15"/>
        <v/>
      </c>
      <c r="F180" s="51" t="str">
        <f t="shared" si="12"/>
        <v/>
      </c>
      <c r="G180" s="307" t="b">
        <f t="shared" si="13"/>
        <v>0</v>
      </c>
      <c r="H180" s="308">
        <f t="shared" si="14"/>
        <v>1</v>
      </c>
    </row>
    <row r="181" spans="1:8">
      <c r="A181" s="125">
        <v>170</v>
      </c>
      <c r="B181" s="126"/>
      <c r="C181" s="126"/>
      <c r="D181" s="128"/>
      <c r="E181" s="15" t="str">
        <f t="shared" si="15"/>
        <v/>
      </c>
      <c r="F181" s="51" t="str">
        <f t="shared" si="12"/>
        <v/>
      </c>
      <c r="G181" s="307" t="b">
        <f t="shared" si="13"/>
        <v>0</v>
      </c>
      <c r="H181" s="308">
        <f t="shared" si="14"/>
        <v>1</v>
      </c>
    </row>
    <row r="182" spans="1:8">
      <c r="A182" s="125">
        <v>171</v>
      </c>
      <c r="B182" s="126"/>
      <c r="C182" s="126"/>
      <c r="D182" s="128"/>
      <c r="E182" s="15" t="str">
        <f t="shared" si="15"/>
        <v/>
      </c>
      <c r="F182" s="51" t="str">
        <f t="shared" si="12"/>
        <v/>
      </c>
      <c r="G182" s="307" t="b">
        <f t="shared" si="13"/>
        <v>0</v>
      </c>
      <c r="H182" s="308">
        <f t="shared" si="14"/>
        <v>1</v>
      </c>
    </row>
    <row r="183" spans="1:8">
      <c r="A183" s="125">
        <v>172</v>
      </c>
      <c r="B183" s="126"/>
      <c r="C183" s="126"/>
      <c r="D183" s="128"/>
      <c r="E183" s="15" t="str">
        <f t="shared" si="15"/>
        <v/>
      </c>
      <c r="F183" s="51" t="str">
        <f t="shared" si="12"/>
        <v/>
      </c>
      <c r="G183" s="307" t="b">
        <f t="shared" si="13"/>
        <v>0</v>
      </c>
      <c r="H183" s="308">
        <f t="shared" si="14"/>
        <v>1</v>
      </c>
    </row>
    <row r="184" spans="1:8">
      <c r="A184" s="125">
        <v>173</v>
      </c>
      <c r="B184" s="126"/>
      <c r="C184" s="126"/>
      <c r="D184" s="128"/>
      <c r="E184" s="15" t="str">
        <f t="shared" si="15"/>
        <v/>
      </c>
      <c r="F184" s="51" t="str">
        <f t="shared" si="12"/>
        <v/>
      </c>
      <c r="G184" s="307" t="b">
        <f t="shared" si="13"/>
        <v>0</v>
      </c>
      <c r="H184" s="308">
        <f t="shared" si="14"/>
        <v>1</v>
      </c>
    </row>
    <row r="185" spans="1:8">
      <c r="A185" s="125">
        <v>174</v>
      </c>
      <c r="B185" s="126"/>
      <c r="C185" s="126"/>
      <c r="D185" s="128"/>
      <c r="E185" s="15" t="str">
        <f t="shared" si="15"/>
        <v/>
      </c>
      <c r="F185" s="51" t="str">
        <f t="shared" si="12"/>
        <v/>
      </c>
      <c r="G185" s="307" t="b">
        <f t="shared" si="13"/>
        <v>0</v>
      </c>
      <c r="H185" s="308">
        <f t="shared" si="14"/>
        <v>1</v>
      </c>
    </row>
    <row r="186" spans="1:8">
      <c r="A186" s="125">
        <v>175</v>
      </c>
      <c r="B186" s="126"/>
      <c r="C186" s="126"/>
      <c r="D186" s="128"/>
      <c r="E186" s="15" t="str">
        <f t="shared" si="15"/>
        <v/>
      </c>
      <c r="F186" s="51" t="str">
        <f t="shared" si="12"/>
        <v/>
      </c>
      <c r="G186" s="307" t="b">
        <f t="shared" si="13"/>
        <v>0</v>
      </c>
      <c r="H186" s="308">
        <f t="shared" si="14"/>
        <v>1</v>
      </c>
    </row>
    <row r="187" spans="1:8">
      <c r="A187" s="125">
        <v>176</v>
      </c>
      <c r="B187" s="126"/>
      <c r="C187" s="126"/>
      <c r="D187" s="128"/>
      <c r="E187" s="15" t="str">
        <f t="shared" si="15"/>
        <v/>
      </c>
      <c r="F187" s="51" t="str">
        <f t="shared" si="12"/>
        <v/>
      </c>
      <c r="G187" s="307" t="b">
        <f t="shared" si="13"/>
        <v>0</v>
      </c>
      <c r="H187" s="308">
        <f t="shared" si="14"/>
        <v>1</v>
      </c>
    </row>
    <row r="188" spans="1:8">
      <c r="A188" s="125">
        <v>177</v>
      </c>
      <c r="B188" s="126"/>
      <c r="C188" s="126"/>
      <c r="D188" s="128"/>
      <c r="E188" s="15" t="str">
        <f t="shared" si="15"/>
        <v/>
      </c>
      <c r="F188" s="51" t="str">
        <f t="shared" si="12"/>
        <v/>
      </c>
      <c r="G188" s="307" t="b">
        <f t="shared" si="13"/>
        <v>0</v>
      </c>
      <c r="H188" s="308">
        <f t="shared" si="14"/>
        <v>1</v>
      </c>
    </row>
    <row r="189" spans="1:8">
      <c r="A189" s="125">
        <v>178</v>
      </c>
      <c r="B189" s="126"/>
      <c r="C189" s="126"/>
      <c r="D189" s="128"/>
      <c r="E189" s="15" t="str">
        <f t="shared" si="15"/>
        <v/>
      </c>
      <c r="F189" s="51" t="str">
        <f t="shared" si="12"/>
        <v/>
      </c>
      <c r="G189" s="307" t="b">
        <f t="shared" si="13"/>
        <v>0</v>
      </c>
      <c r="H189" s="308">
        <f t="shared" si="14"/>
        <v>1</v>
      </c>
    </row>
    <row r="190" spans="1:8">
      <c r="A190" s="125">
        <v>179</v>
      </c>
      <c r="B190" s="126"/>
      <c r="C190" s="126"/>
      <c r="D190" s="128"/>
      <c r="E190" s="15" t="str">
        <f t="shared" si="15"/>
        <v/>
      </c>
      <c r="F190" s="51" t="str">
        <f t="shared" si="12"/>
        <v/>
      </c>
      <c r="G190" s="307" t="b">
        <f t="shared" si="13"/>
        <v>0</v>
      </c>
      <c r="H190" s="308">
        <f t="shared" si="14"/>
        <v>1</v>
      </c>
    </row>
    <row r="191" spans="1:8">
      <c r="A191" s="125">
        <v>180</v>
      </c>
      <c r="B191" s="126"/>
      <c r="C191" s="126"/>
      <c r="D191" s="128"/>
      <c r="E191" s="15" t="str">
        <f t="shared" si="15"/>
        <v/>
      </c>
      <c r="F191" s="51" t="str">
        <f t="shared" si="12"/>
        <v/>
      </c>
      <c r="G191" s="307" t="b">
        <f t="shared" si="13"/>
        <v>0</v>
      </c>
      <c r="H191" s="308">
        <f t="shared" si="14"/>
        <v>1</v>
      </c>
    </row>
    <row r="192" spans="1:8">
      <c r="A192" s="125">
        <v>181</v>
      </c>
      <c r="B192" s="126"/>
      <c r="C192" s="126"/>
      <c r="D192" s="128"/>
      <c r="E192" s="15" t="str">
        <f t="shared" si="15"/>
        <v/>
      </c>
      <c r="F192" s="51" t="str">
        <f t="shared" si="12"/>
        <v/>
      </c>
      <c r="G192" s="307" t="b">
        <f t="shared" si="13"/>
        <v>0</v>
      </c>
      <c r="H192" s="308">
        <f t="shared" si="14"/>
        <v>1</v>
      </c>
    </row>
    <row r="193" spans="1:8">
      <c r="A193" s="125">
        <v>182</v>
      </c>
      <c r="B193" s="126"/>
      <c r="C193" s="126"/>
      <c r="D193" s="128"/>
      <c r="E193" s="15" t="str">
        <f t="shared" si="15"/>
        <v/>
      </c>
      <c r="F193" s="51" t="str">
        <f t="shared" si="12"/>
        <v/>
      </c>
      <c r="G193" s="307" t="b">
        <f t="shared" si="13"/>
        <v>0</v>
      </c>
      <c r="H193" s="308">
        <f t="shared" si="14"/>
        <v>1</v>
      </c>
    </row>
    <row r="194" spans="1:8">
      <c r="A194" s="125">
        <v>183</v>
      </c>
      <c r="B194" s="126"/>
      <c r="C194" s="126"/>
      <c r="D194" s="128"/>
      <c r="E194" s="15" t="str">
        <f t="shared" si="15"/>
        <v/>
      </c>
      <c r="F194" s="51" t="str">
        <f t="shared" si="12"/>
        <v/>
      </c>
      <c r="G194" s="307" t="b">
        <f t="shared" si="13"/>
        <v>0</v>
      </c>
      <c r="H194" s="308">
        <f t="shared" si="14"/>
        <v>1</v>
      </c>
    </row>
    <row r="195" spans="1:8">
      <c r="A195" s="125">
        <v>184</v>
      </c>
      <c r="B195" s="126"/>
      <c r="C195" s="126"/>
      <c r="D195" s="128"/>
      <c r="E195" s="15" t="str">
        <f t="shared" si="15"/>
        <v/>
      </c>
      <c r="F195" s="51" t="str">
        <f t="shared" si="12"/>
        <v/>
      </c>
      <c r="G195" s="307" t="b">
        <f t="shared" si="13"/>
        <v>0</v>
      </c>
      <c r="H195" s="308">
        <f t="shared" si="14"/>
        <v>1</v>
      </c>
    </row>
    <row r="196" spans="1:8">
      <c r="A196" s="125">
        <v>185</v>
      </c>
      <c r="B196" s="126"/>
      <c r="C196" s="126"/>
      <c r="D196" s="128"/>
      <c r="E196" s="15" t="str">
        <f t="shared" si="15"/>
        <v/>
      </c>
      <c r="F196" s="51" t="str">
        <f t="shared" si="12"/>
        <v/>
      </c>
      <c r="G196" s="307" t="b">
        <f t="shared" si="13"/>
        <v>0</v>
      </c>
      <c r="H196" s="308">
        <f t="shared" si="14"/>
        <v>1</v>
      </c>
    </row>
    <row r="197" spans="1:8">
      <c r="A197" s="125">
        <v>186</v>
      </c>
      <c r="B197" s="126"/>
      <c r="C197" s="126"/>
      <c r="D197" s="128"/>
      <c r="E197" s="15" t="str">
        <f t="shared" si="15"/>
        <v/>
      </c>
      <c r="F197" s="51" t="str">
        <f t="shared" si="12"/>
        <v/>
      </c>
      <c r="G197" s="307" t="b">
        <f t="shared" si="13"/>
        <v>0</v>
      </c>
      <c r="H197" s="308">
        <f t="shared" si="14"/>
        <v>1</v>
      </c>
    </row>
    <row r="198" spans="1:8">
      <c r="A198" s="125">
        <v>187</v>
      </c>
      <c r="B198" s="126"/>
      <c r="C198" s="126"/>
      <c r="D198" s="128"/>
      <c r="E198" s="15" t="str">
        <f t="shared" si="15"/>
        <v/>
      </c>
      <c r="F198" s="51" t="str">
        <f t="shared" si="12"/>
        <v/>
      </c>
      <c r="G198" s="307" t="b">
        <f t="shared" si="13"/>
        <v>0</v>
      </c>
      <c r="H198" s="308">
        <f t="shared" si="14"/>
        <v>1</v>
      </c>
    </row>
    <row r="199" spans="1:8">
      <c r="A199" s="125">
        <v>188</v>
      </c>
      <c r="B199" s="126"/>
      <c r="C199" s="126"/>
      <c r="D199" s="128"/>
      <c r="E199" s="15" t="str">
        <f t="shared" si="15"/>
        <v/>
      </c>
      <c r="F199" s="51" t="str">
        <f t="shared" si="12"/>
        <v/>
      </c>
      <c r="G199" s="307" t="b">
        <f t="shared" si="13"/>
        <v>0</v>
      </c>
      <c r="H199" s="308">
        <f t="shared" si="14"/>
        <v>1</v>
      </c>
    </row>
    <row r="200" spans="1:8">
      <c r="A200" s="125">
        <v>189</v>
      </c>
      <c r="B200" s="126"/>
      <c r="C200" s="126"/>
      <c r="D200" s="128"/>
      <c r="E200" s="15" t="str">
        <f t="shared" si="15"/>
        <v/>
      </c>
      <c r="F200" s="51" t="str">
        <f t="shared" si="12"/>
        <v/>
      </c>
      <c r="G200" s="307" t="b">
        <f t="shared" si="13"/>
        <v>0</v>
      </c>
      <c r="H200" s="308">
        <f t="shared" si="14"/>
        <v>1</v>
      </c>
    </row>
    <row r="201" spans="1:8">
      <c r="A201" s="125">
        <v>190</v>
      </c>
      <c r="B201" s="126"/>
      <c r="C201" s="126"/>
      <c r="D201" s="128"/>
      <c r="E201" s="15" t="str">
        <f t="shared" si="15"/>
        <v/>
      </c>
      <c r="F201" s="51" t="str">
        <f t="shared" si="12"/>
        <v/>
      </c>
      <c r="G201" s="307" t="b">
        <f t="shared" si="13"/>
        <v>0</v>
      </c>
      <c r="H201" s="308">
        <f t="shared" si="14"/>
        <v>1</v>
      </c>
    </row>
    <row r="202" spans="1:8">
      <c r="A202" s="125">
        <v>191</v>
      </c>
      <c r="B202" s="126"/>
      <c r="C202" s="126"/>
      <c r="D202" s="128"/>
      <c r="E202" s="15" t="str">
        <f t="shared" si="15"/>
        <v/>
      </c>
      <c r="F202" s="51" t="str">
        <f t="shared" si="12"/>
        <v/>
      </c>
      <c r="G202" s="307" t="b">
        <f t="shared" si="13"/>
        <v>0</v>
      </c>
      <c r="H202" s="308">
        <f t="shared" si="14"/>
        <v>1</v>
      </c>
    </row>
    <row r="203" spans="1:8">
      <c r="A203" s="125">
        <v>192</v>
      </c>
      <c r="B203" s="126"/>
      <c r="C203" s="126"/>
      <c r="D203" s="128"/>
      <c r="E203" s="15" t="str">
        <f t="shared" si="15"/>
        <v/>
      </c>
      <c r="F203" s="51" t="str">
        <f t="shared" si="12"/>
        <v/>
      </c>
      <c r="G203" s="307" t="b">
        <f t="shared" si="13"/>
        <v>0</v>
      </c>
      <c r="H203" s="308">
        <f t="shared" si="14"/>
        <v>1</v>
      </c>
    </row>
    <row r="204" spans="1:8">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ref="H205:H261" si="18">LEN(B205)-LEN(SUBSTITUTE(B205,",",""))+1</f>
        <v>1</v>
      </c>
    </row>
    <row r="206" spans="1:8">
      <c r="A206" s="125">
        <v>195</v>
      </c>
      <c r="B206" s="126"/>
      <c r="C206" s="126"/>
      <c r="D206" s="128"/>
      <c r="E206" s="15" t="str">
        <f t="shared" si="15"/>
        <v/>
      </c>
      <c r="F206" s="51" t="str">
        <f t="shared" si="16"/>
        <v/>
      </c>
      <c r="G206" s="307" t="b">
        <f t="shared" si="17"/>
        <v>0</v>
      </c>
      <c r="H206" s="308">
        <f t="shared" si="18"/>
        <v>1</v>
      </c>
    </row>
    <row r="207" spans="1:8">
      <c r="A207" s="125">
        <v>196</v>
      </c>
      <c r="B207" s="126"/>
      <c r="C207" s="126"/>
      <c r="D207" s="128"/>
      <c r="E207" s="15" t="str">
        <f t="shared" si="15"/>
        <v/>
      </c>
      <c r="F207" s="51" t="str">
        <f t="shared" si="16"/>
        <v/>
      </c>
      <c r="G207" s="307" t="b">
        <f t="shared" si="17"/>
        <v>0</v>
      </c>
      <c r="H207" s="308">
        <f t="shared" si="18"/>
        <v>1</v>
      </c>
    </row>
    <row r="208" spans="1:8">
      <c r="A208" s="125">
        <v>197</v>
      </c>
      <c r="B208" s="126"/>
      <c r="C208" s="126"/>
      <c r="D208" s="128"/>
      <c r="E208" s="15" t="str">
        <f t="shared" si="15"/>
        <v/>
      </c>
      <c r="F208" s="51" t="str">
        <f t="shared" si="16"/>
        <v/>
      </c>
      <c r="G208" s="307" t="b">
        <f t="shared" si="17"/>
        <v>0</v>
      </c>
      <c r="H208" s="308">
        <f t="shared" si="18"/>
        <v>1</v>
      </c>
    </row>
    <row r="209" spans="1:8">
      <c r="A209" s="125">
        <v>198</v>
      </c>
      <c r="B209" s="126"/>
      <c r="C209" s="126"/>
      <c r="D209" s="128"/>
      <c r="E209" s="15" t="str">
        <f t="shared" si="15"/>
        <v/>
      </c>
      <c r="F209" s="51" t="str">
        <f t="shared" si="16"/>
        <v/>
      </c>
      <c r="G209" s="307" t="b">
        <f t="shared" si="17"/>
        <v>0</v>
      </c>
      <c r="H209" s="308">
        <f t="shared" si="18"/>
        <v>1</v>
      </c>
    </row>
    <row r="210" spans="1:8">
      <c r="A210" s="125">
        <v>199</v>
      </c>
      <c r="B210" s="126"/>
      <c r="C210" s="126"/>
      <c r="D210" s="128"/>
      <c r="E210" s="15" t="str">
        <f t="shared" si="15"/>
        <v/>
      </c>
      <c r="F210" s="51" t="str">
        <f t="shared" si="16"/>
        <v/>
      </c>
      <c r="G210" s="307" t="b">
        <f t="shared" si="17"/>
        <v>0</v>
      </c>
      <c r="H210" s="308">
        <f t="shared" si="18"/>
        <v>1</v>
      </c>
    </row>
    <row r="211" spans="1:8">
      <c r="A211" s="125">
        <v>200</v>
      </c>
      <c r="B211" s="126"/>
      <c r="C211" s="126"/>
      <c r="D211" s="128"/>
      <c r="E211" s="15" t="str">
        <f t="shared" si="15"/>
        <v/>
      </c>
      <c r="F211" s="51" t="str">
        <f t="shared" si="16"/>
        <v/>
      </c>
      <c r="G211" s="307" t="b">
        <f t="shared" si="17"/>
        <v>0</v>
      </c>
      <c r="H211" s="308">
        <f t="shared" si="18"/>
        <v>1</v>
      </c>
    </row>
    <row r="212" spans="1:8">
      <c r="A212" s="125">
        <v>201</v>
      </c>
      <c r="B212" s="126"/>
      <c r="C212" s="126"/>
      <c r="D212" s="128"/>
      <c r="E212" s="15" t="str">
        <f t="shared" si="15"/>
        <v/>
      </c>
      <c r="F212" s="51" t="str">
        <f t="shared" si="16"/>
        <v/>
      </c>
      <c r="G212" s="307" t="b">
        <f t="shared" si="17"/>
        <v>0</v>
      </c>
      <c r="H212" s="308">
        <f t="shared" si="18"/>
        <v>1</v>
      </c>
    </row>
    <row r="213" spans="1:8">
      <c r="A213" s="125">
        <v>202</v>
      </c>
      <c r="B213" s="126"/>
      <c r="C213" s="126"/>
      <c r="D213" s="128"/>
      <c r="E213" s="15" t="str">
        <f t="shared" si="15"/>
        <v/>
      </c>
      <c r="F213" s="51" t="str">
        <f t="shared" si="16"/>
        <v/>
      </c>
      <c r="G213" s="307" t="b">
        <f t="shared" si="17"/>
        <v>0</v>
      </c>
      <c r="H213" s="308">
        <f t="shared" si="18"/>
        <v>1</v>
      </c>
    </row>
    <row r="214" spans="1:8">
      <c r="A214" s="125">
        <v>203</v>
      </c>
      <c r="B214" s="126"/>
      <c r="C214" s="126"/>
      <c r="D214" s="128"/>
      <c r="E214" s="15" t="str">
        <f t="shared" si="15"/>
        <v/>
      </c>
      <c r="F214" s="51" t="str">
        <f t="shared" si="16"/>
        <v/>
      </c>
      <c r="G214" s="307" t="b">
        <f t="shared" si="17"/>
        <v>0</v>
      </c>
      <c r="H214" s="308">
        <f t="shared" si="18"/>
        <v>1</v>
      </c>
    </row>
    <row r="215" spans="1:8">
      <c r="A215" s="125">
        <v>204</v>
      </c>
      <c r="B215" s="126"/>
      <c r="C215" s="126"/>
      <c r="D215" s="128"/>
      <c r="E215" s="15" t="str">
        <f t="shared" si="15"/>
        <v/>
      </c>
      <c r="F215" s="51" t="str">
        <f t="shared" si="16"/>
        <v/>
      </c>
      <c r="G215" s="307" t="b">
        <f t="shared" si="17"/>
        <v>0</v>
      </c>
      <c r="H215" s="308">
        <f t="shared" si="18"/>
        <v>1</v>
      </c>
    </row>
    <row r="216" spans="1:8">
      <c r="A216" s="125">
        <v>205</v>
      </c>
      <c r="B216" s="126"/>
      <c r="C216" s="126"/>
      <c r="D216" s="128"/>
      <c r="E216" s="15" t="str">
        <f t="shared" si="15"/>
        <v/>
      </c>
      <c r="F216" s="51" t="str">
        <f t="shared" si="16"/>
        <v/>
      </c>
      <c r="G216" s="307" t="b">
        <f t="shared" si="17"/>
        <v>0</v>
      </c>
      <c r="H216" s="308">
        <f t="shared" si="18"/>
        <v>1</v>
      </c>
    </row>
    <row r="217" spans="1:8">
      <c r="A217" s="125">
        <v>206</v>
      </c>
      <c r="B217" s="126"/>
      <c r="C217" s="126"/>
      <c r="D217" s="128"/>
      <c r="E217" s="15" t="str">
        <f t="shared" si="15"/>
        <v/>
      </c>
      <c r="F217" s="51" t="str">
        <f t="shared" si="16"/>
        <v/>
      </c>
      <c r="G217" s="307" t="b">
        <f t="shared" si="17"/>
        <v>0</v>
      </c>
      <c r="H217" s="308">
        <f t="shared" si="18"/>
        <v>1</v>
      </c>
    </row>
    <row r="218" spans="1:8">
      <c r="A218" s="125">
        <v>207</v>
      </c>
      <c r="B218" s="126"/>
      <c r="C218" s="126"/>
      <c r="D218" s="128"/>
      <c r="E218" s="15" t="str">
        <f t="shared" si="15"/>
        <v/>
      </c>
      <c r="F218" s="51" t="str">
        <f t="shared" si="16"/>
        <v/>
      </c>
      <c r="G218" s="307" t="b">
        <f t="shared" si="17"/>
        <v>0</v>
      </c>
      <c r="H218" s="308">
        <f t="shared" si="18"/>
        <v>1</v>
      </c>
    </row>
    <row r="219" spans="1:8">
      <c r="A219" s="125">
        <v>208</v>
      </c>
      <c r="B219" s="126"/>
      <c r="C219" s="126"/>
      <c r="D219" s="128"/>
      <c r="E219" s="15" t="str">
        <f t="shared" si="15"/>
        <v/>
      </c>
      <c r="F219" s="51" t="str">
        <f t="shared" si="16"/>
        <v/>
      </c>
      <c r="G219" s="307" t="b">
        <f t="shared" si="17"/>
        <v>0</v>
      </c>
      <c r="H219" s="308">
        <f t="shared" si="18"/>
        <v>1</v>
      </c>
    </row>
    <row r="220" spans="1:8">
      <c r="A220" s="125">
        <v>209</v>
      </c>
      <c r="B220" s="126"/>
      <c r="C220" s="126"/>
      <c r="D220" s="128"/>
      <c r="E220" s="15" t="str">
        <f t="shared" si="15"/>
        <v/>
      </c>
      <c r="F220" s="51" t="str">
        <f t="shared" si="16"/>
        <v/>
      </c>
      <c r="G220" s="307" t="b">
        <f t="shared" si="17"/>
        <v>0</v>
      </c>
      <c r="H220" s="308">
        <f t="shared" si="18"/>
        <v>1</v>
      </c>
    </row>
    <row r="221" spans="1:8">
      <c r="A221" s="125">
        <v>210</v>
      </c>
      <c r="B221" s="126"/>
      <c r="C221" s="126"/>
      <c r="D221" s="128"/>
      <c r="E221" s="15" t="str">
        <f t="shared" si="15"/>
        <v/>
      </c>
      <c r="F221" s="51" t="str">
        <f t="shared" si="16"/>
        <v/>
      </c>
      <c r="G221" s="307" t="b">
        <f t="shared" si="17"/>
        <v>0</v>
      </c>
      <c r="H221" s="308">
        <f t="shared" si="18"/>
        <v>1</v>
      </c>
    </row>
    <row r="222" spans="1:8">
      <c r="A222" s="125">
        <v>211</v>
      </c>
      <c r="B222" s="126"/>
      <c r="C222" s="126"/>
      <c r="D222" s="128"/>
      <c r="E222" s="15" t="str">
        <f t="shared" si="15"/>
        <v/>
      </c>
      <c r="F222" s="51" t="str">
        <f t="shared" si="16"/>
        <v/>
      </c>
      <c r="G222" s="307" t="b">
        <f t="shared" si="17"/>
        <v>0</v>
      </c>
      <c r="H222" s="308">
        <f t="shared" si="18"/>
        <v>1</v>
      </c>
    </row>
    <row r="223" spans="1:8">
      <c r="A223" s="125">
        <v>212</v>
      </c>
      <c r="B223" s="126"/>
      <c r="C223" s="126"/>
      <c r="D223" s="128"/>
      <c r="E223" s="15" t="str">
        <f t="shared" si="15"/>
        <v/>
      </c>
      <c r="F223" s="51" t="str">
        <f t="shared" si="16"/>
        <v/>
      </c>
      <c r="G223" s="307" t="b">
        <f t="shared" si="17"/>
        <v>0</v>
      </c>
      <c r="H223" s="308">
        <f t="shared" si="18"/>
        <v>1</v>
      </c>
    </row>
    <row r="224" spans="1:8">
      <c r="A224" s="125">
        <v>213</v>
      </c>
      <c r="B224" s="126"/>
      <c r="C224" s="126"/>
      <c r="D224" s="128"/>
      <c r="E224" s="15" t="str">
        <f t="shared" si="15"/>
        <v/>
      </c>
      <c r="F224" s="51" t="str">
        <f t="shared" si="16"/>
        <v/>
      </c>
      <c r="G224" s="307" t="b">
        <f t="shared" si="17"/>
        <v>0</v>
      </c>
      <c r="H224" s="308">
        <f t="shared" si="18"/>
        <v>1</v>
      </c>
    </row>
    <row r="225" spans="1:8">
      <c r="A225" s="125">
        <v>214</v>
      </c>
      <c r="B225" s="126"/>
      <c r="C225" s="126"/>
      <c r="D225" s="128"/>
      <c r="E225" s="15" t="str">
        <f t="shared" si="15"/>
        <v/>
      </c>
      <c r="F225" s="51" t="str">
        <f t="shared" si="16"/>
        <v/>
      </c>
      <c r="G225" s="307" t="b">
        <f t="shared" si="17"/>
        <v>0</v>
      </c>
      <c r="H225" s="308">
        <f t="shared" si="18"/>
        <v>1</v>
      </c>
    </row>
    <row r="226" spans="1:8">
      <c r="A226" s="125">
        <v>215</v>
      </c>
      <c r="B226" s="126"/>
      <c r="C226" s="126"/>
      <c r="D226" s="128"/>
      <c r="E226" s="15" t="str">
        <f t="shared" si="15"/>
        <v/>
      </c>
      <c r="F226" s="51" t="str">
        <f t="shared" si="16"/>
        <v/>
      </c>
      <c r="G226" s="307" t="b">
        <f t="shared" si="17"/>
        <v>0</v>
      </c>
      <c r="H226" s="308">
        <f t="shared" si="18"/>
        <v>1</v>
      </c>
    </row>
    <row r="227" spans="1:8">
      <c r="A227" s="125">
        <v>216</v>
      </c>
      <c r="B227" s="126"/>
      <c r="C227" s="126"/>
      <c r="D227" s="128"/>
      <c r="E227" s="15" t="str">
        <f t="shared" si="15"/>
        <v/>
      </c>
      <c r="F227" s="51" t="str">
        <f t="shared" si="16"/>
        <v/>
      </c>
      <c r="G227" s="307" t="b">
        <f t="shared" si="17"/>
        <v>0</v>
      </c>
      <c r="H227" s="308">
        <f t="shared" si="18"/>
        <v>1</v>
      </c>
    </row>
    <row r="228" spans="1:8">
      <c r="A228" s="125">
        <v>217</v>
      </c>
      <c r="B228" s="126"/>
      <c r="C228" s="126"/>
      <c r="D228" s="128"/>
      <c r="E228" s="15" t="str">
        <f t="shared" si="15"/>
        <v/>
      </c>
      <c r="F228" s="51" t="str">
        <f t="shared" si="16"/>
        <v/>
      </c>
      <c r="G228" s="307" t="b">
        <f t="shared" si="17"/>
        <v>0</v>
      </c>
      <c r="H228" s="308">
        <f t="shared" si="18"/>
        <v>1</v>
      </c>
    </row>
    <row r="229" spans="1:8">
      <c r="A229" s="125">
        <v>218</v>
      </c>
      <c r="B229" s="126"/>
      <c r="C229" s="126"/>
      <c r="D229" s="128"/>
      <c r="E229" s="15" t="str">
        <f t="shared" si="15"/>
        <v/>
      </c>
      <c r="F229" s="51" t="str">
        <f t="shared" si="16"/>
        <v/>
      </c>
      <c r="G229" s="307" t="b">
        <f t="shared" si="17"/>
        <v>0</v>
      </c>
      <c r="H229" s="308">
        <f t="shared" si="18"/>
        <v>1</v>
      </c>
    </row>
    <row r="230" spans="1:8">
      <c r="A230" s="125">
        <v>219</v>
      </c>
      <c r="B230" s="126"/>
      <c r="C230" s="126"/>
      <c r="D230" s="128"/>
      <c r="E230" s="15" t="str">
        <f t="shared" si="15"/>
        <v/>
      </c>
      <c r="F230" s="51" t="str">
        <f t="shared" si="16"/>
        <v/>
      </c>
      <c r="G230" s="307" t="b">
        <f t="shared" si="17"/>
        <v>0</v>
      </c>
      <c r="H230" s="308">
        <f t="shared" si="18"/>
        <v>1</v>
      </c>
    </row>
    <row r="231" spans="1:8">
      <c r="A231" s="125">
        <v>220</v>
      </c>
      <c r="B231" s="126"/>
      <c r="C231" s="126"/>
      <c r="D231" s="128"/>
      <c r="E231" s="15" t="str">
        <f t="shared" si="15"/>
        <v/>
      </c>
      <c r="F231" s="51" t="str">
        <f t="shared" si="16"/>
        <v/>
      </c>
      <c r="G231" s="307" t="b">
        <f t="shared" si="17"/>
        <v>0</v>
      </c>
      <c r="H231" s="308">
        <f t="shared" si="18"/>
        <v>1</v>
      </c>
    </row>
    <row r="232" spans="1:8">
      <c r="A232" s="125">
        <v>221</v>
      </c>
      <c r="B232" s="126"/>
      <c r="C232" s="126"/>
      <c r="D232" s="128"/>
      <c r="E232" s="15" t="str">
        <f t="shared" si="15"/>
        <v/>
      </c>
      <c r="F232" s="51" t="str">
        <f t="shared" si="16"/>
        <v/>
      </c>
      <c r="G232" s="307" t="b">
        <f t="shared" si="17"/>
        <v>0</v>
      </c>
      <c r="H232" s="308">
        <f t="shared" si="18"/>
        <v>1</v>
      </c>
    </row>
    <row r="233" spans="1:8">
      <c r="A233" s="125">
        <v>222</v>
      </c>
      <c r="B233" s="126"/>
      <c r="C233" s="126"/>
      <c r="D233" s="128"/>
      <c r="E233" s="15" t="str">
        <f t="shared" si="15"/>
        <v/>
      </c>
      <c r="F233" s="51" t="str">
        <f t="shared" si="16"/>
        <v/>
      </c>
      <c r="G233" s="307" t="b">
        <f t="shared" si="17"/>
        <v>0</v>
      </c>
      <c r="H233" s="308">
        <f t="shared" si="18"/>
        <v>1</v>
      </c>
    </row>
    <row r="234" spans="1:8">
      <c r="A234" s="125">
        <v>223</v>
      </c>
      <c r="B234" s="126"/>
      <c r="C234" s="126"/>
      <c r="D234" s="128"/>
      <c r="E234" s="15" t="str">
        <f t="shared" si="15"/>
        <v/>
      </c>
      <c r="F234" s="51" t="str">
        <f t="shared" si="16"/>
        <v/>
      </c>
      <c r="G234" s="307" t="b">
        <f t="shared" si="17"/>
        <v>0</v>
      </c>
      <c r="H234" s="308">
        <f t="shared" si="18"/>
        <v>1</v>
      </c>
    </row>
    <row r="235" spans="1:8">
      <c r="A235" s="125">
        <v>224</v>
      </c>
      <c r="B235" s="126"/>
      <c r="C235" s="126"/>
      <c r="D235" s="128"/>
      <c r="E235" s="15" t="str">
        <f t="shared" si="15"/>
        <v/>
      </c>
      <c r="F235" s="51" t="str">
        <f t="shared" si="16"/>
        <v/>
      </c>
      <c r="G235" s="307" t="b">
        <f t="shared" si="17"/>
        <v>0</v>
      </c>
      <c r="H235" s="308">
        <f t="shared" si="18"/>
        <v>1</v>
      </c>
    </row>
    <row r="236" spans="1:8">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c r="A237" s="125">
        <v>226</v>
      </c>
      <c r="B237" s="126"/>
      <c r="C237" s="126"/>
      <c r="D237" s="128"/>
      <c r="E237" s="15" t="str">
        <f t="shared" si="19"/>
        <v/>
      </c>
      <c r="F237" s="51" t="str">
        <f t="shared" si="16"/>
        <v/>
      </c>
      <c r="G237" s="307" t="b">
        <f t="shared" si="17"/>
        <v>0</v>
      </c>
      <c r="H237" s="308">
        <f t="shared" si="18"/>
        <v>1</v>
      </c>
    </row>
    <row r="238" spans="1:8">
      <c r="A238" s="125">
        <v>227</v>
      </c>
      <c r="B238" s="126"/>
      <c r="C238" s="126"/>
      <c r="D238" s="128"/>
      <c r="E238" s="15" t="str">
        <f t="shared" si="19"/>
        <v/>
      </c>
      <c r="F238" s="51" t="str">
        <f t="shared" si="16"/>
        <v/>
      </c>
      <c r="G238" s="307" t="b">
        <f t="shared" si="17"/>
        <v>0</v>
      </c>
      <c r="H238" s="308">
        <f t="shared" si="18"/>
        <v>1</v>
      </c>
    </row>
    <row r="239" spans="1:8">
      <c r="A239" s="125">
        <v>228</v>
      </c>
      <c r="B239" s="126"/>
      <c r="C239" s="126"/>
      <c r="D239" s="128"/>
      <c r="E239" s="15" t="str">
        <f t="shared" si="19"/>
        <v/>
      </c>
      <c r="F239" s="51" t="str">
        <f t="shared" si="16"/>
        <v/>
      </c>
      <c r="G239" s="307" t="b">
        <f t="shared" si="17"/>
        <v>0</v>
      </c>
      <c r="H239" s="308">
        <f t="shared" si="18"/>
        <v>1</v>
      </c>
    </row>
    <row r="240" spans="1:8">
      <c r="A240" s="125">
        <v>229</v>
      </c>
      <c r="B240" s="126"/>
      <c r="C240" s="126"/>
      <c r="D240" s="128"/>
      <c r="E240" s="15" t="str">
        <f t="shared" si="19"/>
        <v/>
      </c>
      <c r="F240" s="51" t="str">
        <f t="shared" si="16"/>
        <v/>
      </c>
      <c r="G240" s="307" t="b">
        <f t="shared" si="17"/>
        <v>0</v>
      </c>
      <c r="H240" s="308">
        <f t="shared" si="18"/>
        <v>1</v>
      </c>
    </row>
    <row r="241" spans="1:8">
      <c r="A241" s="125">
        <v>230</v>
      </c>
      <c r="B241" s="126"/>
      <c r="C241" s="126"/>
      <c r="D241" s="128"/>
      <c r="E241" s="15" t="str">
        <f t="shared" si="19"/>
        <v/>
      </c>
      <c r="F241" s="51" t="str">
        <f t="shared" si="16"/>
        <v/>
      </c>
      <c r="G241" s="307" t="b">
        <f t="shared" si="17"/>
        <v>0</v>
      </c>
      <c r="H241" s="308">
        <f t="shared" si="18"/>
        <v>1</v>
      </c>
    </row>
    <row r="242" spans="1:8">
      <c r="A242" s="125">
        <v>231</v>
      </c>
      <c r="B242" s="126"/>
      <c r="C242" s="126"/>
      <c r="D242" s="128"/>
      <c r="E242" s="15" t="str">
        <f t="shared" si="19"/>
        <v/>
      </c>
      <c r="F242" s="51" t="str">
        <f t="shared" si="16"/>
        <v/>
      </c>
      <c r="G242" s="307" t="b">
        <f t="shared" si="17"/>
        <v>0</v>
      </c>
      <c r="H242" s="308">
        <f t="shared" si="18"/>
        <v>1</v>
      </c>
    </row>
    <row r="243" spans="1:8">
      <c r="A243" s="125">
        <v>232</v>
      </c>
      <c r="B243" s="126"/>
      <c r="C243" s="126"/>
      <c r="D243" s="128"/>
      <c r="E243" s="15" t="str">
        <f t="shared" si="19"/>
        <v/>
      </c>
      <c r="F243" s="51" t="str">
        <f t="shared" si="16"/>
        <v/>
      </c>
      <c r="G243" s="307" t="b">
        <f t="shared" si="17"/>
        <v>0</v>
      </c>
      <c r="H243" s="308">
        <f t="shared" si="18"/>
        <v>1</v>
      </c>
    </row>
    <row r="244" spans="1:8">
      <c r="A244" s="125">
        <v>233</v>
      </c>
      <c r="B244" s="126"/>
      <c r="C244" s="126"/>
      <c r="D244" s="128"/>
      <c r="E244" s="15" t="str">
        <f t="shared" si="19"/>
        <v/>
      </c>
      <c r="F244" s="51" t="str">
        <f t="shared" si="16"/>
        <v/>
      </c>
      <c r="G244" s="307" t="b">
        <f t="shared" si="17"/>
        <v>0</v>
      </c>
      <c r="H244" s="308">
        <f t="shared" si="18"/>
        <v>1</v>
      </c>
    </row>
    <row r="245" spans="1:8">
      <c r="A245" s="125">
        <v>234</v>
      </c>
      <c r="B245" s="126"/>
      <c r="C245" s="126"/>
      <c r="D245" s="128"/>
      <c r="E245" s="15" t="str">
        <f t="shared" si="19"/>
        <v/>
      </c>
      <c r="F245" s="51" t="str">
        <f t="shared" si="16"/>
        <v/>
      </c>
      <c r="G245" s="307" t="b">
        <f t="shared" si="17"/>
        <v>0</v>
      </c>
      <c r="H245" s="308">
        <f t="shared" si="18"/>
        <v>1</v>
      </c>
    </row>
    <row r="246" spans="1:8">
      <c r="A246" s="125">
        <v>235</v>
      </c>
      <c r="B246" s="126"/>
      <c r="C246" s="126"/>
      <c r="D246" s="128"/>
      <c r="E246" s="15" t="str">
        <f t="shared" si="19"/>
        <v/>
      </c>
      <c r="F246" s="51" t="str">
        <f t="shared" si="16"/>
        <v/>
      </c>
      <c r="G246" s="307" t="b">
        <f t="shared" si="17"/>
        <v>0</v>
      </c>
      <c r="H246" s="308">
        <f t="shared" si="18"/>
        <v>1</v>
      </c>
    </row>
    <row r="247" spans="1:8">
      <c r="A247" s="125">
        <v>236</v>
      </c>
      <c r="B247" s="126"/>
      <c r="C247" s="126"/>
      <c r="D247" s="128"/>
      <c r="E247" s="15" t="str">
        <f t="shared" si="19"/>
        <v/>
      </c>
      <c r="F247" s="51" t="str">
        <f t="shared" si="16"/>
        <v/>
      </c>
      <c r="G247" s="307" t="b">
        <f t="shared" si="17"/>
        <v>0</v>
      </c>
      <c r="H247" s="308">
        <f t="shared" si="18"/>
        <v>1</v>
      </c>
    </row>
    <row r="248" spans="1:8">
      <c r="A248" s="125">
        <v>237</v>
      </c>
      <c r="B248" s="126"/>
      <c r="C248" s="126"/>
      <c r="D248" s="128"/>
      <c r="E248" s="15" t="str">
        <f t="shared" si="19"/>
        <v/>
      </c>
      <c r="F248" s="51" t="str">
        <f t="shared" si="16"/>
        <v/>
      </c>
      <c r="G248" s="307" t="b">
        <f t="shared" si="17"/>
        <v>0</v>
      </c>
      <c r="H248" s="308">
        <f t="shared" si="18"/>
        <v>1</v>
      </c>
    </row>
    <row r="249" spans="1:8">
      <c r="A249" s="125">
        <v>238</v>
      </c>
      <c r="B249" s="126"/>
      <c r="C249" s="126"/>
      <c r="D249" s="128"/>
      <c r="E249" s="15" t="str">
        <f t="shared" si="19"/>
        <v/>
      </c>
      <c r="F249" s="51" t="str">
        <f t="shared" si="16"/>
        <v/>
      </c>
      <c r="G249" s="307" t="b">
        <f t="shared" si="17"/>
        <v>0</v>
      </c>
      <c r="H249" s="308">
        <f t="shared" si="18"/>
        <v>1</v>
      </c>
    </row>
    <row r="250" spans="1:8">
      <c r="A250" s="125">
        <v>239</v>
      </c>
      <c r="B250" s="126"/>
      <c r="C250" s="126"/>
      <c r="D250" s="128"/>
      <c r="E250" s="15" t="str">
        <f t="shared" si="19"/>
        <v/>
      </c>
      <c r="F250" s="51" t="str">
        <f t="shared" si="16"/>
        <v/>
      </c>
      <c r="G250" s="307" t="b">
        <f t="shared" si="17"/>
        <v>0</v>
      </c>
      <c r="H250" s="308">
        <f t="shared" si="18"/>
        <v>1</v>
      </c>
    </row>
    <row r="251" spans="1:8">
      <c r="A251" s="125">
        <v>240</v>
      </c>
      <c r="B251" s="126"/>
      <c r="C251" s="126"/>
      <c r="D251" s="128"/>
      <c r="E251" s="15" t="str">
        <f t="shared" si="19"/>
        <v/>
      </c>
      <c r="F251" s="51" t="str">
        <f t="shared" si="16"/>
        <v/>
      </c>
      <c r="G251" s="307" t="b">
        <f t="shared" si="17"/>
        <v>0</v>
      </c>
      <c r="H251" s="308">
        <f t="shared" si="18"/>
        <v>1</v>
      </c>
    </row>
    <row r="252" spans="1:8">
      <c r="A252" s="125">
        <v>241</v>
      </c>
      <c r="B252" s="126"/>
      <c r="C252" s="126"/>
      <c r="D252" s="128"/>
      <c r="E252" s="15" t="str">
        <f t="shared" si="19"/>
        <v/>
      </c>
      <c r="F252" s="51" t="str">
        <f t="shared" si="16"/>
        <v/>
      </c>
      <c r="G252" s="307" t="b">
        <f t="shared" si="17"/>
        <v>0</v>
      </c>
      <c r="H252" s="308">
        <f t="shared" si="18"/>
        <v>1</v>
      </c>
    </row>
    <row r="253" spans="1:8">
      <c r="A253" s="125">
        <v>242</v>
      </c>
      <c r="B253" s="126"/>
      <c r="C253" s="126"/>
      <c r="D253" s="128"/>
      <c r="E253" s="15" t="str">
        <f t="shared" si="19"/>
        <v/>
      </c>
      <c r="F253" s="51" t="str">
        <f t="shared" si="16"/>
        <v/>
      </c>
      <c r="G253" s="307" t="b">
        <f t="shared" si="17"/>
        <v>0</v>
      </c>
      <c r="H253" s="308">
        <f t="shared" si="18"/>
        <v>1</v>
      </c>
    </row>
    <row r="254" spans="1:8">
      <c r="A254" s="125">
        <v>243</v>
      </c>
      <c r="B254" s="126"/>
      <c r="C254" s="126"/>
      <c r="D254" s="128"/>
      <c r="E254" s="15" t="str">
        <f t="shared" si="19"/>
        <v/>
      </c>
      <c r="F254" s="51" t="str">
        <f t="shared" si="16"/>
        <v/>
      </c>
      <c r="G254" s="307" t="b">
        <f t="shared" si="17"/>
        <v>0</v>
      </c>
      <c r="H254" s="308">
        <f t="shared" si="18"/>
        <v>1</v>
      </c>
    </row>
    <row r="255" spans="1:8">
      <c r="A255" s="125">
        <v>244</v>
      </c>
      <c r="B255" s="126"/>
      <c r="C255" s="126"/>
      <c r="D255" s="128"/>
      <c r="E255" s="15" t="str">
        <f t="shared" si="19"/>
        <v/>
      </c>
      <c r="F255" s="51" t="str">
        <f t="shared" si="16"/>
        <v/>
      </c>
      <c r="G255" s="307" t="b">
        <f t="shared" si="17"/>
        <v>0</v>
      </c>
      <c r="H255" s="308">
        <f t="shared" si="18"/>
        <v>1</v>
      </c>
    </row>
    <row r="256" spans="1:8">
      <c r="A256" s="125">
        <v>245</v>
      </c>
      <c r="B256" s="126"/>
      <c r="C256" s="126"/>
      <c r="D256" s="128"/>
      <c r="E256" s="15" t="str">
        <f t="shared" si="19"/>
        <v/>
      </c>
      <c r="F256" s="51" t="str">
        <f t="shared" si="16"/>
        <v/>
      </c>
      <c r="G256" s="307" t="b">
        <f t="shared" si="17"/>
        <v>0</v>
      </c>
      <c r="H256" s="308">
        <f t="shared" si="18"/>
        <v>1</v>
      </c>
    </row>
    <row r="257" spans="1:8">
      <c r="A257" s="125">
        <v>246</v>
      </c>
      <c r="B257" s="126"/>
      <c r="C257" s="126"/>
      <c r="D257" s="128"/>
      <c r="E257" s="15" t="str">
        <f t="shared" si="19"/>
        <v/>
      </c>
      <c r="F257" s="51" t="str">
        <f t="shared" si="16"/>
        <v/>
      </c>
      <c r="G257" s="307" t="b">
        <f t="shared" si="17"/>
        <v>0</v>
      </c>
      <c r="H257" s="308">
        <f t="shared" si="18"/>
        <v>1</v>
      </c>
    </row>
    <row r="258" spans="1:8">
      <c r="A258" s="125">
        <v>247</v>
      </c>
      <c r="B258" s="126"/>
      <c r="C258" s="126"/>
      <c r="D258" s="128"/>
      <c r="E258" s="15" t="str">
        <f t="shared" si="19"/>
        <v/>
      </c>
      <c r="F258" s="51" t="str">
        <f t="shared" si="16"/>
        <v/>
      </c>
      <c r="G258" s="307" t="b">
        <f t="shared" si="17"/>
        <v>0</v>
      </c>
      <c r="H258" s="308">
        <f t="shared" si="18"/>
        <v>1</v>
      </c>
    </row>
    <row r="259" spans="1:8">
      <c r="A259" s="125">
        <v>248</v>
      </c>
      <c r="B259" s="126"/>
      <c r="C259" s="126"/>
      <c r="D259" s="128"/>
      <c r="E259" s="15" t="str">
        <f t="shared" si="19"/>
        <v/>
      </c>
      <c r="F259" s="51" t="str">
        <f t="shared" si="16"/>
        <v/>
      </c>
      <c r="G259" s="307" t="b">
        <f t="shared" si="17"/>
        <v>0</v>
      </c>
      <c r="H259" s="308">
        <f t="shared" si="18"/>
        <v>1</v>
      </c>
    </row>
    <row r="260" spans="1:8">
      <c r="A260" s="125">
        <v>249</v>
      </c>
      <c r="B260" s="126"/>
      <c r="C260" s="126"/>
      <c r="D260" s="128"/>
      <c r="E260" s="15" t="str">
        <f t="shared" si="19"/>
        <v/>
      </c>
      <c r="F260" s="51" t="str">
        <f t="shared" si="16"/>
        <v/>
      </c>
      <c r="G260" s="307" t="b">
        <f t="shared" si="17"/>
        <v>0</v>
      </c>
      <c r="H260" s="308">
        <f t="shared" si="18"/>
        <v>1</v>
      </c>
    </row>
    <row r="261" spans="1:8">
      <c r="A261" s="125">
        <v>250</v>
      </c>
      <c r="B261" s="126"/>
      <c r="C261" s="126"/>
      <c r="D261" s="128"/>
      <c r="E261" s="15" t="str">
        <f t="shared" si="19"/>
        <v/>
      </c>
      <c r="F261" s="51" t="str">
        <f t="shared" si="16"/>
        <v/>
      </c>
      <c r="G261" s="307" t="b">
        <f t="shared" si="17"/>
        <v>0</v>
      </c>
      <c r="H261" s="308">
        <f t="shared" si="18"/>
        <v>1</v>
      </c>
    </row>
  </sheetData>
  <sheetProtection algorithmName="SHA-512" hashValue="LETdtiO+PzJA4MrhyLvlNYsES651TfudnxcUwPCporSW4cxyRid3UPK4XrynbHgJkQ+JodIRtdUbrMa4uJHpYw==" saltValue="A98aDMtgiNgRR2g4S/H9m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C12" sqref="C12:C14"/>
    </sheetView>
  </sheetViews>
  <sheetFormatPr defaultColWidth="9.140625" defaultRowHeight="15.75"/>
  <cols>
    <col min="1" max="1" width="5.7109375" style="53" customWidth="1"/>
    <col min="2" max="2" width="68.7109375" style="57" customWidth="1"/>
    <col min="3" max="3" width="10.7109375" style="62" customWidth="1"/>
    <col min="4" max="5" width="17.7109375" style="57" customWidth="1"/>
    <col min="6" max="6" width="10.7109375" style="57" hidden="1" customWidth="1"/>
    <col min="7" max="7" width="9.140625" style="63" hidden="1" customWidth="1"/>
    <col min="8" max="8" width="9.140625" style="57" hidden="1" customWidth="1"/>
    <col min="9" max="9" width="9.140625" customWidth="1"/>
    <col min="10" max="18" width="9.140625" style="57" customWidth="1"/>
    <col min="19" max="16384" width="9.140625" style="57"/>
  </cols>
  <sheetData>
    <row r="1" spans="1:9" s="53" customFormat="1">
      <c r="A1" s="52" t="s">
        <v>483</v>
      </c>
      <c r="C1" s="54"/>
      <c r="D1" s="56"/>
      <c r="E1" s="46"/>
      <c r="F1" s="55"/>
      <c r="I1"/>
    </row>
    <row r="2" spans="1:9" s="53" customFormat="1">
      <c r="A2" s="304" t="str">
        <f>IF(ISBLANK(facultate), IF(ISBLANK(departament),"","Departament " &amp; departament), "Facultatea " &amp; facultate)</f>
        <v>Facultatea Științe ale Comunicării</v>
      </c>
      <c r="C2" s="54"/>
      <c r="D2" s="56"/>
      <c r="E2" s="46"/>
      <c r="F2" s="55"/>
      <c r="I2"/>
    </row>
    <row r="3" spans="1:9" s="53" customFormat="1">
      <c r="A3" s="304" t="str">
        <f>IF(ISBLANK(departament),"","Departamentul " &amp; departament)</f>
        <v>Departamentul Comunicare și Limbi Străine</v>
      </c>
      <c r="C3" s="54"/>
      <c r="D3" s="56"/>
      <c r="E3" s="46"/>
      <c r="F3" s="55"/>
      <c r="I3"/>
    </row>
    <row r="4" spans="1:9">
      <c r="A4" s="448" t="s">
        <v>784</v>
      </c>
      <c r="B4" s="448"/>
      <c r="C4" s="448"/>
      <c r="D4" s="448"/>
      <c r="E4" s="301"/>
      <c r="F4" s="196"/>
    </row>
    <row r="5" spans="1:9">
      <c r="A5" s="448" t="s">
        <v>832</v>
      </c>
      <c r="B5" s="448"/>
      <c r="C5" s="448"/>
      <c r="D5" s="448"/>
      <c r="E5" s="301"/>
      <c r="F5" s="196"/>
    </row>
    <row r="6" spans="1:9" ht="13.5" customHeight="1">
      <c r="C6" s="57"/>
      <c r="D6" s="305"/>
      <c r="E6" s="305" t="str">
        <f>CONCATENATE(functie," ",nume_candidat)</f>
        <v>Profesor Pop Mirela-Cristina</v>
      </c>
    </row>
    <row r="7" spans="1:9" ht="18.75" customHeight="1">
      <c r="A7" s="446" t="s">
        <v>338</v>
      </c>
      <c r="B7" s="446" t="s">
        <v>833</v>
      </c>
      <c r="C7" s="456" t="s">
        <v>2</v>
      </c>
      <c r="D7" s="446" t="s">
        <v>544</v>
      </c>
      <c r="E7" s="456" t="s">
        <v>1102</v>
      </c>
      <c r="F7" s="446" t="s">
        <v>4</v>
      </c>
      <c r="G7" s="467" t="s">
        <v>541</v>
      </c>
      <c r="H7" s="453" t="s">
        <v>551</v>
      </c>
    </row>
    <row r="8" spans="1:9" ht="18.75" customHeight="1">
      <c r="A8" s="463"/>
      <c r="B8" s="463"/>
      <c r="C8" s="457"/>
      <c r="D8" s="463"/>
      <c r="E8" s="457"/>
      <c r="F8" s="463"/>
      <c r="G8" s="468"/>
      <c r="H8" s="453"/>
    </row>
    <row r="9" spans="1:9" ht="18.75" customHeight="1">
      <c r="A9" s="463"/>
      <c r="B9" s="463"/>
      <c r="C9" s="457"/>
      <c r="D9" s="447"/>
      <c r="E9" s="457"/>
      <c r="F9" s="447"/>
      <c r="G9" s="468"/>
      <c r="H9" s="453"/>
    </row>
    <row r="10" spans="1:9" ht="18.75" customHeight="1">
      <c r="A10" s="447"/>
      <c r="B10" s="447"/>
      <c r="C10" s="458"/>
      <c r="D10" s="306" t="str">
        <f>CONCATENATE("ultimii ",durata_evaluare," ani")</f>
        <v>ultimii 5 ani</v>
      </c>
      <c r="E10" s="458"/>
      <c r="F10" s="306" t="str">
        <f>CONCATENATE("ultimii                                  ",durata_evaluare," ani")</f>
        <v>ultimii                                  5 ani</v>
      </c>
      <c r="G10" s="469"/>
      <c r="H10" s="453"/>
    </row>
    <row r="11" spans="1:9">
      <c r="A11" s="79"/>
      <c r="B11" s="58"/>
      <c r="C11" s="29"/>
      <c r="D11" s="130">
        <f>SUMIF(D12:D1012,"&gt;0")</f>
        <v>0</v>
      </c>
      <c r="E11" s="360"/>
      <c r="F11" s="4">
        <f t="shared" ref="F11" si="0">SUMIF(F12:F110,"&gt;0")</f>
        <v>0</v>
      </c>
      <c r="G11" s="261"/>
    </row>
    <row r="12" spans="1:9">
      <c r="A12" s="36">
        <v>1</v>
      </c>
      <c r="B12" s="7"/>
      <c r="C12" s="189"/>
      <c r="D12" s="15" t="str">
        <f t="shared" ref="D12:D75" si="1">IF(OR($B12="",,$C12&lt;an_initial,$C12&gt;an_final),"",F12*20)</f>
        <v/>
      </c>
      <c r="E12" s="36"/>
      <c r="F12" s="51" t="str">
        <f t="shared" ref="F12:F75" si="2">IF(OR($B12="",,$C12="",$C12&gt;an_final),"",IF($C12&gt;=an_initial,1,""))</f>
        <v/>
      </c>
      <c r="G12" s="307" t="b">
        <f t="shared" ref="G12:G75" si="3">IF(nume_candidat="",FALSE,ISNUMBER(SEARCH(nume_candidat,$B12)))</f>
        <v>0</v>
      </c>
      <c r="H12" s="308">
        <f t="shared" ref="H12" si="4">LEN(B12)-LEN(SUBSTITUTE(B12,",",""))+1</f>
        <v>1</v>
      </c>
    </row>
    <row r="13" spans="1:9">
      <c r="A13" s="36">
        <v>2</v>
      </c>
      <c r="B13" s="7"/>
      <c r="C13" s="189"/>
      <c r="D13" s="15" t="str">
        <f t="shared" si="1"/>
        <v/>
      </c>
      <c r="E13" s="36"/>
      <c r="F13" s="51" t="str">
        <f t="shared" si="2"/>
        <v/>
      </c>
      <c r="G13" s="307" t="b">
        <f t="shared" si="3"/>
        <v>0</v>
      </c>
      <c r="H13" s="308">
        <f t="shared" ref="H13:H76" si="5">LEN(B13)-LEN(SUBSTITUTE(B13,",",""))+1</f>
        <v>1</v>
      </c>
    </row>
    <row r="14" spans="1:9">
      <c r="A14" s="36">
        <v>3</v>
      </c>
      <c r="B14" s="7"/>
      <c r="C14" s="189"/>
      <c r="D14" s="15" t="str">
        <f t="shared" si="1"/>
        <v/>
      </c>
      <c r="E14" s="36"/>
      <c r="F14" s="51" t="str">
        <f t="shared" si="2"/>
        <v/>
      </c>
      <c r="G14" s="307" t="b">
        <f t="shared" si="3"/>
        <v>0</v>
      </c>
      <c r="H14" s="308">
        <f t="shared" si="5"/>
        <v>1</v>
      </c>
    </row>
    <row r="15" spans="1:9">
      <c r="A15" s="36">
        <v>4</v>
      </c>
      <c r="B15" s="6"/>
      <c r="C15" s="188"/>
      <c r="D15" s="15" t="str">
        <f t="shared" si="1"/>
        <v/>
      </c>
      <c r="E15" s="36"/>
      <c r="F15" s="51" t="str">
        <f t="shared" si="2"/>
        <v/>
      </c>
      <c r="G15" s="307" t="b">
        <f t="shared" si="3"/>
        <v>0</v>
      </c>
      <c r="H15" s="308">
        <f t="shared" si="5"/>
        <v>1</v>
      </c>
    </row>
    <row r="16" spans="1:9">
      <c r="A16" s="36">
        <v>5</v>
      </c>
      <c r="B16" s="6"/>
      <c r="C16" s="188"/>
      <c r="D16" s="15" t="str">
        <f t="shared" si="1"/>
        <v/>
      </c>
      <c r="E16" s="36"/>
      <c r="F16" s="51" t="str">
        <f t="shared" si="2"/>
        <v/>
      </c>
      <c r="G16" s="307" t="b">
        <f t="shared" si="3"/>
        <v>0</v>
      </c>
      <c r="H16" s="308">
        <f t="shared" si="5"/>
        <v>1</v>
      </c>
    </row>
    <row r="17" spans="1:8">
      <c r="A17" s="36">
        <v>6</v>
      </c>
      <c r="B17" s="6"/>
      <c r="C17" s="188"/>
      <c r="D17" s="15" t="str">
        <f t="shared" si="1"/>
        <v/>
      </c>
      <c r="E17" s="36"/>
      <c r="F17" s="51" t="str">
        <f t="shared" si="2"/>
        <v/>
      </c>
      <c r="G17" s="307" t="b">
        <f t="shared" si="3"/>
        <v>0</v>
      </c>
      <c r="H17" s="308">
        <f t="shared" si="5"/>
        <v>1</v>
      </c>
    </row>
    <row r="18" spans="1:8">
      <c r="A18" s="36">
        <v>7</v>
      </c>
      <c r="B18" s="6"/>
      <c r="C18" s="188"/>
      <c r="D18" s="15" t="str">
        <f t="shared" si="1"/>
        <v/>
      </c>
      <c r="E18" s="36"/>
      <c r="F18" s="51" t="str">
        <f t="shared" si="2"/>
        <v/>
      </c>
      <c r="G18" s="307" t="b">
        <f t="shared" si="3"/>
        <v>0</v>
      </c>
      <c r="H18" s="308">
        <f t="shared" si="5"/>
        <v>1</v>
      </c>
    </row>
    <row r="19" spans="1:8">
      <c r="A19" s="36">
        <v>8</v>
      </c>
      <c r="B19" s="6"/>
      <c r="C19" s="188"/>
      <c r="D19" s="15" t="str">
        <f t="shared" si="1"/>
        <v/>
      </c>
      <c r="E19" s="36"/>
      <c r="F19" s="51" t="str">
        <f t="shared" si="2"/>
        <v/>
      </c>
      <c r="G19" s="307" t="b">
        <f t="shared" si="3"/>
        <v>0</v>
      </c>
      <c r="H19" s="308">
        <f t="shared" si="5"/>
        <v>1</v>
      </c>
    </row>
    <row r="20" spans="1:8">
      <c r="A20" s="36">
        <v>9</v>
      </c>
      <c r="B20" s="6"/>
      <c r="C20" s="188"/>
      <c r="D20" s="15" t="str">
        <f t="shared" si="1"/>
        <v/>
      </c>
      <c r="E20" s="36"/>
      <c r="F20" s="51" t="str">
        <f t="shared" si="2"/>
        <v/>
      </c>
      <c r="G20" s="307" t="b">
        <f t="shared" si="3"/>
        <v>0</v>
      </c>
      <c r="H20" s="308">
        <f t="shared" si="5"/>
        <v>1</v>
      </c>
    </row>
    <row r="21" spans="1:8">
      <c r="A21" s="36">
        <v>10</v>
      </c>
      <c r="B21" s="6"/>
      <c r="C21" s="188"/>
      <c r="D21" s="15" t="str">
        <f t="shared" si="1"/>
        <v/>
      </c>
      <c r="E21" s="36"/>
      <c r="F21" s="51" t="str">
        <f t="shared" si="2"/>
        <v/>
      </c>
      <c r="G21" s="307" t="b">
        <f t="shared" si="3"/>
        <v>0</v>
      </c>
      <c r="H21" s="308">
        <f t="shared" si="5"/>
        <v>1</v>
      </c>
    </row>
    <row r="22" spans="1:8">
      <c r="A22" s="36">
        <v>11</v>
      </c>
      <c r="B22" s="6"/>
      <c r="C22" s="188"/>
      <c r="D22" s="15" t="str">
        <f t="shared" si="1"/>
        <v/>
      </c>
      <c r="E22" s="36"/>
      <c r="F22" s="51" t="str">
        <f t="shared" si="2"/>
        <v/>
      </c>
      <c r="G22" s="307" t="b">
        <f t="shared" si="3"/>
        <v>0</v>
      </c>
      <c r="H22" s="308">
        <f t="shared" si="5"/>
        <v>1</v>
      </c>
    </row>
    <row r="23" spans="1:8">
      <c r="A23" s="36">
        <v>12</v>
      </c>
      <c r="B23" s="6"/>
      <c r="C23" s="188"/>
      <c r="D23" s="15" t="str">
        <f t="shared" si="1"/>
        <v/>
      </c>
      <c r="E23" s="36"/>
      <c r="F23" s="51" t="str">
        <f t="shared" si="2"/>
        <v/>
      </c>
      <c r="G23" s="307" t="b">
        <f t="shared" si="3"/>
        <v>0</v>
      </c>
      <c r="H23" s="308">
        <f t="shared" si="5"/>
        <v>1</v>
      </c>
    </row>
    <row r="24" spans="1:8">
      <c r="A24" s="36">
        <v>13</v>
      </c>
      <c r="B24" s="6"/>
      <c r="C24" s="188"/>
      <c r="D24" s="15" t="str">
        <f t="shared" si="1"/>
        <v/>
      </c>
      <c r="E24" s="36"/>
      <c r="F24" s="51" t="str">
        <f t="shared" si="2"/>
        <v/>
      </c>
      <c r="G24" s="307" t="b">
        <f t="shared" si="3"/>
        <v>0</v>
      </c>
      <c r="H24" s="308">
        <f t="shared" si="5"/>
        <v>1</v>
      </c>
    </row>
    <row r="25" spans="1:8">
      <c r="A25" s="36">
        <v>14</v>
      </c>
      <c r="B25" s="6"/>
      <c r="C25" s="188"/>
      <c r="D25" s="15" t="str">
        <f t="shared" si="1"/>
        <v/>
      </c>
      <c r="E25" s="36"/>
      <c r="F25" s="51" t="str">
        <f t="shared" si="2"/>
        <v/>
      </c>
      <c r="G25" s="307" t="b">
        <f t="shared" si="3"/>
        <v>0</v>
      </c>
      <c r="H25" s="308">
        <f t="shared" si="5"/>
        <v>1</v>
      </c>
    </row>
    <row r="26" spans="1:8">
      <c r="A26" s="36">
        <v>15</v>
      </c>
      <c r="B26" s="6"/>
      <c r="C26" s="188"/>
      <c r="D26" s="15" t="str">
        <f t="shared" si="1"/>
        <v/>
      </c>
      <c r="E26" s="36"/>
      <c r="F26" s="51" t="str">
        <f t="shared" si="2"/>
        <v/>
      </c>
      <c r="G26" s="307" t="b">
        <f t="shared" si="3"/>
        <v>0</v>
      </c>
      <c r="H26" s="308">
        <f t="shared" si="5"/>
        <v>1</v>
      </c>
    </row>
    <row r="27" spans="1:8">
      <c r="A27" s="36">
        <v>16</v>
      </c>
      <c r="B27" s="6"/>
      <c r="C27" s="188"/>
      <c r="D27" s="15" t="str">
        <f t="shared" si="1"/>
        <v/>
      </c>
      <c r="E27" s="36"/>
      <c r="F27" s="51" t="str">
        <f t="shared" si="2"/>
        <v/>
      </c>
      <c r="G27" s="307" t="b">
        <f t="shared" si="3"/>
        <v>0</v>
      </c>
      <c r="H27" s="308">
        <f t="shared" si="5"/>
        <v>1</v>
      </c>
    </row>
    <row r="28" spans="1:8">
      <c r="A28" s="36">
        <v>17</v>
      </c>
      <c r="B28" s="6"/>
      <c r="C28" s="188"/>
      <c r="D28" s="15" t="str">
        <f t="shared" si="1"/>
        <v/>
      </c>
      <c r="E28" s="36"/>
      <c r="F28" s="51" t="str">
        <f t="shared" si="2"/>
        <v/>
      </c>
      <c r="G28" s="307" t="b">
        <f t="shared" si="3"/>
        <v>0</v>
      </c>
      <c r="H28" s="308">
        <f t="shared" si="5"/>
        <v>1</v>
      </c>
    </row>
    <row r="29" spans="1:8">
      <c r="A29" s="36">
        <v>18</v>
      </c>
      <c r="B29" s="6"/>
      <c r="C29" s="188"/>
      <c r="D29" s="15" t="str">
        <f t="shared" si="1"/>
        <v/>
      </c>
      <c r="E29" s="36"/>
      <c r="F29" s="51" t="str">
        <f t="shared" si="2"/>
        <v/>
      </c>
      <c r="G29" s="307" t="b">
        <f t="shared" si="3"/>
        <v>0</v>
      </c>
      <c r="H29" s="308">
        <f t="shared" si="5"/>
        <v>1</v>
      </c>
    </row>
    <row r="30" spans="1:8">
      <c r="A30" s="36">
        <v>19</v>
      </c>
      <c r="B30" s="6"/>
      <c r="C30" s="188"/>
      <c r="D30" s="15" t="str">
        <f t="shared" si="1"/>
        <v/>
      </c>
      <c r="E30" s="36"/>
      <c r="F30" s="51" t="str">
        <f t="shared" si="2"/>
        <v/>
      </c>
      <c r="G30" s="307" t="b">
        <f t="shared" si="3"/>
        <v>0</v>
      </c>
      <c r="H30" s="308">
        <f t="shared" si="5"/>
        <v>1</v>
      </c>
    </row>
    <row r="31" spans="1:8">
      <c r="A31" s="36">
        <v>20</v>
      </c>
      <c r="B31" s="6"/>
      <c r="C31" s="188"/>
      <c r="D31" s="15" t="str">
        <f t="shared" si="1"/>
        <v/>
      </c>
      <c r="E31" s="36"/>
      <c r="F31" s="51" t="str">
        <f t="shared" si="2"/>
        <v/>
      </c>
      <c r="G31" s="307" t="b">
        <f t="shared" si="3"/>
        <v>0</v>
      </c>
      <c r="H31" s="308">
        <f t="shared" si="5"/>
        <v>1</v>
      </c>
    </row>
    <row r="32" spans="1:8">
      <c r="A32" s="36">
        <v>21</v>
      </c>
      <c r="B32" s="6"/>
      <c r="C32" s="188"/>
      <c r="D32" s="15" t="str">
        <f t="shared" si="1"/>
        <v/>
      </c>
      <c r="E32" s="36"/>
      <c r="F32" s="51" t="str">
        <f t="shared" si="2"/>
        <v/>
      </c>
      <c r="G32" s="307" t="b">
        <f t="shared" si="3"/>
        <v>0</v>
      </c>
      <c r="H32" s="308">
        <f t="shared" si="5"/>
        <v>1</v>
      </c>
    </row>
    <row r="33" spans="1:8">
      <c r="A33" s="36">
        <v>22</v>
      </c>
      <c r="B33" s="6"/>
      <c r="C33" s="188"/>
      <c r="D33" s="15" t="str">
        <f t="shared" si="1"/>
        <v/>
      </c>
      <c r="E33" s="36"/>
      <c r="F33" s="51" t="str">
        <f t="shared" si="2"/>
        <v/>
      </c>
      <c r="G33" s="307" t="b">
        <f t="shared" si="3"/>
        <v>0</v>
      </c>
      <c r="H33" s="308">
        <f t="shared" si="5"/>
        <v>1</v>
      </c>
    </row>
    <row r="34" spans="1:8">
      <c r="A34" s="36">
        <v>23</v>
      </c>
      <c r="B34" s="6"/>
      <c r="C34" s="188"/>
      <c r="D34" s="15" t="str">
        <f t="shared" si="1"/>
        <v/>
      </c>
      <c r="E34" s="36"/>
      <c r="F34" s="51" t="str">
        <f t="shared" si="2"/>
        <v/>
      </c>
      <c r="G34" s="307" t="b">
        <f t="shared" si="3"/>
        <v>0</v>
      </c>
      <c r="H34" s="308">
        <f t="shared" si="5"/>
        <v>1</v>
      </c>
    </row>
    <row r="35" spans="1:8">
      <c r="A35" s="36">
        <v>24</v>
      </c>
      <c r="B35" s="6"/>
      <c r="C35" s="188"/>
      <c r="D35" s="15" t="str">
        <f t="shared" si="1"/>
        <v/>
      </c>
      <c r="E35" s="36"/>
      <c r="F35" s="51" t="str">
        <f t="shared" si="2"/>
        <v/>
      </c>
      <c r="G35" s="307" t="b">
        <f t="shared" si="3"/>
        <v>0</v>
      </c>
      <c r="H35" s="308">
        <f t="shared" si="5"/>
        <v>1</v>
      </c>
    </row>
    <row r="36" spans="1:8">
      <c r="A36" s="36">
        <v>25</v>
      </c>
      <c r="B36" s="6"/>
      <c r="C36" s="188"/>
      <c r="D36" s="15" t="str">
        <f t="shared" si="1"/>
        <v/>
      </c>
      <c r="E36" s="36"/>
      <c r="F36" s="51" t="str">
        <f t="shared" si="2"/>
        <v/>
      </c>
      <c r="G36" s="307" t="b">
        <f t="shared" si="3"/>
        <v>0</v>
      </c>
      <c r="H36" s="308">
        <f t="shared" si="5"/>
        <v>1</v>
      </c>
    </row>
    <row r="37" spans="1:8">
      <c r="A37" s="36">
        <v>26</v>
      </c>
      <c r="B37" s="6"/>
      <c r="C37" s="188"/>
      <c r="D37" s="15" t="str">
        <f t="shared" si="1"/>
        <v/>
      </c>
      <c r="E37" s="36"/>
      <c r="F37" s="51" t="str">
        <f t="shared" si="2"/>
        <v/>
      </c>
      <c r="G37" s="307" t="b">
        <f t="shared" si="3"/>
        <v>0</v>
      </c>
      <c r="H37" s="308">
        <f t="shared" si="5"/>
        <v>1</v>
      </c>
    </row>
    <row r="38" spans="1:8">
      <c r="A38" s="36">
        <v>27</v>
      </c>
      <c r="B38" s="6"/>
      <c r="C38" s="188"/>
      <c r="D38" s="15" t="str">
        <f t="shared" si="1"/>
        <v/>
      </c>
      <c r="E38" s="36"/>
      <c r="F38" s="51" t="str">
        <f t="shared" si="2"/>
        <v/>
      </c>
      <c r="G38" s="307" t="b">
        <f t="shared" si="3"/>
        <v>0</v>
      </c>
      <c r="H38" s="308">
        <f t="shared" si="5"/>
        <v>1</v>
      </c>
    </row>
    <row r="39" spans="1:8">
      <c r="A39" s="36">
        <v>28</v>
      </c>
      <c r="B39" s="6"/>
      <c r="C39" s="188"/>
      <c r="D39" s="15" t="str">
        <f t="shared" si="1"/>
        <v/>
      </c>
      <c r="E39" s="36"/>
      <c r="F39" s="51" t="str">
        <f t="shared" si="2"/>
        <v/>
      </c>
      <c r="G39" s="307" t="b">
        <f t="shared" si="3"/>
        <v>0</v>
      </c>
      <c r="H39" s="308">
        <f t="shared" si="5"/>
        <v>1</v>
      </c>
    </row>
    <row r="40" spans="1:8">
      <c r="A40" s="36">
        <v>29</v>
      </c>
      <c r="B40" s="6"/>
      <c r="C40" s="188"/>
      <c r="D40" s="15" t="str">
        <f t="shared" si="1"/>
        <v/>
      </c>
      <c r="E40" s="36"/>
      <c r="F40" s="51" t="str">
        <f t="shared" si="2"/>
        <v/>
      </c>
      <c r="G40" s="307" t="b">
        <f t="shared" si="3"/>
        <v>0</v>
      </c>
      <c r="H40" s="308">
        <f t="shared" si="5"/>
        <v>1</v>
      </c>
    </row>
    <row r="41" spans="1:8">
      <c r="A41" s="36">
        <v>30</v>
      </c>
      <c r="B41" s="6"/>
      <c r="C41" s="188"/>
      <c r="D41" s="15" t="str">
        <f t="shared" si="1"/>
        <v/>
      </c>
      <c r="E41" s="36"/>
      <c r="F41" s="51" t="str">
        <f t="shared" si="2"/>
        <v/>
      </c>
      <c r="G41" s="307" t="b">
        <f t="shared" si="3"/>
        <v>0</v>
      </c>
      <c r="H41" s="308">
        <f t="shared" si="5"/>
        <v>1</v>
      </c>
    </row>
    <row r="42" spans="1:8">
      <c r="A42" s="36">
        <v>31</v>
      </c>
      <c r="B42" s="6"/>
      <c r="C42" s="188"/>
      <c r="D42" s="15" t="str">
        <f t="shared" si="1"/>
        <v/>
      </c>
      <c r="E42" s="36"/>
      <c r="F42" s="51" t="str">
        <f t="shared" si="2"/>
        <v/>
      </c>
      <c r="G42" s="307" t="b">
        <f t="shared" si="3"/>
        <v>0</v>
      </c>
      <c r="H42" s="308">
        <f t="shared" si="5"/>
        <v>1</v>
      </c>
    </row>
    <row r="43" spans="1:8">
      <c r="A43" s="36">
        <v>32</v>
      </c>
      <c r="B43" s="6"/>
      <c r="C43" s="188"/>
      <c r="D43" s="15" t="str">
        <f t="shared" si="1"/>
        <v/>
      </c>
      <c r="E43" s="36"/>
      <c r="F43" s="51" t="str">
        <f t="shared" si="2"/>
        <v/>
      </c>
      <c r="G43" s="307" t="b">
        <f t="shared" si="3"/>
        <v>0</v>
      </c>
      <c r="H43" s="308">
        <f t="shared" si="5"/>
        <v>1</v>
      </c>
    </row>
    <row r="44" spans="1:8">
      <c r="A44" s="36">
        <v>33</v>
      </c>
      <c r="B44" s="6"/>
      <c r="C44" s="188"/>
      <c r="D44" s="15" t="str">
        <f t="shared" si="1"/>
        <v/>
      </c>
      <c r="E44" s="36"/>
      <c r="F44" s="51" t="str">
        <f t="shared" si="2"/>
        <v/>
      </c>
      <c r="G44" s="307" t="b">
        <f t="shared" si="3"/>
        <v>0</v>
      </c>
      <c r="H44" s="308">
        <f t="shared" si="5"/>
        <v>1</v>
      </c>
    </row>
    <row r="45" spans="1:8">
      <c r="A45" s="36">
        <v>34</v>
      </c>
      <c r="B45" s="6"/>
      <c r="C45" s="188"/>
      <c r="D45" s="15" t="str">
        <f t="shared" si="1"/>
        <v/>
      </c>
      <c r="E45" s="36"/>
      <c r="F45" s="51" t="str">
        <f t="shared" si="2"/>
        <v/>
      </c>
      <c r="G45" s="307" t="b">
        <f t="shared" si="3"/>
        <v>0</v>
      </c>
      <c r="H45" s="308">
        <f t="shared" si="5"/>
        <v>1</v>
      </c>
    </row>
    <row r="46" spans="1:8">
      <c r="A46" s="36">
        <v>35</v>
      </c>
      <c r="B46" s="6"/>
      <c r="C46" s="188"/>
      <c r="D46" s="15" t="str">
        <f t="shared" si="1"/>
        <v/>
      </c>
      <c r="E46" s="36"/>
      <c r="F46" s="51" t="str">
        <f t="shared" si="2"/>
        <v/>
      </c>
      <c r="G46" s="307" t="b">
        <f t="shared" si="3"/>
        <v>0</v>
      </c>
      <c r="H46" s="308">
        <f t="shared" si="5"/>
        <v>1</v>
      </c>
    </row>
    <row r="47" spans="1:8">
      <c r="A47" s="36">
        <v>36</v>
      </c>
      <c r="B47" s="6"/>
      <c r="C47" s="188"/>
      <c r="D47" s="15" t="str">
        <f t="shared" si="1"/>
        <v/>
      </c>
      <c r="E47" s="36"/>
      <c r="F47" s="51" t="str">
        <f t="shared" si="2"/>
        <v/>
      </c>
      <c r="G47" s="307" t="b">
        <f t="shared" si="3"/>
        <v>0</v>
      </c>
      <c r="H47" s="308">
        <f t="shared" si="5"/>
        <v>1</v>
      </c>
    </row>
    <row r="48" spans="1:8">
      <c r="A48" s="36">
        <v>37</v>
      </c>
      <c r="B48" s="6"/>
      <c r="C48" s="188"/>
      <c r="D48" s="15" t="str">
        <f t="shared" si="1"/>
        <v/>
      </c>
      <c r="E48" s="36"/>
      <c r="F48" s="51" t="str">
        <f t="shared" si="2"/>
        <v/>
      </c>
      <c r="G48" s="307" t="b">
        <f t="shared" si="3"/>
        <v>0</v>
      </c>
      <c r="H48" s="308">
        <f t="shared" si="5"/>
        <v>1</v>
      </c>
    </row>
    <row r="49" spans="1:8">
      <c r="A49" s="36">
        <v>38</v>
      </c>
      <c r="B49" s="6"/>
      <c r="C49" s="188"/>
      <c r="D49" s="15" t="str">
        <f t="shared" si="1"/>
        <v/>
      </c>
      <c r="E49" s="36"/>
      <c r="F49" s="51" t="str">
        <f t="shared" si="2"/>
        <v/>
      </c>
      <c r="G49" s="307" t="b">
        <f t="shared" si="3"/>
        <v>0</v>
      </c>
      <c r="H49" s="308">
        <f t="shared" si="5"/>
        <v>1</v>
      </c>
    </row>
    <row r="50" spans="1:8">
      <c r="A50" s="36">
        <v>39</v>
      </c>
      <c r="B50" s="6"/>
      <c r="C50" s="188"/>
      <c r="D50" s="15" t="str">
        <f t="shared" si="1"/>
        <v/>
      </c>
      <c r="E50" s="36"/>
      <c r="F50" s="51" t="str">
        <f t="shared" si="2"/>
        <v/>
      </c>
      <c r="G50" s="307" t="b">
        <f t="shared" si="3"/>
        <v>0</v>
      </c>
      <c r="H50" s="308">
        <f t="shared" si="5"/>
        <v>1</v>
      </c>
    </row>
    <row r="51" spans="1:8">
      <c r="A51" s="36">
        <v>40</v>
      </c>
      <c r="B51" s="6"/>
      <c r="C51" s="188"/>
      <c r="D51" s="15" t="str">
        <f t="shared" si="1"/>
        <v/>
      </c>
      <c r="E51" s="36"/>
      <c r="F51" s="51" t="str">
        <f t="shared" si="2"/>
        <v/>
      </c>
      <c r="G51" s="307" t="b">
        <f t="shared" si="3"/>
        <v>0</v>
      </c>
      <c r="H51" s="308">
        <f t="shared" si="5"/>
        <v>1</v>
      </c>
    </row>
    <row r="52" spans="1:8">
      <c r="A52" s="36">
        <v>41</v>
      </c>
      <c r="B52" s="6"/>
      <c r="C52" s="188"/>
      <c r="D52" s="15" t="str">
        <f t="shared" si="1"/>
        <v/>
      </c>
      <c r="E52" s="36"/>
      <c r="F52" s="51" t="str">
        <f t="shared" si="2"/>
        <v/>
      </c>
      <c r="G52" s="307" t="b">
        <f t="shared" si="3"/>
        <v>0</v>
      </c>
      <c r="H52" s="308">
        <f t="shared" si="5"/>
        <v>1</v>
      </c>
    </row>
    <row r="53" spans="1:8">
      <c r="A53" s="36">
        <v>42</v>
      </c>
      <c r="B53" s="6"/>
      <c r="C53" s="188"/>
      <c r="D53" s="15" t="str">
        <f t="shared" si="1"/>
        <v/>
      </c>
      <c r="E53" s="36"/>
      <c r="F53" s="51" t="str">
        <f t="shared" si="2"/>
        <v/>
      </c>
      <c r="G53" s="307" t="b">
        <f t="shared" si="3"/>
        <v>0</v>
      </c>
      <c r="H53" s="308">
        <f t="shared" si="5"/>
        <v>1</v>
      </c>
    </row>
    <row r="54" spans="1:8">
      <c r="A54" s="36">
        <v>43</v>
      </c>
      <c r="B54" s="6"/>
      <c r="C54" s="188"/>
      <c r="D54" s="15" t="str">
        <f t="shared" si="1"/>
        <v/>
      </c>
      <c r="E54" s="36"/>
      <c r="F54" s="51" t="str">
        <f t="shared" si="2"/>
        <v/>
      </c>
      <c r="G54" s="307" t="b">
        <f t="shared" si="3"/>
        <v>0</v>
      </c>
      <c r="H54" s="308">
        <f t="shared" si="5"/>
        <v>1</v>
      </c>
    </row>
    <row r="55" spans="1:8">
      <c r="A55" s="36">
        <v>44</v>
      </c>
      <c r="B55" s="6"/>
      <c r="C55" s="188"/>
      <c r="D55" s="15" t="str">
        <f t="shared" si="1"/>
        <v/>
      </c>
      <c r="E55" s="36"/>
      <c r="F55" s="51" t="str">
        <f t="shared" si="2"/>
        <v/>
      </c>
      <c r="G55" s="307" t="b">
        <f t="shared" si="3"/>
        <v>0</v>
      </c>
      <c r="H55" s="308">
        <f t="shared" si="5"/>
        <v>1</v>
      </c>
    </row>
    <row r="56" spans="1:8">
      <c r="A56" s="36">
        <v>45</v>
      </c>
      <c r="B56" s="6"/>
      <c r="C56" s="188"/>
      <c r="D56" s="15" t="str">
        <f t="shared" si="1"/>
        <v/>
      </c>
      <c r="E56" s="36"/>
      <c r="F56" s="51" t="str">
        <f t="shared" si="2"/>
        <v/>
      </c>
      <c r="G56" s="307" t="b">
        <f t="shared" si="3"/>
        <v>0</v>
      </c>
      <c r="H56" s="308">
        <f t="shared" si="5"/>
        <v>1</v>
      </c>
    </row>
    <row r="57" spans="1:8">
      <c r="A57" s="36">
        <v>46</v>
      </c>
      <c r="B57" s="6"/>
      <c r="C57" s="188"/>
      <c r="D57" s="15" t="str">
        <f t="shared" si="1"/>
        <v/>
      </c>
      <c r="E57" s="36"/>
      <c r="F57" s="51" t="str">
        <f t="shared" si="2"/>
        <v/>
      </c>
      <c r="G57" s="307" t="b">
        <f t="shared" si="3"/>
        <v>0</v>
      </c>
      <c r="H57" s="308">
        <f t="shared" si="5"/>
        <v>1</v>
      </c>
    </row>
    <row r="58" spans="1:8">
      <c r="A58" s="36">
        <v>47</v>
      </c>
      <c r="B58" s="6"/>
      <c r="C58" s="188"/>
      <c r="D58" s="15" t="str">
        <f t="shared" si="1"/>
        <v/>
      </c>
      <c r="E58" s="36"/>
      <c r="F58" s="51" t="str">
        <f t="shared" si="2"/>
        <v/>
      </c>
      <c r="G58" s="307" t="b">
        <f t="shared" si="3"/>
        <v>0</v>
      </c>
      <c r="H58" s="308">
        <f t="shared" si="5"/>
        <v>1</v>
      </c>
    </row>
    <row r="59" spans="1:8">
      <c r="A59" s="36">
        <v>48</v>
      </c>
      <c r="B59" s="6"/>
      <c r="C59" s="188"/>
      <c r="D59" s="15" t="str">
        <f t="shared" si="1"/>
        <v/>
      </c>
      <c r="E59" s="36"/>
      <c r="F59" s="51" t="str">
        <f t="shared" si="2"/>
        <v/>
      </c>
      <c r="G59" s="307" t="b">
        <f t="shared" si="3"/>
        <v>0</v>
      </c>
      <c r="H59" s="308">
        <f t="shared" si="5"/>
        <v>1</v>
      </c>
    </row>
    <row r="60" spans="1:8">
      <c r="A60" s="36">
        <v>49</v>
      </c>
      <c r="B60" s="6"/>
      <c r="C60" s="188"/>
      <c r="D60" s="15" t="str">
        <f t="shared" si="1"/>
        <v/>
      </c>
      <c r="E60" s="36"/>
      <c r="F60" s="51" t="str">
        <f t="shared" si="2"/>
        <v/>
      </c>
      <c r="G60" s="307" t="b">
        <f t="shared" si="3"/>
        <v>0</v>
      </c>
      <c r="H60" s="308">
        <f t="shared" si="5"/>
        <v>1</v>
      </c>
    </row>
    <row r="61" spans="1:8">
      <c r="A61" s="36">
        <v>50</v>
      </c>
      <c r="B61" s="6"/>
      <c r="C61" s="188"/>
      <c r="D61" s="15" t="str">
        <f t="shared" si="1"/>
        <v/>
      </c>
      <c r="E61" s="36"/>
      <c r="F61" s="51" t="str">
        <f t="shared" si="2"/>
        <v/>
      </c>
      <c r="G61" s="307" t="b">
        <f t="shared" si="3"/>
        <v>0</v>
      </c>
      <c r="H61" s="308">
        <f t="shared" si="5"/>
        <v>1</v>
      </c>
    </row>
    <row r="62" spans="1:8">
      <c r="A62" s="36">
        <v>51</v>
      </c>
      <c r="B62" s="6"/>
      <c r="C62" s="188"/>
      <c r="D62" s="15" t="str">
        <f t="shared" si="1"/>
        <v/>
      </c>
      <c r="E62" s="36"/>
      <c r="F62" s="51" t="str">
        <f t="shared" si="2"/>
        <v/>
      </c>
      <c r="G62" s="307" t="b">
        <f t="shared" si="3"/>
        <v>0</v>
      </c>
      <c r="H62" s="308">
        <f t="shared" si="5"/>
        <v>1</v>
      </c>
    </row>
    <row r="63" spans="1:8">
      <c r="A63" s="36">
        <v>52</v>
      </c>
      <c r="B63" s="6"/>
      <c r="C63" s="188"/>
      <c r="D63" s="15" t="str">
        <f t="shared" si="1"/>
        <v/>
      </c>
      <c r="E63" s="36"/>
      <c r="F63" s="51" t="str">
        <f t="shared" si="2"/>
        <v/>
      </c>
      <c r="G63" s="307" t="b">
        <f t="shared" si="3"/>
        <v>0</v>
      </c>
      <c r="H63" s="308">
        <f t="shared" si="5"/>
        <v>1</v>
      </c>
    </row>
    <row r="64" spans="1:8">
      <c r="A64" s="36">
        <v>53</v>
      </c>
      <c r="B64" s="6"/>
      <c r="C64" s="188"/>
      <c r="D64" s="15" t="str">
        <f t="shared" si="1"/>
        <v/>
      </c>
      <c r="E64" s="36"/>
      <c r="F64" s="51" t="str">
        <f t="shared" si="2"/>
        <v/>
      </c>
      <c r="G64" s="307" t="b">
        <f t="shared" si="3"/>
        <v>0</v>
      </c>
      <c r="H64" s="308">
        <f t="shared" si="5"/>
        <v>1</v>
      </c>
    </row>
    <row r="65" spans="1:8">
      <c r="A65" s="36">
        <v>54</v>
      </c>
      <c r="B65" s="6"/>
      <c r="C65" s="188"/>
      <c r="D65" s="15" t="str">
        <f t="shared" si="1"/>
        <v/>
      </c>
      <c r="E65" s="36"/>
      <c r="F65" s="51" t="str">
        <f t="shared" si="2"/>
        <v/>
      </c>
      <c r="G65" s="307" t="b">
        <f t="shared" si="3"/>
        <v>0</v>
      </c>
      <c r="H65" s="308">
        <f t="shared" si="5"/>
        <v>1</v>
      </c>
    </row>
    <row r="66" spans="1:8">
      <c r="A66" s="36">
        <v>55</v>
      </c>
      <c r="B66" s="6"/>
      <c r="C66" s="188"/>
      <c r="D66" s="15" t="str">
        <f t="shared" si="1"/>
        <v/>
      </c>
      <c r="E66" s="36"/>
      <c r="F66" s="51" t="str">
        <f t="shared" si="2"/>
        <v/>
      </c>
      <c r="G66" s="307" t="b">
        <f t="shared" si="3"/>
        <v>0</v>
      </c>
      <c r="H66" s="308">
        <f t="shared" si="5"/>
        <v>1</v>
      </c>
    </row>
    <row r="67" spans="1:8">
      <c r="A67" s="36">
        <v>56</v>
      </c>
      <c r="B67" s="6"/>
      <c r="C67" s="188"/>
      <c r="D67" s="15" t="str">
        <f t="shared" si="1"/>
        <v/>
      </c>
      <c r="E67" s="36"/>
      <c r="F67" s="51" t="str">
        <f t="shared" si="2"/>
        <v/>
      </c>
      <c r="G67" s="307" t="b">
        <f t="shared" si="3"/>
        <v>0</v>
      </c>
      <c r="H67" s="308">
        <f t="shared" si="5"/>
        <v>1</v>
      </c>
    </row>
    <row r="68" spans="1:8">
      <c r="A68" s="36">
        <v>57</v>
      </c>
      <c r="B68" s="6"/>
      <c r="C68" s="188"/>
      <c r="D68" s="15" t="str">
        <f t="shared" si="1"/>
        <v/>
      </c>
      <c r="E68" s="36"/>
      <c r="F68" s="51" t="str">
        <f t="shared" si="2"/>
        <v/>
      </c>
      <c r="G68" s="307" t="b">
        <f t="shared" si="3"/>
        <v>0</v>
      </c>
      <c r="H68" s="308">
        <f t="shared" si="5"/>
        <v>1</v>
      </c>
    </row>
    <row r="69" spans="1:8">
      <c r="A69" s="36">
        <v>58</v>
      </c>
      <c r="B69" s="6"/>
      <c r="C69" s="188"/>
      <c r="D69" s="15" t="str">
        <f t="shared" si="1"/>
        <v/>
      </c>
      <c r="E69" s="36"/>
      <c r="F69" s="51" t="str">
        <f t="shared" si="2"/>
        <v/>
      </c>
      <c r="G69" s="307" t="b">
        <f t="shared" si="3"/>
        <v>0</v>
      </c>
      <c r="H69" s="308">
        <f t="shared" si="5"/>
        <v>1</v>
      </c>
    </row>
    <row r="70" spans="1:8">
      <c r="A70" s="36">
        <v>59</v>
      </c>
      <c r="B70" s="6"/>
      <c r="C70" s="188"/>
      <c r="D70" s="15" t="str">
        <f t="shared" si="1"/>
        <v/>
      </c>
      <c r="E70" s="36"/>
      <c r="F70" s="51" t="str">
        <f t="shared" si="2"/>
        <v/>
      </c>
      <c r="G70" s="307" t="b">
        <f t="shared" si="3"/>
        <v>0</v>
      </c>
      <c r="H70" s="308">
        <f t="shared" si="5"/>
        <v>1</v>
      </c>
    </row>
    <row r="71" spans="1:8">
      <c r="A71" s="36">
        <v>60</v>
      </c>
      <c r="B71" s="6"/>
      <c r="C71" s="188"/>
      <c r="D71" s="15" t="str">
        <f t="shared" si="1"/>
        <v/>
      </c>
      <c r="E71" s="36"/>
      <c r="F71" s="51" t="str">
        <f t="shared" si="2"/>
        <v/>
      </c>
      <c r="G71" s="307" t="b">
        <f t="shared" si="3"/>
        <v>0</v>
      </c>
      <c r="H71" s="308">
        <f t="shared" si="5"/>
        <v>1</v>
      </c>
    </row>
    <row r="72" spans="1:8">
      <c r="A72" s="36">
        <v>61</v>
      </c>
      <c r="B72" s="6"/>
      <c r="C72" s="188"/>
      <c r="D72" s="15" t="str">
        <f t="shared" si="1"/>
        <v/>
      </c>
      <c r="E72" s="36"/>
      <c r="F72" s="51" t="str">
        <f t="shared" si="2"/>
        <v/>
      </c>
      <c r="G72" s="307" t="b">
        <f t="shared" si="3"/>
        <v>0</v>
      </c>
      <c r="H72" s="308">
        <f t="shared" si="5"/>
        <v>1</v>
      </c>
    </row>
    <row r="73" spans="1:8">
      <c r="A73" s="36">
        <v>62</v>
      </c>
      <c r="B73" s="6"/>
      <c r="C73" s="188"/>
      <c r="D73" s="15" t="str">
        <f t="shared" si="1"/>
        <v/>
      </c>
      <c r="E73" s="36"/>
      <c r="F73" s="51" t="str">
        <f t="shared" si="2"/>
        <v/>
      </c>
      <c r="G73" s="307" t="b">
        <f t="shared" si="3"/>
        <v>0</v>
      </c>
      <c r="H73" s="308">
        <f t="shared" si="5"/>
        <v>1</v>
      </c>
    </row>
    <row r="74" spans="1:8">
      <c r="A74" s="36">
        <v>63</v>
      </c>
      <c r="B74" s="6"/>
      <c r="C74" s="188"/>
      <c r="D74" s="15" t="str">
        <f t="shared" si="1"/>
        <v/>
      </c>
      <c r="E74" s="36"/>
      <c r="F74" s="51" t="str">
        <f t="shared" si="2"/>
        <v/>
      </c>
      <c r="G74" s="307" t="b">
        <f t="shared" si="3"/>
        <v>0</v>
      </c>
      <c r="H74" s="308">
        <f t="shared" si="5"/>
        <v>1</v>
      </c>
    </row>
    <row r="75" spans="1:8">
      <c r="A75" s="36">
        <v>64</v>
      </c>
      <c r="B75" s="6"/>
      <c r="C75" s="188"/>
      <c r="D75" s="15" t="str">
        <f t="shared" si="1"/>
        <v/>
      </c>
      <c r="E75" s="36"/>
      <c r="F75" s="51" t="str">
        <f t="shared" si="2"/>
        <v/>
      </c>
      <c r="G75" s="307" t="b">
        <f t="shared" si="3"/>
        <v>0</v>
      </c>
      <c r="H75" s="308">
        <f t="shared" si="5"/>
        <v>1</v>
      </c>
    </row>
    <row r="76" spans="1:8">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c r="A77" s="36">
        <v>66</v>
      </c>
      <c r="B77" s="6"/>
      <c r="C77" s="188"/>
      <c r="D77" s="15" t="str">
        <f t="shared" si="6"/>
        <v/>
      </c>
      <c r="E77" s="36"/>
      <c r="F77" s="51" t="str">
        <f t="shared" si="7"/>
        <v/>
      </c>
      <c r="G77" s="307" t="b">
        <f t="shared" si="8"/>
        <v>0</v>
      </c>
      <c r="H77" s="308">
        <f t="shared" ref="H77:H140" si="9">LEN(B77)-LEN(SUBSTITUTE(B77,",",""))+1</f>
        <v>1</v>
      </c>
    </row>
    <row r="78" spans="1:8">
      <c r="A78" s="36">
        <v>67</v>
      </c>
      <c r="B78" s="6"/>
      <c r="C78" s="188"/>
      <c r="D78" s="15" t="str">
        <f t="shared" si="6"/>
        <v/>
      </c>
      <c r="E78" s="36"/>
      <c r="F78" s="51" t="str">
        <f t="shared" si="7"/>
        <v/>
      </c>
      <c r="G78" s="307" t="b">
        <f t="shared" si="8"/>
        <v>0</v>
      </c>
      <c r="H78" s="308">
        <f t="shared" si="9"/>
        <v>1</v>
      </c>
    </row>
    <row r="79" spans="1:8">
      <c r="A79" s="36">
        <v>68</v>
      </c>
      <c r="B79" s="6"/>
      <c r="C79" s="188"/>
      <c r="D79" s="15" t="str">
        <f t="shared" si="6"/>
        <v/>
      </c>
      <c r="E79" s="36"/>
      <c r="F79" s="51" t="str">
        <f t="shared" si="7"/>
        <v/>
      </c>
      <c r="G79" s="307" t="b">
        <f t="shared" si="8"/>
        <v>0</v>
      </c>
      <c r="H79" s="308">
        <f t="shared" si="9"/>
        <v>1</v>
      </c>
    </row>
    <row r="80" spans="1:8">
      <c r="A80" s="36">
        <v>69</v>
      </c>
      <c r="B80" s="6"/>
      <c r="C80" s="188"/>
      <c r="D80" s="15" t="str">
        <f t="shared" si="6"/>
        <v/>
      </c>
      <c r="E80" s="36"/>
      <c r="F80" s="51" t="str">
        <f t="shared" si="7"/>
        <v/>
      </c>
      <c r="G80" s="307" t="b">
        <f t="shared" si="8"/>
        <v>0</v>
      </c>
      <c r="H80" s="308">
        <f t="shared" si="9"/>
        <v>1</v>
      </c>
    </row>
    <row r="81" spans="1:8">
      <c r="A81" s="36">
        <v>70</v>
      </c>
      <c r="B81" s="6"/>
      <c r="C81" s="188"/>
      <c r="D81" s="15" t="str">
        <f t="shared" si="6"/>
        <v/>
      </c>
      <c r="E81" s="36"/>
      <c r="F81" s="51" t="str">
        <f t="shared" si="7"/>
        <v/>
      </c>
      <c r="G81" s="307" t="b">
        <f t="shared" si="8"/>
        <v>0</v>
      </c>
      <c r="H81" s="308">
        <f t="shared" si="9"/>
        <v>1</v>
      </c>
    </row>
    <row r="82" spans="1:8">
      <c r="A82" s="36">
        <v>71</v>
      </c>
      <c r="B82" s="6"/>
      <c r="C82" s="188"/>
      <c r="D82" s="15" t="str">
        <f t="shared" si="6"/>
        <v/>
      </c>
      <c r="E82" s="36"/>
      <c r="F82" s="51" t="str">
        <f t="shared" si="7"/>
        <v/>
      </c>
      <c r="G82" s="307" t="b">
        <f t="shared" si="8"/>
        <v>0</v>
      </c>
      <c r="H82" s="308">
        <f t="shared" si="9"/>
        <v>1</v>
      </c>
    </row>
    <row r="83" spans="1:8">
      <c r="A83" s="36">
        <v>72</v>
      </c>
      <c r="B83" s="6"/>
      <c r="C83" s="188"/>
      <c r="D83" s="15" t="str">
        <f t="shared" si="6"/>
        <v/>
      </c>
      <c r="E83" s="36"/>
      <c r="F83" s="51" t="str">
        <f t="shared" si="7"/>
        <v/>
      </c>
      <c r="G83" s="307" t="b">
        <f t="shared" si="8"/>
        <v>0</v>
      </c>
      <c r="H83" s="308">
        <f t="shared" si="9"/>
        <v>1</v>
      </c>
    </row>
    <row r="84" spans="1:8">
      <c r="A84" s="36">
        <v>73</v>
      </c>
      <c r="B84" s="6"/>
      <c r="C84" s="188"/>
      <c r="D84" s="15" t="str">
        <f t="shared" si="6"/>
        <v/>
      </c>
      <c r="E84" s="36"/>
      <c r="F84" s="51" t="str">
        <f t="shared" si="7"/>
        <v/>
      </c>
      <c r="G84" s="307" t="b">
        <f t="shared" si="8"/>
        <v>0</v>
      </c>
      <c r="H84" s="308">
        <f t="shared" si="9"/>
        <v>1</v>
      </c>
    </row>
    <row r="85" spans="1:8">
      <c r="A85" s="36">
        <v>74</v>
      </c>
      <c r="B85" s="6"/>
      <c r="C85" s="188"/>
      <c r="D85" s="15" t="str">
        <f t="shared" si="6"/>
        <v/>
      </c>
      <c r="E85" s="36"/>
      <c r="F85" s="51" t="str">
        <f t="shared" si="7"/>
        <v/>
      </c>
      <c r="G85" s="307" t="b">
        <f t="shared" si="8"/>
        <v>0</v>
      </c>
      <c r="H85" s="308">
        <f t="shared" si="9"/>
        <v>1</v>
      </c>
    </row>
    <row r="86" spans="1:8">
      <c r="A86" s="36">
        <v>75</v>
      </c>
      <c r="B86" s="6"/>
      <c r="C86" s="188"/>
      <c r="D86" s="15" t="str">
        <f t="shared" si="6"/>
        <v/>
      </c>
      <c r="E86" s="36"/>
      <c r="F86" s="51" t="str">
        <f t="shared" si="7"/>
        <v/>
      </c>
      <c r="G86" s="307" t="b">
        <f t="shared" si="8"/>
        <v>0</v>
      </c>
      <c r="H86" s="308">
        <f t="shared" si="9"/>
        <v>1</v>
      </c>
    </row>
    <row r="87" spans="1:8">
      <c r="A87" s="36">
        <v>76</v>
      </c>
      <c r="B87" s="6"/>
      <c r="C87" s="188"/>
      <c r="D87" s="15" t="str">
        <f t="shared" si="6"/>
        <v/>
      </c>
      <c r="E87" s="36"/>
      <c r="F87" s="51" t="str">
        <f t="shared" si="7"/>
        <v/>
      </c>
      <c r="G87" s="307" t="b">
        <f t="shared" si="8"/>
        <v>0</v>
      </c>
      <c r="H87" s="308">
        <f t="shared" si="9"/>
        <v>1</v>
      </c>
    </row>
    <row r="88" spans="1:8">
      <c r="A88" s="36">
        <v>77</v>
      </c>
      <c r="B88" s="6"/>
      <c r="C88" s="188"/>
      <c r="D88" s="15" t="str">
        <f t="shared" si="6"/>
        <v/>
      </c>
      <c r="E88" s="36"/>
      <c r="F88" s="51" t="str">
        <f t="shared" si="7"/>
        <v/>
      </c>
      <c r="G88" s="307" t="b">
        <f t="shared" si="8"/>
        <v>0</v>
      </c>
      <c r="H88" s="308">
        <f t="shared" si="9"/>
        <v>1</v>
      </c>
    </row>
    <row r="89" spans="1:8">
      <c r="A89" s="36">
        <v>78</v>
      </c>
      <c r="B89" s="6"/>
      <c r="C89" s="188"/>
      <c r="D89" s="15" t="str">
        <f t="shared" si="6"/>
        <v/>
      </c>
      <c r="E89" s="36"/>
      <c r="F89" s="51" t="str">
        <f t="shared" si="7"/>
        <v/>
      </c>
      <c r="G89" s="307" t="b">
        <f t="shared" si="8"/>
        <v>0</v>
      </c>
      <c r="H89" s="308">
        <f t="shared" si="9"/>
        <v>1</v>
      </c>
    </row>
    <row r="90" spans="1:8">
      <c r="A90" s="36">
        <v>79</v>
      </c>
      <c r="B90" s="6"/>
      <c r="C90" s="188"/>
      <c r="D90" s="15" t="str">
        <f t="shared" si="6"/>
        <v/>
      </c>
      <c r="E90" s="36"/>
      <c r="F90" s="51" t="str">
        <f t="shared" si="7"/>
        <v/>
      </c>
      <c r="G90" s="307" t="b">
        <f t="shared" si="8"/>
        <v>0</v>
      </c>
      <c r="H90" s="308">
        <f t="shared" si="9"/>
        <v>1</v>
      </c>
    </row>
    <row r="91" spans="1:8">
      <c r="A91" s="36">
        <v>80</v>
      </c>
      <c r="B91" s="6"/>
      <c r="C91" s="188"/>
      <c r="D91" s="15" t="str">
        <f t="shared" si="6"/>
        <v/>
      </c>
      <c r="E91" s="36"/>
      <c r="F91" s="51" t="str">
        <f t="shared" si="7"/>
        <v/>
      </c>
      <c r="G91" s="307" t="b">
        <f t="shared" si="8"/>
        <v>0</v>
      </c>
      <c r="H91" s="308">
        <f t="shared" si="9"/>
        <v>1</v>
      </c>
    </row>
    <row r="92" spans="1:8">
      <c r="A92" s="36">
        <v>81</v>
      </c>
      <c r="B92" s="6"/>
      <c r="C92" s="188"/>
      <c r="D92" s="15" t="str">
        <f t="shared" si="6"/>
        <v/>
      </c>
      <c r="E92" s="36"/>
      <c r="F92" s="51" t="str">
        <f t="shared" si="7"/>
        <v/>
      </c>
      <c r="G92" s="307" t="b">
        <f t="shared" si="8"/>
        <v>0</v>
      </c>
      <c r="H92" s="308">
        <f t="shared" si="9"/>
        <v>1</v>
      </c>
    </row>
    <row r="93" spans="1:8">
      <c r="A93" s="36">
        <v>82</v>
      </c>
      <c r="B93" s="6"/>
      <c r="C93" s="188"/>
      <c r="D93" s="15" t="str">
        <f t="shared" si="6"/>
        <v/>
      </c>
      <c r="E93" s="36"/>
      <c r="F93" s="51" t="str">
        <f t="shared" si="7"/>
        <v/>
      </c>
      <c r="G93" s="307" t="b">
        <f t="shared" si="8"/>
        <v>0</v>
      </c>
      <c r="H93" s="308">
        <f t="shared" si="9"/>
        <v>1</v>
      </c>
    </row>
    <row r="94" spans="1:8">
      <c r="A94" s="36">
        <v>83</v>
      </c>
      <c r="B94" s="6"/>
      <c r="C94" s="188"/>
      <c r="D94" s="15" t="str">
        <f t="shared" si="6"/>
        <v/>
      </c>
      <c r="E94" s="36"/>
      <c r="F94" s="51" t="str">
        <f t="shared" si="7"/>
        <v/>
      </c>
      <c r="G94" s="307" t="b">
        <f t="shared" si="8"/>
        <v>0</v>
      </c>
      <c r="H94" s="308">
        <f t="shared" si="9"/>
        <v>1</v>
      </c>
    </row>
    <row r="95" spans="1:8">
      <c r="A95" s="36">
        <v>84</v>
      </c>
      <c r="B95" s="6"/>
      <c r="C95" s="188"/>
      <c r="D95" s="15" t="str">
        <f t="shared" si="6"/>
        <v/>
      </c>
      <c r="E95" s="36"/>
      <c r="F95" s="51" t="str">
        <f t="shared" si="7"/>
        <v/>
      </c>
      <c r="G95" s="307" t="b">
        <f t="shared" si="8"/>
        <v>0</v>
      </c>
      <c r="H95" s="308">
        <f t="shared" si="9"/>
        <v>1</v>
      </c>
    </row>
    <row r="96" spans="1:8">
      <c r="A96" s="36">
        <v>85</v>
      </c>
      <c r="B96" s="6"/>
      <c r="C96" s="188"/>
      <c r="D96" s="15" t="str">
        <f t="shared" si="6"/>
        <v/>
      </c>
      <c r="E96" s="36"/>
      <c r="F96" s="51" t="str">
        <f t="shared" si="7"/>
        <v/>
      </c>
      <c r="G96" s="307" t="b">
        <f t="shared" si="8"/>
        <v>0</v>
      </c>
      <c r="H96" s="308">
        <f t="shared" si="9"/>
        <v>1</v>
      </c>
    </row>
    <row r="97" spans="1:8">
      <c r="A97" s="36">
        <v>86</v>
      </c>
      <c r="B97" s="6"/>
      <c r="C97" s="188"/>
      <c r="D97" s="15" t="str">
        <f t="shared" si="6"/>
        <v/>
      </c>
      <c r="E97" s="36"/>
      <c r="F97" s="51" t="str">
        <f t="shared" si="7"/>
        <v/>
      </c>
      <c r="G97" s="307" t="b">
        <f t="shared" si="8"/>
        <v>0</v>
      </c>
      <c r="H97" s="308">
        <f t="shared" si="9"/>
        <v>1</v>
      </c>
    </row>
    <row r="98" spans="1:8">
      <c r="A98" s="36">
        <v>87</v>
      </c>
      <c r="B98" s="6"/>
      <c r="C98" s="188"/>
      <c r="D98" s="15" t="str">
        <f t="shared" si="6"/>
        <v/>
      </c>
      <c r="E98" s="36"/>
      <c r="F98" s="51" t="str">
        <f t="shared" si="7"/>
        <v/>
      </c>
      <c r="G98" s="307" t="b">
        <f t="shared" si="8"/>
        <v>0</v>
      </c>
      <c r="H98" s="308">
        <f t="shared" si="9"/>
        <v>1</v>
      </c>
    </row>
    <row r="99" spans="1:8">
      <c r="A99" s="36">
        <v>88</v>
      </c>
      <c r="B99" s="6"/>
      <c r="C99" s="188"/>
      <c r="D99" s="15" t="str">
        <f t="shared" si="6"/>
        <v/>
      </c>
      <c r="E99" s="36"/>
      <c r="F99" s="51" t="str">
        <f t="shared" si="7"/>
        <v/>
      </c>
      <c r="G99" s="307" t="b">
        <f t="shared" si="8"/>
        <v>0</v>
      </c>
      <c r="H99" s="308">
        <f t="shared" si="9"/>
        <v>1</v>
      </c>
    </row>
    <row r="100" spans="1:8">
      <c r="A100" s="36">
        <v>89</v>
      </c>
      <c r="B100" s="6"/>
      <c r="C100" s="188"/>
      <c r="D100" s="15" t="str">
        <f t="shared" si="6"/>
        <v/>
      </c>
      <c r="E100" s="36"/>
      <c r="F100" s="51" t="str">
        <f t="shared" si="7"/>
        <v/>
      </c>
      <c r="G100" s="307" t="b">
        <f t="shared" si="8"/>
        <v>0</v>
      </c>
      <c r="H100" s="308">
        <f t="shared" si="9"/>
        <v>1</v>
      </c>
    </row>
    <row r="101" spans="1:8">
      <c r="A101" s="36">
        <v>90</v>
      </c>
      <c r="B101" s="6"/>
      <c r="C101" s="188"/>
      <c r="D101" s="15" t="str">
        <f t="shared" si="6"/>
        <v/>
      </c>
      <c r="E101" s="36"/>
      <c r="F101" s="51" t="str">
        <f t="shared" si="7"/>
        <v/>
      </c>
      <c r="G101" s="307" t="b">
        <f t="shared" si="8"/>
        <v>0</v>
      </c>
      <c r="H101" s="308">
        <f t="shared" si="9"/>
        <v>1</v>
      </c>
    </row>
    <row r="102" spans="1:8">
      <c r="A102" s="36">
        <v>91</v>
      </c>
      <c r="B102" s="6"/>
      <c r="C102" s="188"/>
      <c r="D102" s="15" t="str">
        <f t="shared" si="6"/>
        <v/>
      </c>
      <c r="E102" s="36"/>
      <c r="F102" s="51" t="str">
        <f t="shared" si="7"/>
        <v/>
      </c>
      <c r="G102" s="307" t="b">
        <f t="shared" si="8"/>
        <v>0</v>
      </c>
      <c r="H102" s="308">
        <f t="shared" si="9"/>
        <v>1</v>
      </c>
    </row>
    <row r="103" spans="1:8">
      <c r="A103" s="36">
        <v>92</v>
      </c>
      <c r="B103" s="6"/>
      <c r="C103" s="188"/>
      <c r="D103" s="15" t="str">
        <f t="shared" si="6"/>
        <v/>
      </c>
      <c r="E103" s="36"/>
      <c r="F103" s="51" t="str">
        <f t="shared" si="7"/>
        <v/>
      </c>
      <c r="G103" s="307" t="b">
        <f t="shared" si="8"/>
        <v>0</v>
      </c>
      <c r="H103" s="308">
        <f t="shared" si="9"/>
        <v>1</v>
      </c>
    </row>
    <row r="104" spans="1:8">
      <c r="A104" s="36">
        <v>93</v>
      </c>
      <c r="B104" s="6"/>
      <c r="C104" s="188"/>
      <c r="D104" s="15" t="str">
        <f t="shared" si="6"/>
        <v/>
      </c>
      <c r="E104" s="36"/>
      <c r="F104" s="51" t="str">
        <f t="shared" si="7"/>
        <v/>
      </c>
      <c r="G104" s="307" t="b">
        <f t="shared" si="8"/>
        <v>0</v>
      </c>
      <c r="H104" s="308">
        <f t="shared" si="9"/>
        <v>1</v>
      </c>
    </row>
    <row r="105" spans="1:8">
      <c r="A105" s="36">
        <v>94</v>
      </c>
      <c r="B105" s="6"/>
      <c r="C105" s="188"/>
      <c r="D105" s="15" t="str">
        <f t="shared" si="6"/>
        <v/>
      </c>
      <c r="E105" s="36"/>
      <c r="F105" s="51" t="str">
        <f t="shared" si="7"/>
        <v/>
      </c>
      <c r="G105" s="307" t="b">
        <f t="shared" si="8"/>
        <v>0</v>
      </c>
      <c r="H105" s="308">
        <f t="shared" si="9"/>
        <v>1</v>
      </c>
    </row>
    <row r="106" spans="1:8">
      <c r="A106" s="36">
        <v>95</v>
      </c>
      <c r="B106" s="6"/>
      <c r="C106" s="188"/>
      <c r="D106" s="15" t="str">
        <f t="shared" si="6"/>
        <v/>
      </c>
      <c r="E106" s="36"/>
      <c r="F106" s="51" t="str">
        <f t="shared" si="7"/>
        <v/>
      </c>
      <c r="G106" s="307" t="b">
        <f t="shared" si="8"/>
        <v>0</v>
      </c>
      <c r="H106" s="308">
        <f t="shared" si="9"/>
        <v>1</v>
      </c>
    </row>
    <row r="107" spans="1:8">
      <c r="A107" s="36">
        <v>96</v>
      </c>
      <c r="B107" s="6"/>
      <c r="C107" s="188"/>
      <c r="D107" s="15" t="str">
        <f t="shared" si="6"/>
        <v/>
      </c>
      <c r="E107" s="36"/>
      <c r="F107" s="51" t="str">
        <f t="shared" si="7"/>
        <v/>
      </c>
      <c r="G107" s="307" t="b">
        <f t="shared" si="8"/>
        <v>0</v>
      </c>
      <c r="H107" s="308">
        <f t="shared" si="9"/>
        <v>1</v>
      </c>
    </row>
    <row r="108" spans="1:8">
      <c r="A108" s="36">
        <v>97</v>
      </c>
      <c r="B108" s="6"/>
      <c r="C108" s="188"/>
      <c r="D108" s="15" t="str">
        <f t="shared" si="6"/>
        <v/>
      </c>
      <c r="E108" s="36"/>
      <c r="F108" s="51" t="str">
        <f t="shared" si="7"/>
        <v/>
      </c>
      <c r="G108" s="307" t="b">
        <f t="shared" si="8"/>
        <v>0</v>
      </c>
      <c r="H108" s="308">
        <f t="shared" si="9"/>
        <v>1</v>
      </c>
    </row>
    <row r="109" spans="1:8">
      <c r="A109" s="36">
        <v>98</v>
      </c>
      <c r="B109" s="6"/>
      <c r="C109" s="188"/>
      <c r="D109" s="15" t="str">
        <f t="shared" si="6"/>
        <v/>
      </c>
      <c r="E109" s="36"/>
      <c r="F109" s="51" t="str">
        <f t="shared" si="7"/>
        <v/>
      </c>
      <c r="G109" s="307" t="b">
        <f t="shared" si="8"/>
        <v>0</v>
      </c>
      <c r="H109" s="308">
        <f t="shared" si="9"/>
        <v>1</v>
      </c>
    </row>
    <row r="110" spans="1:8">
      <c r="A110" s="125">
        <v>99</v>
      </c>
      <c r="B110" s="6"/>
      <c r="C110" s="188"/>
      <c r="D110" s="15" t="str">
        <f t="shared" si="6"/>
        <v/>
      </c>
      <c r="E110" s="125"/>
      <c r="F110" s="51" t="str">
        <f t="shared" si="7"/>
        <v/>
      </c>
      <c r="G110" s="307" t="b">
        <f t="shared" si="8"/>
        <v>0</v>
      </c>
      <c r="H110" s="308">
        <f t="shared" si="9"/>
        <v>1</v>
      </c>
    </row>
    <row r="111" spans="1:8">
      <c r="A111" s="125">
        <v>100</v>
      </c>
      <c r="B111" s="126"/>
      <c r="C111" s="128"/>
      <c r="D111" s="15" t="str">
        <f t="shared" si="6"/>
        <v/>
      </c>
      <c r="E111" s="125"/>
      <c r="F111" s="51" t="str">
        <f t="shared" si="7"/>
        <v/>
      </c>
      <c r="G111" s="307" t="b">
        <f t="shared" si="8"/>
        <v>0</v>
      </c>
      <c r="H111" s="308">
        <f t="shared" si="9"/>
        <v>1</v>
      </c>
    </row>
    <row r="112" spans="1:8">
      <c r="A112" s="125">
        <v>101</v>
      </c>
      <c r="B112" s="126"/>
      <c r="C112" s="128"/>
      <c r="D112" s="15" t="str">
        <f t="shared" si="6"/>
        <v/>
      </c>
      <c r="E112" s="125"/>
      <c r="F112" s="51" t="str">
        <f t="shared" si="7"/>
        <v/>
      </c>
      <c r="G112" s="307" t="b">
        <f t="shared" si="8"/>
        <v>0</v>
      </c>
      <c r="H112" s="308">
        <f t="shared" si="9"/>
        <v>1</v>
      </c>
    </row>
    <row r="113" spans="1:8">
      <c r="A113" s="125">
        <v>102</v>
      </c>
      <c r="B113" s="126"/>
      <c r="C113" s="128"/>
      <c r="D113" s="15" t="str">
        <f t="shared" si="6"/>
        <v/>
      </c>
      <c r="E113" s="125"/>
      <c r="F113" s="51" t="str">
        <f t="shared" si="7"/>
        <v/>
      </c>
      <c r="G113" s="307" t="b">
        <f t="shared" si="8"/>
        <v>0</v>
      </c>
      <c r="H113" s="308">
        <f t="shared" si="9"/>
        <v>1</v>
      </c>
    </row>
    <row r="114" spans="1:8">
      <c r="A114" s="125">
        <v>103</v>
      </c>
      <c r="B114" s="126"/>
      <c r="C114" s="128"/>
      <c r="D114" s="15" t="str">
        <f t="shared" si="6"/>
        <v/>
      </c>
      <c r="E114" s="125"/>
      <c r="F114" s="51" t="str">
        <f t="shared" si="7"/>
        <v/>
      </c>
      <c r="G114" s="307" t="b">
        <f t="shared" si="8"/>
        <v>0</v>
      </c>
      <c r="H114" s="308">
        <f t="shared" si="9"/>
        <v>1</v>
      </c>
    </row>
    <row r="115" spans="1:8">
      <c r="A115" s="125">
        <v>104</v>
      </c>
      <c r="B115" s="126"/>
      <c r="C115" s="128"/>
      <c r="D115" s="15" t="str">
        <f t="shared" si="6"/>
        <v/>
      </c>
      <c r="E115" s="125"/>
      <c r="F115" s="51" t="str">
        <f t="shared" si="7"/>
        <v/>
      </c>
      <c r="G115" s="307" t="b">
        <f t="shared" si="8"/>
        <v>0</v>
      </c>
      <c r="H115" s="308">
        <f t="shared" si="9"/>
        <v>1</v>
      </c>
    </row>
    <row r="116" spans="1:8">
      <c r="A116" s="125">
        <v>105</v>
      </c>
      <c r="B116" s="126"/>
      <c r="C116" s="128"/>
      <c r="D116" s="15" t="str">
        <f t="shared" si="6"/>
        <v/>
      </c>
      <c r="E116" s="125"/>
      <c r="F116" s="51" t="str">
        <f t="shared" si="7"/>
        <v/>
      </c>
      <c r="G116" s="307" t="b">
        <f t="shared" si="8"/>
        <v>0</v>
      </c>
      <c r="H116" s="308">
        <f t="shared" si="9"/>
        <v>1</v>
      </c>
    </row>
    <row r="117" spans="1:8">
      <c r="A117" s="125">
        <v>106</v>
      </c>
      <c r="B117" s="126"/>
      <c r="C117" s="128"/>
      <c r="D117" s="15" t="str">
        <f t="shared" si="6"/>
        <v/>
      </c>
      <c r="E117" s="125"/>
      <c r="F117" s="51" t="str">
        <f t="shared" si="7"/>
        <v/>
      </c>
      <c r="G117" s="307" t="b">
        <f t="shared" si="8"/>
        <v>0</v>
      </c>
      <c r="H117" s="308">
        <f t="shared" si="9"/>
        <v>1</v>
      </c>
    </row>
    <row r="118" spans="1:8">
      <c r="A118" s="125">
        <v>107</v>
      </c>
      <c r="B118" s="126"/>
      <c r="C118" s="128"/>
      <c r="D118" s="15" t="str">
        <f t="shared" si="6"/>
        <v/>
      </c>
      <c r="E118" s="125"/>
      <c r="F118" s="51" t="str">
        <f t="shared" si="7"/>
        <v/>
      </c>
      <c r="G118" s="307" t="b">
        <f t="shared" si="8"/>
        <v>0</v>
      </c>
      <c r="H118" s="308">
        <f t="shared" si="9"/>
        <v>1</v>
      </c>
    </row>
    <row r="119" spans="1:8">
      <c r="A119" s="125">
        <v>108</v>
      </c>
      <c r="B119" s="126"/>
      <c r="C119" s="128"/>
      <c r="D119" s="15" t="str">
        <f t="shared" si="6"/>
        <v/>
      </c>
      <c r="E119" s="125"/>
      <c r="F119" s="51" t="str">
        <f t="shared" si="7"/>
        <v/>
      </c>
      <c r="G119" s="307" t="b">
        <f t="shared" si="8"/>
        <v>0</v>
      </c>
      <c r="H119" s="308">
        <f t="shared" si="9"/>
        <v>1</v>
      </c>
    </row>
    <row r="120" spans="1:8">
      <c r="A120" s="125">
        <v>109</v>
      </c>
      <c r="B120" s="126"/>
      <c r="C120" s="128"/>
      <c r="D120" s="15" t="str">
        <f t="shared" si="6"/>
        <v/>
      </c>
      <c r="E120" s="125"/>
      <c r="F120" s="51" t="str">
        <f t="shared" si="7"/>
        <v/>
      </c>
      <c r="G120" s="307" t="b">
        <f t="shared" si="8"/>
        <v>0</v>
      </c>
      <c r="H120" s="308">
        <f t="shared" si="9"/>
        <v>1</v>
      </c>
    </row>
    <row r="121" spans="1:8">
      <c r="A121" s="125">
        <v>110</v>
      </c>
      <c r="B121" s="126"/>
      <c r="C121" s="128"/>
      <c r="D121" s="15" t="str">
        <f t="shared" si="6"/>
        <v/>
      </c>
      <c r="E121" s="125"/>
      <c r="F121" s="51" t="str">
        <f t="shared" si="7"/>
        <v/>
      </c>
      <c r="G121" s="307" t="b">
        <f t="shared" si="8"/>
        <v>0</v>
      </c>
      <c r="H121" s="308">
        <f t="shared" si="9"/>
        <v>1</v>
      </c>
    </row>
    <row r="122" spans="1:8">
      <c r="A122" s="125">
        <v>111</v>
      </c>
      <c r="B122" s="126"/>
      <c r="C122" s="128"/>
      <c r="D122" s="15" t="str">
        <f t="shared" si="6"/>
        <v/>
      </c>
      <c r="E122" s="125"/>
      <c r="F122" s="51" t="str">
        <f t="shared" si="7"/>
        <v/>
      </c>
      <c r="G122" s="307" t="b">
        <f t="shared" si="8"/>
        <v>0</v>
      </c>
      <c r="H122" s="308">
        <f t="shared" si="9"/>
        <v>1</v>
      </c>
    </row>
    <row r="123" spans="1:8">
      <c r="A123" s="125">
        <v>112</v>
      </c>
      <c r="B123" s="126"/>
      <c r="C123" s="128"/>
      <c r="D123" s="15" t="str">
        <f t="shared" si="6"/>
        <v/>
      </c>
      <c r="E123" s="125"/>
      <c r="F123" s="51" t="str">
        <f t="shared" si="7"/>
        <v/>
      </c>
      <c r="G123" s="307" t="b">
        <f t="shared" si="8"/>
        <v>0</v>
      </c>
      <c r="H123" s="308">
        <f t="shared" si="9"/>
        <v>1</v>
      </c>
    </row>
    <row r="124" spans="1:8">
      <c r="A124" s="125">
        <v>113</v>
      </c>
      <c r="B124" s="126"/>
      <c r="C124" s="128"/>
      <c r="D124" s="15" t="str">
        <f t="shared" si="6"/>
        <v/>
      </c>
      <c r="E124" s="125"/>
      <c r="F124" s="51" t="str">
        <f t="shared" si="7"/>
        <v/>
      </c>
      <c r="G124" s="307" t="b">
        <f t="shared" si="8"/>
        <v>0</v>
      </c>
      <c r="H124" s="308">
        <f t="shared" si="9"/>
        <v>1</v>
      </c>
    </row>
    <row r="125" spans="1:8">
      <c r="A125" s="125">
        <v>114</v>
      </c>
      <c r="B125" s="126"/>
      <c r="C125" s="128"/>
      <c r="D125" s="15" t="str">
        <f t="shared" si="6"/>
        <v/>
      </c>
      <c r="E125" s="125"/>
      <c r="F125" s="51" t="str">
        <f t="shared" si="7"/>
        <v/>
      </c>
      <c r="G125" s="307" t="b">
        <f t="shared" si="8"/>
        <v>0</v>
      </c>
      <c r="H125" s="308">
        <f t="shared" si="9"/>
        <v>1</v>
      </c>
    </row>
    <row r="126" spans="1:8">
      <c r="A126" s="125">
        <v>115</v>
      </c>
      <c r="B126" s="126"/>
      <c r="C126" s="128"/>
      <c r="D126" s="15" t="str">
        <f t="shared" si="6"/>
        <v/>
      </c>
      <c r="E126" s="125"/>
      <c r="F126" s="51" t="str">
        <f t="shared" si="7"/>
        <v/>
      </c>
      <c r="G126" s="307" t="b">
        <f t="shared" si="8"/>
        <v>0</v>
      </c>
      <c r="H126" s="308">
        <f t="shared" si="9"/>
        <v>1</v>
      </c>
    </row>
    <row r="127" spans="1:8">
      <c r="A127" s="125">
        <v>116</v>
      </c>
      <c r="B127" s="126"/>
      <c r="C127" s="128"/>
      <c r="D127" s="15" t="str">
        <f t="shared" si="6"/>
        <v/>
      </c>
      <c r="E127" s="125"/>
      <c r="F127" s="51" t="str">
        <f t="shared" si="7"/>
        <v/>
      </c>
      <c r="G127" s="307" t="b">
        <f t="shared" si="8"/>
        <v>0</v>
      </c>
      <c r="H127" s="308">
        <f t="shared" si="9"/>
        <v>1</v>
      </c>
    </row>
    <row r="128" spans="1:8">
      <c r="A128" s="125">
        <v>117</v>
      </c>
      <c r="B128" s="126"/>
      <c r="C128" s="128"/>
      <c r="D128" s="15" t="str">
        <f t="shared" si="6"/>
        <v/>
      </c>
      <c r="E128" s="125"/>
      <c r="F128" s="51" t="str">
        <f t="shared" si="7"/>
        <v/>
      </c>
      <c r="G128" s="307" t="b">
        <f t="shared" si="8"/>
        <v>0</v>
      </c>
      <c r="H128" s="308">
        <f t="shared" si="9"/>
        <v>1</v>
      </c>
    </row>
    <row r="129" spans="1:8">
      <c r="A129" s="125">
        <v>118</v>
      </c>
      <c r="B129" s="126"/>
      <c r="C129" s="128"/>
      <c r="D129" s="15" t="str">
        <f t="shared" si="6"/>
        <v/>
      </c>
      <c r="E129" s="125"/>
      <c r="F129" s="51" t="str">
        <f t="shared" si="7"/>
        <v/>
      </c>
      <c r="G129" s="307" t="b">
        <f t="shared" si="8"/>
        <v>0</v>
      </c>
      <c r="H129" s="308">
        <f t="shared" si="9"/>
        <v>1</v>
      </c>
    </row>
    <row r="130" spans="1:8">
      <c r="A130" s="125">
        <v>119</v>
      </c>
      <c r="B130" s="126"/>
      <c r="C130" s="128"/>
      <c r="D130" s="15" t="str">
        <f t="shared" si="6"/>
        <v/>
      </c>
      <c r="E130" s="125"/>
      <c r="F130" s="51" t="str">
        <f t="shared" si="7"/>
        <v/>
      </c>
      <c r="G130" s="307" t="b">
        <f t="shared" si="8"/>
        <v>0</v>
      </c>
      <c r="H130" s="308">
        <f t="shared" si="9"/>
        <v>1</v>
      </c>
    </row>
    <row r="131" spans="1:8">
      <c r="A131" s="125">
        <v>120</v>
      </c>
      <c r="B131" s="126"/>
      <c r="C131" s="128"/>
      <c r="D131" s="15" t="str">
        <f t="shared" si="6"/>
        <v/>
      </c>
      <c r="E131" s="125"/>
      <c r="F131" s="51" t="str">
        <f t="shared" si="7"/>
        <v/>
      </c>
      <c r="G131" s="307" t="b">
        <f t="shared" si="8"/>
        <v>0</v>
      </c>
      <c r="H131" s="308">
        <f t="shared" si="9"/>
        <v>1</v>
      </c>
    </row>
    <row r="132" spans="1:8">
      <c r="A132" s="125">
        <v>121</v>
      </c>
      <c r="B132" s="126"/>
      <c r="C132" s="128"/>
      <c r="D132" s="15" t="str">
        <f t="shared" si="6"/>
        <v/>
      </c>
      <c r="E132" s="125"/>
      <c r="F132" s="51" t="str">
        <f t="shared" si="7"/>
        <v/>
      </c>
      <c r="G132" s="307" t="b">
        <f t="shared" si="8"/>
        <v>0</v>
      </c>
      <c r="H132" s="308">
        <f t="shared" si="9"/>
        <v>1</v>
      </c>
    </row>
    <row r="133" spans="1:8">
      <c r="A133" s="125">
        <v>122</v>
      </c>
      <c r="B133" s="126"/>
      <c r="C133" s="128"/>
      <c r="D133" s="15" t="str">
        <f t="shared" si="6"/>
        <v/>
      </c>
      <c r="E133" s="125"/>
      <c r="F133" s="51" t="str">
        <f t="shared" si="7"/>
        <v/>
      </c>
      <c r="G133" s="307" t="b">
        <f t="shared" si="8"/>
        <v>0</v>
      </c>
      <c r="H133" s="308">
        <f t="shared" si="9"/>
        <v>1</v>
      </c>
    </row>
    <row r="134" spans="1:8">
      <c r="A134" s="125">
        <v>123</v>
      </c>
      <c r="B134" s="126"/>
      <c r="C134" s="128"/>
      <c r="D134" s="15" t="str">
        <f t="shared" si="6"/>
        <v/>
      </c>
      <c r="E134" s="125"/>
      <c r="F134" s="51" t="str">
        <f t="shared" si="7"/>
        <v/>
      </c>
      <c r="G134" s="307" t="b">
        <f t="shared" si="8"/>
        <v>0</v>
      </c>
      <c r="H134" s="308">
        <f t="shared" si="9"/>
        <v>1</v>
      </c>
    </row>
    <row r="135" spans="1:8">
      <c r="A135" s="125">
        <v>124</v>
      </c>
      <c r="B135" s="126"/>
      <c r="C135" s="128"/>
      <c r="D135" s="15" t="str">
        <f t="shared" si="6"/>
        <v/>
      </c>
      <c r="E135" s="125"/>
      <c r="F135" s="51" t="str">
        <f t="shared" si="7"/>
        <v/>
      </c>
      <c r="G135" s="307" t="b">
        <f t="shared" si="8"/>
        <v>0</v>
      </c>
      <c r="H135" s="308">
        <f t="shared" si="9"/>
        <v>1</v>
      </c>
    </row>
    <row r="136" spans="1:8">
      <c r="A136" s="125">
        <v>125</v>
      </c>
      <c r="B136" s="126"/>
      <c r="C136" s="128"/>
      <c r="D136" s="15" t="str">
        <f t="shared" si="6"/>
        <v/>
      </c>
      <c r="E136" s="125"/>
      <c r="F136" s="51" t="str">
        <f t="shared" si="7"/>
        <v/>
      </c>
      <c r="G136" s="307" t="b">
        <f t="shared" si="8"/>
        <v>0</v>
      </c>
      <c r="H136" s="308">
        <f t="shared" si="9"/>
        <v>1</v>
      </c>
    </row>
    <row r="137" spans="1:8">
      <c r="A137" s="125">
        <v>126</v>
      </c>
      <c r="B137" s="126"/>
      <c r="C137" s="128"/>
      <c r="D137" s="15" t="str">
        <f t="shared" si="6"/>
        <v/>
      </c>
      <c r="E137" s="125"/>
      <c r="F137" s="51" t="str">
        <f t="shared" si="7"/>
        <v/>
      </c>
      <c r="G137" s="307" t="b">
        <f t="shared" si="8"/>
        <v>0</v>
      </c>
      <c r="H137" s="308">
        <f t="shared" si="9"/>
        <v>1</v>
      </c>
    </row>
    <row r="138" spans="1:8">
      <c r="A138" s="125">
        <v>127</v>
      </c>
      <c r="B138" s="126"/>
      <c r="C138" s="128"/>
      <c r="D138" s="15" t="str">
        <f t="shared" si="6"/>
        <v/>
      </c>
      <c r="E138" s="125"/>
      <c r="F138" s="51" t="str">
        <f t="shared" si="7"/>
        <v/>
      </c>
      <c r="G138" s="307" t="b">
        <f t="shared" si="8"/>
        <v>0</v>
      </c>
      <c r="H138" s="308">
        <f t="shared" si="9"/>
        <v>1</v>
      </c>
    </row>
    <row r="139" spans="1:8">
      <c r="A139" s="125">
        <v>128</v>
      </c>
      <c r="B139" s="126"/>
      <c r="C139" s="128"/>
      <c r="D139" s="15" t="str">
        <f t="shared" si="6"/>
        <v/>
      </c>
      <c r="E139" s="125"/>
      <c r="F139" s="51" t="str">
        <f t="shared" si="7"/>
        <v/>
      </c>
      <c r="G139" s="307" t="b">
        <f t="shared" si="8"/>
        <v>0</v>
      </c>
      <c r="H139" s="308">
        <f t="shared" si="9"/>
        <v>1</v>
      </c>
    </row>
    <row r="140" spans="1:8">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c r="A141" s="125">
        <v>130</v>
      </c>
      <c r="B141" s="126"/>
      <c r="C141" s="128"/>
      <c r="D141" s="15" t="str">
        <f t="shared" si="10"/>
        <v/>
      </c>
      <c r="E141" s="125"/>
      <c r="F141" s="51" t="str">
        <f t="shared" si="11"/>
        <v/>
      </c>
      <c r="G141" s="307" t="b">
        <f t="shared" si="12"/>
        <v>0</v>
      </c>
      <c r="H141" s="308">
        <f t="shared" ref="H141:H204" si="13">LEN(B141)-LEN(SUBSTITUTE(B141,",",""))+1</f>
        <v>1</v>
      </c>
    </row>
    <row r="142" spans="1:8">
      <c r="A142" s="125">
        <v>131</v>
      </c>
      <c r="B142" s="126"/>
      <c r="C142" s="128"/>
      <c r="D142" s="15" t="str">
        <f t="shared" si="10"/>
        <v/>
      </c>
      <c r="E142" s="125"/>
      <c r="F142" s="51" t="str">
        <f t="shared" si="11"/>
        <v/>
      </c>
      <c r="G142" s="307" t="b">
        <f t="shared" si="12"/>
        <v>0</v>
      </c>
      <c r="H142" s="308">
        <f t="shared" si="13"/>
        <v>1</v>
      </c>
    </row>
    <row r="143" spans="1:8">
      <c r="A143" s="125">
        <v>132</v>
      </c>
      <c r="B143" s="126"/>
      <c r="C143" s="128"/>
      <c r="D143" s="15" t="str">
        <f t="shared" si="10"/>
        <v/>
      </c>
      <c r="E143" s="125"/>
      <c r="F143" s="51" t="str">
        <f t="shared" si="11"/>
        <v/>
      </c>
      <c r="G143" s="307" t="b">
        <f t="shared" si="12"/>
        <v>0</v>
      </c>
      <c r="H143" s="308">
        <f t="shared" si="13"/>
        <v>1</v>
      </c>
    </row>
    <row r="144" spans="1:8">
      <c r="A144" s="125">
        <v>133</v>
      </c>
      <c r="B144" s="126"/>
      <c r="C144" s="128"/>
      <c r="D144" s="15" t="str">
        <f t="shared" si="10"/>
        <v/>
      </c>
      <c r="E144" s="125"/>
      <c r="F144" s="51" t="str">
        <f t="shared" si="11"/>
        <v/>
      </c>
      <c r="G144" s="307" t="b">
        <f t="shared" si="12"/>
        <v>0</v>
      </c>
      <c r="H144" s="308">
        <f t="shared" si="13"/>
        <v>1</v>
      </c>
    </row>
    <row r="145" spans="1:8">
      <c r="A145" s="125">
        <v>134</v>
      </c>
      <c r="B145" s="126"/>
      <c r="C145" s="128"/>
      <c r="D145" s="15" t="str">
        <f t="shared" si="10"/>
        <v/>
      </c>
      <c r="E145" s="125"/>
      <c r="F145" s="51" t="str">
        <f t="shared" si="11"/>
        <v/>
      </c>
      <c r="G145" s="307" t="b">
        <f t="shared" si="12"/>
        <v>0</v>
      </c>
      <c r="H145" s="308">
        <f t="shared" si="13"/>
        <v>1</v>
      </c>
    </row>
    <row r="146" spans="1:8">
      <c r="A146" s="125">
        <v>135</v>
      </c>
      <c r="B146" s="126"/>
      <c r="C146" s="128"/>
      <c r="D146" s="15" t="str">
        <f t="shared" si="10"/>
        <v/>
      </c>
      <c r="E146" s="125"/>
      <c r="F146" s="51" t="str">
        <f t="shared" si="11"/>
        <v/>
      </c>
      <c r="G146" s="307" t="b">
        <f t="shared" si="12"/>
        <v>0</v>
      </c>
      <c r="H146" s="308">
        <f t="shared" si="13"/>
        <v>1</v>
      </c>
    </row>
    <row r="147" spans="1:8">
      <c r="A147" s="125">
        <v>136</v>
      </c>
      <c r="B147" s="126"/>
      <c r="C147" s="128"/>
      <c r="D147" s="15" t="str">
        <f t="shared" si="10"/>
        <v/>
      </c>
      <c r="E147" s="125"/>
      <c r="F147" s="51" t="str">
        <f t="shared" si="11"/>
        <v/>
      </c>
      <c r="G147" s="307" t="b">
        <f t="shared" si="12"/>
        <v>0</v>
      </c>
      <c r="H147" s="308">
        <f t="shared" si="13"/>
        <v>1</v>
      </c>
    </row>
    <row r="148" spans="1:8">
      <c r="A148" s="125">
        <v>137</v>
      </c>
      <c r="B148" s="126"/>
      <c r="C148" s="128"/>
      <c r="D148" s="15" t="str">
        <f t="shared" si="10"/>
        <v/>
      </c>
      <c r="E148" s="125"/>
      <c r="F148" s="51" t="str">
        <f t="shared" si="11"/>
        <v/>
      </c>
      <c r="G148" s="307" t="b">
        <f t="shared" si="12"/>
        <v>0</v>
      </c>
      <c r="H148" s="308">
        <f t="shared" si="13"/>
        <v>1</v>
      </c>
    </row>
    <row r="149" spans="1:8">
      <c r="A149" s="125">
        <v>138</v>
      </c>
      <c r="B149" s="126"/>
      <c r="C149" s="128"/>
      <c r="D149" s="15" t="str">
        <f t="shared" si="10"/>
        <v/>
      </c>
      <c r="E149" s="125"/>
      <c r="F149" s="51" t="str">
        <f t="shared" si="11"/>
        <v/>
      </c>
      <c r="G149" s="307" t="b">
        <f t="shared" si="12"/>
        <v>0</v>
      </c>
      <c r="H149" s="308">
        <f t="shared" si="13"/>
        <v>1</v>
      </c>
    </row>
    <row r="150" spans="1:8">
      <c r="A150" s="125">
        <v>139</v>
      </c>
      <c r="B150" s="126"/>
      <c r="C150" s="128"/>
      <c r="D150" s="15" t="str">
        <f t="shared" si="10"/>
        <v/>
      </c>
      <c r="E150" s="125"/>
      <c r="F150" s="51" t="str">
        <f t="shared" si="11"/>
        <v/>
      </c>
      <c r="G150" s="307" t="b">
        <f t="shared" si="12"/>
        <v>0</v>
      </c>
      <c r="H150" s="308">
        <f t="shared" si="13"/>
        <v>1</v>
      </c>
    </row>
    <row r="151" spans="1:8">
      <c r="A151" s="125">
        <v>140</v>
      </c>
      <c r="B151" s="126"/>
      <c r="C151" s="128"/>
      <c r="D151" s="15" t="str">
        <f t="shared" si="10"/>
        <v/>
      </c>
      <c r="E151" s="125"/>
      <c r="F151" s="51" t="str">
        <f t="shared" si="11"/>
        <v/>
      </c>
      <c r="G151" s="307" t="b">
        <f t="shared" si="12"/>
        <v>0</v>
      </c>
      <c r="H151" s="308">
        <f t="shared" si="13"/>
        <v>1</v>
      </c>
    </row>
    <row r="152" spans="1:8">
      <c r="A152" s="125">
        <v>141</v>
      </c>
      <c r="B152" s="126"/>
      <c r="C152" s="128"/>
      <c r="D152" s="15" t="str">
        <f t="shared" si="10"/>
        <v/>
      </c>
      <c r="E152" s="125"/>
      <c r="F152" s="51" t="str">
        <f t="shared" si="11"/>
        <v/>
      </c>
      <c r="G152" s="307" t="b">
        <f t="shared" si="12"/>
        <v>0</v>
      </c>
      <c r="H152" s="308">
        <f t="shared" si="13"/>
        <v>1</v>
      </c>
    </row>
    <row r="153" spans="1:8">
      <c r="A153" s="125">
        <v>142</v>
      </c>
      <c r="B153" s="126"/>
      <c r="C153" s="128"/>
      <c r="D153" s="15" t="str">
        <f t="shared" si="10"/>
        <v/>
      </c>
      <c r="E153" s="125"/>
      <c r="F153" s="51" t="str">
        <f t="shared" si="11"/>
        <v/>
      </c>
      <c r="G153" s="307" t="b">
        <f t="shared" si="12"/>
        <v>0</v>
      </c>
      <c r="H153" s="308">
        <f t="shared" si="13"/>
        <v>1</v>
      </c>
    </row>
    <row r="154" spans="1:8">
      <c r="A154" s="125">
        <v>143</v>
      </c>
      <c r="B154" s="126"/>
      <c r="C154" s="128"/>
      <c r="D154" s="15" t="str">
        <f t="shared" si="10"/>
        <v/>
      </c>
      <c r="E154" s="125"/>
      <c r="F154" s="51" t="str">
        <f t="shared" si="11"/>
        <v/>
      </c>
      <c r="G154" s="307" t="b">
        <f t="shared" si="12"/>
        <v>0</v>
      </c>
      <c r="H154" s="308">
        <f t="shared" si="13"/>
        <v>1</v>
      </c>
    </row>
    <row r="155" spans="1:8">
      <c r="A155" s="125">
        <v>144</v>
      </c>
      <c r="B155" s="126"/>
      <c r="C155" s="128"/>
      <c r="D155" s="15" t="str">
        <f t="shared" si="10"/>
        <v/>
      </c>
      <c r="E155" s="125"/>
      <c r="F155" s="51" t="str">
        <f t="shared" si="11"/>
        <v/>
      </c>
      <c r="G155" s="307" t="b">
        <f t="shared" si="12"/>
        <v>0</v>
      </c>
      <c r="H155" s="308">
        <f t="shared" si="13"/>
        <v>1</v>
      </c>
    </row>
    <row r="156" spans="1:8">
      <c r="A156" s="125">
        <v>145</v>
      </c>
      <c r="B156" s="126"/>
      <c r="C156" s="128"/>
      <c r="D156" s="15" t="str">
        <f t="shared" si="10"/>
        <v/>
      </c>
      <c r="E156" s="125"/>
      <c r="F156" s="51" t="str">
        <f t="shared" si="11"/>
        <v/>
      </c>
      <c r="G156" s="307" t="b">
        <f t="shared" si="12"/>
        <v>0</v>
      </c>
      <c r="H156" s="308">
        <f t="shared" si="13"/>
        <v>1</v>
      </c>
    </row>
    <row r="157" spans="1:8">
      <c r="A157" s="125">
        <v>146</v>
      </c>
      <c r="B157" s="126"/>
      <c r="C157" s="128"/>
      <c r="D157" s="15" t="str">
        <f t="shared" si="10"/>
        <v/>
      </c>
      <c r="E157" s="125"/>
      <c r="F157" s="51" t="str">
        <f t="shared" si="11"/>
        <v/>
      </c>
      <c r="G157" s="307" t="b">
        <f t="shared" si="12"/>
        <v>0</v>
      </c>
      <c r="H157" s="308">
        <f t="shared" si="13"/>
        <v>1</v>
      </c>
    </row>
    <row r="158" spans="1:8">
      <c r="A158" s="125">
        <v>147</v>
      </c>
      <c r="B158" s="126"/>
      <c r="C158" s="128"/>
      <c r="D158" s="15" t="str">
        <f t="shared" si="10"/>
        <v/>
      </c>
      <c r="E158" s="125"/>
      <c r="F158" s="51" t="str">
        <f t="shared" si="11"/>
        <v/>
      </c>
      <c r="G158" s="307" t="b">
        <f t="shared" si="12"/>
        <v>0</v>
      </c>
      <c r="H158" s="308">
        <f t="shared" si="13"/>
        <v>1</v>
      </c>
    </row>
    <row r="159" spans="1:8">
      <c r="A159" s="125">
        <v>148</v>
      </c>
      <c r="B159" s="126"/>
      <c r="C159" s="128"/>
      <c r="D159" s="15" t="str">
        <f t="shared" si="10"/>
        <v/>
      </c>
      <c r="E159" s="125"/>
      <c r="F159" s="51" t="str">
        <f t="shared" si="11"/>
        <v/>
      </c>
      <c r="G159" s="307" t="b">
        <f t="shared" si="12"/>
        <v>0</v>
      </c>
      <c r="H159" s="308">
        <f t="shared" si="13"/>
        <v>1</v>
      </c>
    </row>
    <row r="160" spans="1:8">
      <c r="A160" s="125">
        <v>149</v>
      </c>
      <c r="B160" s="126"/>
      <c r="C160" s="128"/>
      <c r="D160" s="15" t="str">
        <f t="shared" si="10"/>
        <v/>
      </c>
      <c r="E160" s="125"/>
      <c r="F160" s="51" t="str">
        <f t="shared" si="11"/>
        <v/>
      </c>
      <c r="G160" s="307" t="b">
        <f t="shared" si="12"/>
        <v>0</v>
      </c>
      <c r="H160" s="308">
        <f t="shared" si="13"/>
        <v>1</v>
      </c>
    </row>
    <row r="161" spans="1:8">
      <c r="A161" s="125">
        <v>150</v>
      </c>
      <c r="B161" s="126"/>
      <c r="C161" s="128"/>
      <c r="D161" s="15" t="str">
        <f t="shared" si="10"/>
        <v/>
      </c>
      <c r="E161" s="125"/>
      <c r="F161" s="51" t="str">
        <f t="shared" si="11"/>
        <v/>
      </c>
      <c r="G161" s="307" t="b">
        <f t="shared" si="12"/>
        <v>0</v>
      </c>
      <c r="H161" s="308">
        <f t="shared" si="13"/>
        <v>1</v>
      </c>
    </row>
    <row r="162" spans="1:8">
      <c r="A162" s="125">
        <v>151</v>
      </c>
      <c r="B162" s="126"/>
      <c r="C162" s="128"/>
      <c r="D162" s="15" t="str">
        <f t="shared" si="10"/>
        <v/>
      </c>
      <c r="E162" s="125"/>
      <c r="F162" s="51" t="str">
        <f t="shared" si="11"/>
        <v/>
      </c>
      <c r="G162" s="307" t="b">
        <f t="shared" si="12"/>
        <v>0</v>
      </c>
      <c r="H162" s="308">
        <f t="shared" si="13"/>
        <v>1</v>
      </c>
    </row>
    <row r="163" spans="1:8">
      <c r="A163" s="125">
        <v>152</v>
      </c>
      <c r="B163" s="126"/>
      <c r="C163" s="128"/>
      <c r="D163" s="15" t="str">
        <f t="shared" si="10"/>
        <v/>
      </c>
      <c r="E163" s="125"/>
      <c r="F163" s="51" t="str">
        <f t="shared" si="11"/>
        <v/>
      </c>
      <c r="G163" s="307" t="b">
        <f t="shared" si="12"/>
        <v>0</v>
      </c>
      <c r="H163" s="308">
        <f t="shared" si="13"/>
        <v>1</v>
      </c>
    </row>
    <row r="164" spans="1:8">
      <c r="A164" s="125">
        <v>153</v>
      </c>
      <c r="B164" s="126"/>
      <c r="C164" s="128"/>
      <c r="D164" s="15" t="str">
        <f t="shared" si="10"/>
        <v/>
      </c>
      <c r="E164" s="125"/>
      <c r="F164" s="51" t="str">
        <f t="shared" si="11"/>
        <v/>
      </c>
      <c r="G164" s="307" t="b">
        <f t="shared" si="12"/>
        <v>0</v>
      </c>
      <c r="H164" s="308">
        <f t="shared" si="13"/>
        <v>1</v>
      </c>
    </row>
    <row r="165" spans="1:8">
      <c r="A165" s="125">
        <v>154</v>
      </c>
      <c r="B165" s="126"/>
      <c r="C165" s="128"/>
      <c r="D165" s="15" t="str">
        <f t="shared" si="10"/>
        <v/>
      </c>
      <c r="E165" s="125"/>
      <c r="F165" s="51" t="str">
        <f t="shared" si="11"/>
        <v/>
      </c>
      <c r="G165" s="307" t="b">
        <f t="shared" si="12"/>
        <v>0</v>
      </c>
      <c r="H165" s="308">
        <f t="shared" si="13"/>
        <v>1</v>
      </c>
    </row>
    <row r="166" spans="1:8">
      <c r="A166" s="125">
        <v>155</v>
      </c>
      <c r="B166" s="126"/>
      <c r="C166" s="128"/>
      <c r="D166" s="15" t="str">
        <f t="shared" si="10"/>
        <v/>
      </c>
      <c r="E166" s="125"/>
      <c r="F166" s="51" t="str">
        <f t="shared" si="11"/>
        <v/>
      </c>
      <c r="G166" s="307" t="b">
        <f t="shared" si="12"/>
        <v>0</v>
      </c>
      <c r="H166" s="308">
        <f t="shared" si="13"/>
        <v>1</v>
      </c>
    </row>
    <row r="167" spans="1:8">
      <c r="A167" s="125">
        <v>156</v>
      </c>
      <c r="B167" s="126"/>
      <c r="C167" s="128"/>
      <c r="D167" s="15" t="str">
        <f t="shared" si="10"/>
        <v/>
      </c>
      <c r="E167" s="125"/>
      <c r="F167" s="51" t="str">
        <f t="shared" si="11"/>
        <v/>
      </c>
      <c r="G167" s="307" t="b">
        <f t="shared" si="12"/>
        <v>0</v>
      </c>
      <c r="H167" s="308">
        <f t="shared" si="13"/>
        <v>1</v>
      </c>
    </row>
    <row r="168" spans="1:8">
      <c r="A168" s="125">
        <v>157</v>
      </c>
      <c r="B168" s="126"/>
      <c r="C168" s="128"/>
      <c r="D168" s="15" t="str">
        <f t="shared" si="10"/>
        <v/>
      </c>
      <c r="E168" s="125"/>
      <c r="F168" s="51" t="str">
        <f t="shared" si="11"/>
        <v/>
      </c>
      <c r="G168" s="307" t="b">
        <f t="shared" si="12"/>
        <v>0</v>
      </c>
      <c r="H168" s="308">
        <f t="shared" si="13"/>
        <v>1</v>
      </c>
    </row>
    <row r="169" spans="1:8">
      <c r="A169" s="125">
        <v>158</v>
      </c>
      <c r="B169" s="126"/>
      <c r="C169" s="128"/>
      <c r="D169" s="15" t="str">
        <f t="shared" si="10"/>
        <v/>
      </c>
      <c r="E169" s="125"/>
      <c r="F169" s="51" t="str">
        <f t="shared" si="11"/>
        <v/>
      </c>
      <c r="G169" s="307" t="b">
        <f t="shared" si="12"/>
        <v>0</v>
      </c>
      <c r="H169" s="308">
        <f t="shared" si="13"/>
        <v>1</v>
      </c>
    </row>
    <row r="170" spans="1:8">
      <c r="A170" s="125">
        <v>159</v>
      </c>
      <c r="B170" s="126"/>
      <c r="C170" s="128"/>
      <c r="D170" s="15" t="str">
        <f t="shared" si="10"/>
        <v/>
      </c>
      <c r="E170" s="125"/>
      <c r="F170" s="51" t="str">
        <f t="shared" si="11"/>
        <v/>
      </c>
      <c r="G170" s="307" t="b">
        <f t="shared" si="12"/>
        <v>0</v>
      </c>
      <c r="H170" s="308">
        <f t="shared" si="13"/>
        <v>1</v>
      </c>
    </row>
    <row r="171" spans="1:8">
      <c r="A171" s="125">
        <v>160</v>
      </c>
      <c r="B171" s="126"/>
      <c r="C171" s="128"/>
      <c r="D171" s="15" t="str">
        <f t="shared" si="10"/>
        <v/>
      </c>
      <c r="E171" s="125"/>
      <c r="F171" s="51" t="str">
        <f t="shared" si="11"/>
        <v/>
      </c>
      <c r="G171" s="307" t="b">
        <f t="shared" si="12"/>
        <v>0</v>
      </c>
      <c r="H171" s="308">
        <f t="shared" si="13"/>
        <v>1</v>
      </c>
    </row>
    <row r="172" spans="1:8">
      <c r="A172" s="125">
        <v>161</v>
      </c>
      <c r="B172" s="126"/>
      <c r="C172" s="128"/>
      <c r="D172" s="15" t="str">
        <f t="shared" si="10"/>
        <v/>
      </c>
      <c r="E172" s="125"/>
      <c r="F172" s="51" t="str">
        <f t="shared" si="11"/>
        <v/>
      </c>
      <c r="G172" s="307" t="b">
        <f t="shared" si="12"/>
        <v>0</v>
      </c>
      <c r="H172" s="308">
        <f t="shared" si="13"/>
        <v>1</v>
      </c>
    </row>
    <row r="173" spans="1:8">
      <c r="A173" s="125">
        <v>162</v>
      </c>
      <c r="B173" s="126"/>
      <c r="C173" s="128"/>
      <c r="D173" s="15" t="str">
        <f t="shared" si="10"/>
        <v/>
      </c>
      <c r="E173" s="125"/>
      <c r="F173" s="51" t="str">
        <f t="shared" si="11"/>
        <v/>
      </c>
      <c r="G173" s="307" t="b">
        <f t="shared" si="12"/>
        <v>0</v>
      </c>
      <c r="H173" s="308">
        <f t="shared" si="13"/>
        <v>1</v>
      </c>
    </row>
    <row r="174" spans="1:8">
      <c r="A174" s="125">
        <v>163</v>
      </c>
      <c r="B174" s="126"/>
      <c r="C174" s="128"/>
      <c r="D174" s="15" t="str">
        <f t="shared" si="10"/>
        <v/>
      </c>
      <c r="E174" s="125"/>
      <c r="F174" s="51" t="str">
        <f t="shared" si="11"/>
        <v/>
      </c>
      <c r="G174" s="307" t="b">
        <f t="shared" si="12"/>
        <v>0</v>
      </c>
      <c r="H174" s="308">
        <f t="shared" si="13"/>
        <v>1</v>
      </c>
    </row>
    <row r="175" spans="1:8">
      <c r="A175" s="125">
        <v>164</v>
      </c>
      <c r="B175" s="126"/>
      <c r="C175" s="128"/>
      <c r="D175" s="15" t="str">
        <f t="shared" si="10"/>
        <v/>
      </c>
      <c r="E175" s="125"/>
      <c r="F175" s="51" t="str">
        <f t="shared" si="11"/>
        <v/>
      </c>
      <c r="G175" s="307" t="b">
        <f t="shared" si="12"/>
        <v>0</v>
      </c>
      <c r="H175" s="308">
        <f t="shared" si="13"/>
        <v>1</v>
      </c>
    </row>
    <row r="176" spans="1:8">
      <c r="A176" s="125">
        <v>165</v>
      </c>
      <c r="B176" s="126"/>
      <c r="C176" s="128"/>
      <c r="D176" s="15" t="str">
        <f t="shared" si="10"/>
        <v/>
      </c>
      <c r="E176" s="125"/>
      <c r="F176" s="51" t="str">
        <f t="shared" si="11"/>
        <v/>
      </c>
      <c r="G176" s="307" t="b">
        <f t="shared" si="12"/>
        <v>0</v>
      </c>
      <c r="H176" s="308">
        <f t="shared" si="13"/>
        <v>1</v>
      </c>
    </row>
    <row r="177" spans="1:8">
      <c r="A177" s="125">
        <v>166</v>
      </c>
      <c r="B177" s="126"/>
      <c r="C177" s="128"/>
      <c r="D177" s="15" t="str">
        <f t="shared" si="10"/>
        <v/>
      </c>
      <c r="E177" s="125"/>
      <c r="F177" s="51" t="str">
        <f t="shared" si="11"/>
        <v/>
      </c>
      <c r="G177" s="307" t="b">
        <f t="shared" si="12"/>
        <v>0</v>
      </c>
      <c r="H177" s="308">
        <f t="shared" si="13"/>
        <v>1</v>
      </c>
    </row>
    <row r="178" spans="1:8">
      <c r="A178" s="125">
        <v>167</v>
      </c>
      <c r="B178" s="126"/>
      <c r="C178" s="128"/>
      <c r="D178" s="15" t="str">
        <f t="shared" si="10"/>
        <v/>
      </c>
      <c r="E178" s="125"/>
      <c r="F178" s="51" t="str">
        <f t="shared" si="11"/>
        <v/>
      </c>
      <c r="G178" s="307" t="b">
        <f t="shared" si="12"/>
        <v>0</v>
      </c>
      <c r="H178" s="308">
        <f t="shared" si="13"/>
        <v>1</v>
      </c>
    </row>
    <row r="179" spans="1:8">
      <c r="A179" s="125">
        <v>168</v>
      </c>
      <c r="B179" s="126"/>
      <c r="C179" s="128"/>
      <c r="D179" s="15" t="str">
        <f t="shared" si="10"/>
        <v/>
      </c>
      <c r="E179" s="125"/>
      <c r="F179" s="51" t="str">
        <f t="shared" si="11"/>
        <v/>
      </c>
      <c r="G179" s="307" t="b">
        <f t="shared" si="12"/>
        <v>0</v>
      </c>
      <c r="H179" s="308">
        <f t="shared" si="13"/>
        <v>1</v>
      </c>
    </row>
    <row r="180" spans="1:8">
      <c r="A180" s="125">
        <v>169</v>
      </c>
      <c r="B180" s="126"/>
      <c r="C180" s="128"/>
      <c r="D180" s="15" t="str">
        <f t="shared" si="10"/>
        <v/>
      </c>
      <c r="E180" s="125"/>
      <c r="F180" s="51" t="str">
        <f t="shared" si="11"/>
        <v/>
      </c>
      <c r="G180" s="307" t="b">
        <f t="shared" si="12"/>
        <v>0</v>
      </c>
      <c r="H180" s="308">
        <f t="shared" si="13"/>
        <v>1</v>
      </c>
    </row>
    <row r="181" spans="1:8">
      <c r="A181" s="125">
        <v>170</v>
      </c>
      <c r="B181" s="126"/>
      <c r="C181" s="128"/>
      <c r="D181" s="15" t="str">
        <f t="shared" si="10"/>
        <v/>
      </c>
      <c r="E181" s="125"/>
      <c r="F181" s="51" t="str">
        <f t="shared" si="11"/>
        <v/>
      </c>
      <c r="G181" s="307" t="b">
        <f t="shared" si="12"/>
        <v>0</v>
      </c>
      <c r="H181" s="308">
        <f t="shared" si="13"/>
        <v>1</v>
      </c>
    </row>
    <row r="182" spans="1:8">
      <c r="A182" s="125">
        <v>171</v>
      </c>
      <c r="B182" s="126"/>
      <c r="C182" s="128"/>
      <c r="D182" s="15" t="str">
        <f t="shared" si="10"/>
        <v/>
      </c>
      <c r="E182" s="125"/>
      <c r="F182" s="51" t="str">
        <f t="shared" si="11"/>
        <v/>
      </c>
      <c r="G182" s="307" t="b">
        <f t="shared" si="12"/>
        <v>0</v>
      </c>
      <c r="H182" s="308">
        <f t="shared" si="13"/>
        <v>1</v>
      </c>
    </row>
    <row r="183" spans="1:8">
      <c r="A183" s="125">
        <v>172</v>
      </c>
      <c r="B183" s="126"/>
      <c r="C183" s="128"/>
      <c r="D183" s="15" t="str">
        <f t="shared" si="10"/>
        <v/>
      </c>
      <c r="E183" s="125"/>
      <c r="F183" s="51" t="str">
        <f t="shared" si="11"/>
        <v/>
      </c>
      <c r="G183" s="307" t="b">
        <f t="shared" si="12"/>
        <v>0</v>
      </c>
      <c r="H183" s="308">
        <f t="shared" si="13"/>
        <v>1</v>
      </c>
    </row>
    <row r="184" spans="1:8">
      <c r="A184" s="125">
        <v>173</v>
      </c>
      <c r="B184" s="126"/>
      <c r="C184" s="128"/>
      <c r="D184" s="15" t="str">
        <f t="shared" si="10"/>
        <v/>
      </c>
      <c r="E184" s="125"/>
      <c r="F184" s="51" t="str">
        <f t="shared" si="11"/>
        <v/>
      </c>
      <c r="G184" s="307" t="b">
        <f t="shared" si="12"/>
        <v>0</v>
      </c>
      <c r="H184" s="308">
        <f t="shared" si="13"/>
        <v>1</v>
      </c>
    </row>
    <row r="185" spans="1:8">
      <c r="A185" s="125">
        <v>174</v>
      </c>
      <c r="B185" s="126"/>
      <c r="C185" s="128"/>
      <c r="D185" s="15" t="str">
        <f t="shared" si="10"/>
        <v/>
      </c>
      <c r="E185" s="125"/>
      <c r="F185" s="51" t="str">
        <f t="shared" si="11"/>
        <v/>
      </c>
      <c r="G185" s="307" t="b">
        <f t="shared" si="12"/>
        <v>0</v>
      </c>
      <c r="H185" s="308">
        <f t="shared" si="13"/>
        <v>1</v>
      </c>
    </row>
    <row r="186" spans="1:8">
      <c r="A186" s="125">
        <v>175</v>
      </c>
      <c r="B186" s="126"/>
      <c r="C186" s="128"/>
      <c r="D186" s="15" t="str">
        <f t="shared" si="10"/>
        <v/>
      </c>
      <c r="E186" s="125"/>
      <c r="F186" s="51" t="str">
        <f t="shared" si="11"/>
        <v/>
      </c>
      <c r="G186" s="307" t="b">
        <f t="shared" si="12"/>
        <v>0</v>
      </c>
      <c r="H186" s="308">
        <f t="shared" si="13"/>
        <v>1</v>
      </c>
    </row>
    <row r="187" spans="1:8">
      <c r="A187" s="125">
        <v>176</v>
      </c>
      <c r="B187" s="126"/>
      <c r="C187" s="128"/>
      <c r="D187" s="15" t="str">
        <f t="shared" si="10"/>
        <v/>
      </c>
      <c r="E187" s="125"/>
      <c r="F187" s="51" t="str">
        <f t="shared" si="11"/>
        <v/>
      </c>
      <c r="G187" s="307" t="b">
        <f t="shared" si="12"/>
        <v>0</v>
      </c>
      <c r="H187" s="308">
        <f t="shared" si="13"/>
        <v>1</v>
      </c>
    </row>
    <row r="188" spans="1:8">
      <c r="A188" s="125">
        <v>177</v>
      </c>
      <c r="B188" s="126"/>
      <c r="C188" s="128"/>
      <c r="D188" s="15" t="str">
        <f t="shared" si="10"/>
        <v/>
      </c>
      <c r="E188" s="125"/>
      <c r="F188" s="51" t="str">
        <f t="shared" si="11"/>
        <v/>
      </c>
      <c r="G188" s="307" t="b">
        <f t="shared" si="12"/>
        <v>0</v>
      </c>
      <c r="H188" s="308">
        <f t="shared" si="13"/>
        <v>1</v>
      </c>
    </row>
    <row r="189" spans="1:8">
      <c r="A189" s="125">
        <v>178</v>
      </c>
      <c r="B189" s="126"/>
      <c r="C189" s="128"/>
      <c r="D189" s="15" t="str">
        <f t="shared" si="10"/>
        <v/>
      </c>
      <c r="E189" s="125"/>
      <c r="F189" s="51" t="str">
        <f t="shared" si="11"/>
        <v/>
      </c>
      <c r="G189" s="307" t="b">
        <f t="shared" si="12"/>
        <v>0</v>
      </c>
      <c r="H189" s="308">
        <f t="shared" si="13"/>
        <v>1</v>
      </c>
    </row>
    <row r="190" spans="1:8">
      <c r="A190" s="125">
        <v>179</v>
      </c>
      <c r="B190" s="126"/>
      <c r="C190" s="128"/>
      <c r="D190" s="15" t="str">
        <f t="shared" si="10"/>
        <v/>
      </c>
      <c r="E190" s="125"/>
      <c r="F190" s="51" t="str">
        <f t="shared" si="11"/>
        <v/>
      </c>
      <c r="G190" s="307" t="b">
        <f t="shared" si="12"/>
        <v>0</v>
      </c>
      <c r="H190" s="308">
        <f t="shared" si="13"/>
        <v>1</v>
      </c>
    </row>
    <row r="191" spans="1:8">
      <c r="A191" s="125">
        <v>180</v>
      </c>
      <c r="B191" s="126"/>
      <c r="C191" s="128"/>
      <c r="D191" s="15" t="str">
        <f t="shared" si="10"/>
        <v/>
      </c>
      <c r="E191" s="125"/>
      <c r="F191" s="51" t="str">
        <f t="shared" si="11"/>
        <v/>
      </c>
      <c r="G191" s="307" t="b">
        <f t="shared" si="12"/>
        <v>0</v>
      </c>
      <c r="H191" s="308">
        <f t="shared" si="13"/>
        <v>1</v>
      </c>
    </row>
    <row r="192" spans="1:8">
      <c r="A192" s="125">
        <v>181</v>
      </c>
      <c r="B192" s="126"/>
      <c r="C192" s="128"/>
      <c r="D192" s="15" t="str">
        <f t="shared" si="10"/>
        <v/>
      </c>
      <c r="E192" s="125"/>
      <c r="F192" s="51" t="str">
        <f t="shared" si="11"/>
        <v/>
      </c>
      <c r="G192" s="307" t="b">
        <f t="shared" si="12"/>
        <v>0</v>
      </c>
      <c r="H192" s="308">
        <f t="shared" si="13"/>
        <v>1</v>
      </c>
    </row>
    <row r="193" spans="1:8">
      <c r="A193" s="125">
        <v>182</v>
      </c>
      <c r="B193" s="126"/>
      <c r="C193" s="128"/>
      <c r="D193" s="15" t="str">
        <f t="shared" si="10"/>
        <v/>
      </c>
      <c r="E193" s="125"/>
      <c r="F193" s="51" t="str">
        <f t="shared" si="11"/>
        <v/>
      </c>
      <c r="G193" s="307" t="b">
        <f t="shared" si="12"/>
        <v>0</v>
      </c>
      <c r="H193" s="308">
        <f t="shared" si="13"/>
        <v>1</v>
      </c>
    </row>
    <row r="194" spans="1:8">
      <c r="A194" s="125">
        <v>183</v>
      </c>
      <c r="B194" s="126"/>
      <c r="C194" s="128"/>
      <c r="D194" s="15" t="str">
        <f t="shared" si="10"/>
        <v/>
      </c>
      <c r="E194" s="125"/>
      <c r="F194" s="51" t="str">
        <f t="shared" si="11"/>
        <v/>
      </c>
      <c r="G194" s="307" t="b">
        <f t="shared" si="12"/>
        <v>0</v>
      </c>
      <c r="H194" s="308">
        <f t="shared" si="13"/>
        <v>1</v>
      </c>
    </row>
    <row r="195" spans="1:8">
      <c r="A195" s="125">
        <v>184</v>
      </c>
      <c r="B195" s="126"/>
      <c r="C195" s="128"/>
      <c r="D195" s="15" t="str">
        <f t="shared" si="10"/>
        <v/>
      </c>
      <c r="E195" s="125"/>
      <c r="F195" s="51" t="str">
        <f t="shared" si="11"/>
        <v/>
      </c>
      <c r="G195" s="307" t="b">
        <f t="shared" si="12"/>
        <v>0</v>
      </c>
      <c r="H195" s="308">
        <f t="shared" si="13"/>
        <v>1</v>
      </c>
    </row>
    <row r="196" spans="1:8">
      <c r="A196" s="125">
        <v>185</v>
      </c>
      <c r="B196" s="126"/>
      <c r="C196" s="128"/>
      <c r="D196" s="15" t="str">
        <f t="shared" si="10"/>
        <v/>
      </c>
      <c r="E196" s="125"/>
      <c r="F196" s="51" t="str">
        <f t="shared" si="11"/>
        <v/>
      </c>
      <c r="G196" s="307" t="b">
        <f t="shared" si="12"/>
        <v>0</v>
      </c>
      <c r="H196" s="308">
        <f t="shared" si="13"/>
        <v>1</v>
      </c>
    </row>
    <row r="197" spans="1:8">
      <c r="A197" s="125">
        <v>186</v>
      </c>
      <c r="B197" s="126"/>
      <c r="C197" s="128"/>
      <c r="D197" s="15" t="str">
        <f t="shared" si="10"/>
        <v/>
      </c>
      <c r="E197" s="125"/>
      <c r="F197" s="51" t="str">
        <f t="shared" si="11"/>
        <v/>
      </c>
      <c r="G197" s="307" t="b">
        <f t="shared" si="12"/>
        <v>0</v>
      </c>
      <c r="H197" s="308">
        <f t="shared" si="13"/>
        <v>1</v>
      </c>
    </row>
    <row r="198" spans="1:8">
      <c r="A198" s="125">
        <v>187</v>
      </c>
      <c r="B198" s="126"/>
      <c r="C198" s="128"/>
      <c r="D198" s="15" t="str">
        <f t="shared" si="10"/>
        <v/>
      </c>
      <c r="E198" s="125"/>
      <c r="F198" s="51" t="str">
        <f t="shared" si="11"/>
        <v/>
      </c>
      <c r="G198" s="307" t="b">
        <f t="shared" si="12"/>
        <v>0</v>
      </c>
      <c r="H198" s="308">
        <f t="shared" si="13"/>
        <v>1</v>
      </c>
    </row>
    <row r="199" spans="1:8">
      <c r="A199" s="125">
        <v>188</v>
      </c>
      <c r="B199" s="126"/>
      <c r="C199" s="128"/>
      <c r="D199" s="15" t="str">
        <f t="shared" si="10"/>
        <v/>
      </c>
      <c r="E199" s="125"/>
      <c r="F199" s="51" t="str">
        <f t="shared" si="11"/>
        <v/>
      </c>
      <c r="G199" s="307" t="b">
        <f t="shared" si="12"/>
        <v>0</v>
      </c>
      <c r="H199" s="308">
        <f t="shared" si="13"/>
        <v>1</v>
      </c>
    </row>
    <row r="200" spans="1:8">
      <c r="A200" s="125">
        <v>189</v>
      </c>
      <c r="B200" s="126"/>
      <c r="C200" s="128"/>
      <c r="D200" s="15" t="str">
        <f t="shared" si="10"/>
        <v/>
      </c>
      <c r="E200" s="125"/>
      <c r="F200" s="51" t="str">
        <f t="shared" si="11"/>
        <v/>
      </c>
      <c r="G200" s="307" t="b">
        <f t="shared" si="12"/>
        <v>0</v>
      </c>
      <c r="H200" s="308">
        <f t="shared" si="13"/>
        <v>1</v>
      </c>
    </row>
    <row r="201" spans="1:8">
      <c r="A201" s="125">
        <v>190</v>
      </c>
      <c r="B201" s="126"/>
      <c r="C201" s="128"/>
      <c r="D201" s="15" t="str">
        <f t="shared" si="10"/>
        <v/>
      </c>
      <c r="E201" s="125"/>
      <c r="F201" s="51" t="str">
        <f t="shared" si="11"/>
        <v/>
      </c>
      <c r="G201" s="307" t="b">
        <f t="shared" si="12"/>
        <v>0</v>
      </c>
      <c r="H201" s="308">
        <f t="shared" si="13"/>
        <v>1</v>
      </c>
    </row>
    <row r="202" spans="1:8">
      <c r="A202" s="125">
        <v>191</v>
      </c>
      <c r="B202" s="126"/>
      <c r="C202" s="128"/>
      <c r="D202" s="15" t="str">
        <f t="shared" si="10"/>
        <v/>
      </c>
      <c r="E202" s="125"/>
      <c r="F202" s="51" t="str">
        <f t="shared" si="11"/>
        <v/>
      </c>
      <c r="G202" s="307" t="b">
        <f t="shared" si="12"/>
        <v>0</v>
      </c>
      <c r="H202" s="308">
        <f t="shared" si="13"/>
        <v>1</v>
      </c>
    </row>
    <row r="203" spans="1:8">
      <c r="A203" s="125">
        <v>192</v>
      </c>
      <c r="B203" s="126"/>
      <c r="C203" s="128"/>
      <c r="D203" s="15" t="str">
        <f t="shared" si="10"/>
        <v/>
      </c>
      <c r="E203" s="125"/>
      <c r="F203" s="51" t="str">
        <f t="shared" si="11"/>
        <v/>
      </c>
      <c r="G203" s="307" t="b">
        <f t="shared" si="12"/>
        <v>0</v>
      </c>
      <c r="H203" s="308">
        <f t="shared" si="13"/>
        <v>1</v>
      </c>
    </row>
    <row r="204" spans="1:8">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c r="A205" s="125">
        <v>194</v>
      </c>
      <c r="B205" s="126"/>
      <c r="C205" s="128"/>
      <c r="D205" s="15" t="str">
        <f t="shared" si="14"/>
        <v/>
      </c>
      <c r="E205" s="125"/>
      <c r="F205" s="51" t="str">
        <f t="shared" si="15"/>
        <v/>
      </c>
      <c r="G205" s="307" t="b">
        <f t="shared" si="16"/>
        <v>0</v>
      </c>
      <c r="H205" s="308">
        <f t="shared" ref="H205:H261" si="17">LEN(B205)-LEN(SUBSTITUTE(B205,",",""))+1</f>
        <v>1</v>
      </c>
    </row>
    <row r="206" spans="1:8">
      <c r="A206" s="125">
        <v>195</v>
      </c>
      <c r="B206" s="126"/>
      <c r="C206" s="128"/>
      <c r="D206" s="15" t="str">
        <f t="shared" si="14"/>
        <v/>
      </c>
      <c r="E206" s="125"/>
      <c r="F206" s="51" t="str">
        <f t="shared" si="15"/>
        <v/>
      </c>
      <c r="G206" s="307" t="b">
        <f t="shared" si="16"/>
        <v>0</v>
      </c>
      <c r="H206" s="308">
        <f t="shared" si="17"/>
        <v>1</v>
      </c>
    </row>
    <row r="207" spans="1:8">
      <c r="A207" s="125">
        <v>196</v>
      </c>
      <c r="B207" s="126"/>
      <c r="C207" s="128"/>
      <c r="D207" s="15" t="str">
        <f t="shared" si="14"/>
        <v/>
      </c>
      <c r="E207" s="125"/>
      <c r="F207" s="51" t="str">
        <f t="shared" si="15"/>
        <v/>
      </c>
      <c r="G207" s="307" t="b">
        <f t="shared" si="16"/>
        <v>0</v>
      </c>
      <c r="H207" s="308">
        <f t="shared" si="17"/>
        <v>1</v>
      </c>
    </row>
    <row r="208" spans="1:8">
      <c r="A208" s="125">
        <v>197</v>
      </c>
      <c r="B208" s="126"/>
      <c r="C208" s="128"/>
      <c r="D208" s="15" t="str">
        <f t="shared" si="14"/>
        <v/>
      </c>
      <c r="E208" s="125"/>
      <c r="F208" s="51" t="str">
        <f t="shared" si="15"/>
        <v/>
      </c>
      <c r="G208" s="307" t="b">
        <f t="shared" si="16"/>
        <v>0</v>
      </c>
      <c r="H208" s="308">
        <f t="shared" si="17"/>
        <v>1</v>
      </c>
    </row>
    <row r="209" spans="1:8">
      <c r="A209" s="125">
        <v>198</v>
      </c>
      <c r="B209" s="126"/>
      <c r="C209" s="128"/>
      <c r="D209" s="15" t="str">
        <f t="shared" si="14"/>
        <v/>
      </c>
      <c r="E209" s="125"/>
      <c r="F209" s="51" t="str">
        <f t="shared" si="15"/>
        <v/>
      </c>
      <c r="G209" s="307" t="b">
        <f t="shared" si="16"/>
        <v>0</v>
      </c>
      <c r="H209" s="308">
        <f t="shared" si="17"/>
        <v>1</v>
      </c>
    </row>
    <row r="210" spans="1:8">
      <c r="A210" s="125">
        <v>199</v>
      </c>
      <c r="B210" s="126"/>
      <c r="C210" s="128"/>
      <c r="D210" s="15" t="str">
        <f t="shared" si="14"/>
        <v/>
      </c>
      <c r="E210" s="125"/>
      <c r="F210" s="51" t="str">
        <f t="shared" si="15"/>
        <v/>
      </c>
      <c r="G210" s="307" t="b">
        <f t="shared" si="16"/>
        <v>0</v>
      </c>
      <c r="H210" s="308">
        <f t="shared" si="17"/>
        <v>1</v>
      </c>
    </row>
    <row r="211" spans="1:8">
      <c r="A211" s="125">
        <v>200</v>
      </c>
      <c r="B211" s="126"/>
      <c r="C211" s="128"/>
      <c r="D211" s="15" t="str">
        <f t="shared" si="14"/>
        <v/>
      </c>
      <c r="E211" s="125"/>
      <c r="F211" s="51" t="str">
        <f t="shared" si="15"/>
        <v/>
      </c>
      <c r="G211" s="307" t="b">
        <f t="shared" si="16"/>
        <v>0</v>
      </c>
      <c r="H211" s="308">
        <f t="shared" si="17"/>
        <v>1</v>
      </c>
    </row>
    <row r="212" spans="1:8">
      <c r="A212" s="125">
        <v>201</v>
      </c>
      <c r="B212" s="126"/>
      <c r="C212" s="128"/>
      <c r="D212" s="15" t="str">
        <f t="shared" si="14"/>
        <v/>
      </c>
      <c r="E212" s="125"/>
      <c r="F212" s="51" t="str">
        <f t="shared" si="15"/>
        <v/>
      </c>
      <c r="G212" s="307" t="b">
        <f t="shared" si="16"/>
        <v>0</v>
      </c>
      <c r="H212" s="308">
        <f t="shared" si="17"/>
        <v>1</v>
      </c>
    </row>
    <row r="213" spans="1:8">
      <c r="A213" s="125">
        <v>202</v>
      </c>
      <c r="B213" s="126"/>
      <c r="C213" s="128"/>
      <c r="D213" s="15" t="str">
        <f t="shared" si="14"/>
        <v/>
      </c>
      <c r="E213" s="125"/>
      <c r="F213" s="51" t="str">
        <f t="shared" si="15"/>
        <v/>
      </c>
      <c r="G213" s="307" t="b">
        <f t="shared" si="16"/>
        <v>0</v>
      </c>
      <c r="H213" s="308">
        <f t="shared" si="17"/>
        <v>1</v>
      </c>
    </row>
    <row r="214" spans="1:8">
      <c r="A214" s="125">
        <v>203</v>
      </c>
      <c r="B214" s="126"/>
      <c r="C214" s="128"/>
      <c r="D214" s="15" t="str">
        <f t="shared" si="14"/>
        <v/>
      </c>
      <c r="E214" s="125"/>
      <c r="F214" s="51" t="str">
        <f t="shared" si="15"/>
        <v/>
      </c>
      <c r="G214" s="307" t="b">
        <f t="shared" si="16"/>
        <v>0</v>
      </c>
      <c r="H214" s="308">
        <f t="shared" si="17"/>
        <v>1</v>
      </c>
    </row>
    <row r="215" spans="1:8">
      <c r="A215" s="125">
        <v>204</v>
      </c>
      <c r="B215" s="126"/>
      <c r="C215" s="128"/>
      <c r="D215" s="15" t="str">
        <f t="shared" si="14"/>
        <v/>
      </c>
      <c r="E215" s="125"/>
      <c r="F215" s="51" t="str">
        <f t="shared" si="15"/>
        <v/>
      </c>
      <c r="G215" s="307" t="b">
        <f t="shared" si="16"/>
        <v>0</v>
      </c>
      <c r="H215" s="308">
        <f t="shared" si="17"/>
        <v>1</v>
      </c>
    </row>
    <row r="216" spans="1:8">
      <c r="A216" s="125">
        <v>205</v>
      </c>
      <c r="B216" s="126"/>
      <c r="C216" s="128"/>
      <c r="D216" s="15" t="str">
        <f t="shared" si="14"/>
        <v/>
      </c>
      <c r="E216" s="125"/>
      <c r="F216" s="51" t="str">
        <f t="shared" si="15"/>
        <v/>
      </c>
      <c r="G216" s="307" t="b">
        <f t="shared" si="16"/>
        <v>0</v>
      </c>
      <c r="H216" s="308">
        <f t="shared" si="17"/>
        <v>1</v>
      </c>
    </row>
    <row r="217" spans="1:8">
      <c r="A217" s="125">
        <v>206</v>
      </c>
      <c r="B217" s="126"/>
      <c r="C217" s="128"/>
      <c r="D217" s="15" t="str">
        <f t="shared" si="14"/>
        <v/>
      </c>
      <c r="E217" s="125"/>
      <c r="F217" s="51" t="str">
        <f t="shared" si="15"/>
        <v/>
      </c>
      <c r="G217" s="307" t="b">
        <f t="shared" si="16"/>
        <v>0</v>
      </c>
      <c r="H217" s="308">
        <f t="shared" si="17"/>
        <v>1</v>
      </c>
    </row>
    <row r="218" spans="1:8">
      <c r="A218" s="125">
        <v>207</v>
      </c>
      <c r="B218" s="126"/>
      <c r="C218" s="128"/>
      <c r="D218" s="15" t="str">
        <f t="shared" si="14"/>
        <v/>
      </c>
      <c r="E218" s="125"/>
      <c r="F218" s="51" t="str">
        <f t="shared" si="15"/>
        <v/>
      </c>
      <c r="G218" s="307" t="b">
        <f t="shared" si="16"/>
        <v>0</v>
      </c>
      <c r="H218" s="308">
        <f t="shared" si="17"/>
        <v>1</v>
      </c>
    </row>
    <row r="219" spans="1:8">
      <c r="A219" s="125">
        <v>208</v>
      </c>
      <c r="B219" s="126"/>
      <c r="C219" s="128"/>
      <c r="D219" s="15" t="str">
        <f t="shared" si="14"/>
        <v/>
      </c>
      <c r="E219" s="125"/>
      <c r="F219" s="51" t="str">
        <f t="shared" si="15"/>
        <v/>
      </c>
      <c r="G219" s="307" t="b">
        <f t="shared" si="16"/>
        <v>0</v>
      </c>
      <c r="H219" s="308">
        <f t="shared" si="17"/>
        <v>1</v>
      </c>
    </row>
    <row r="220" spans="1:8">
      <c r="A220" s="125">
        <v>209</v>
      </c>
      <c r="B220" s="126"/>
      <c r="C220" s="128"/>
      <c r="D220" s="15" t="str">
        <f t="shared" si="14"/>
        <v/>
      </c>
      <c r="E220" s="125"/>
      <c r="F220" s="51" t="str">
        <f t="shared" si="15"/>
        <v/>
      </c>
      <c r="G220" s="307" t="b">
        <f t="shared" si="16"/>
        <v>0</v>
      </c>
      <c r="H220" s="308">
        <f t="shared" si="17"/>
        <v>1</v>
      </c>
    </row>
    <row r="221" spans="1:8">
      <c r="A221" s="125">
        <v>210</v>
      </c>
      <c r="B221" s="126"/>
      <c r="C221" s="128"/>
      <c r="D221" s="15" t="str">
        <f t="shared" si="14"/>
        <v/>
      </c>
      <c r="E221" s="125"/>
      <c r="F221" s="51" t="str">
        <f t="shared" si="15"/>
        <v/>
      </c>
      <c r="G221" s="307" t="b">
        <f t="shared" si="16"/>
        <v>0</v>
      </c>
      <c r="H221" s="308">
        <f t="shared" si="17"/>
        <v>1</v>
      </c>
    </row>
    <row r="222" spans="1:8">
      <c r="A222" s="125">
        <v>211</v>
      </c>
      <c r="B222" s="126"/>
      <c r="C222" s="128"/>
      <c r="D222" s="15" t="str">
        <f t="shared" si="14"/>
        <v/>
      </c>
      <c r="E222" s="125"/>
      <c r="F222" s="51" t="str">
        <f t="shared" si="15"/>
        <v/>
      </c>
      <c r="G222" s="307" t="b">
        <f t="shared" si="16"/>
        <v>0</v>
      </c>
      <c r="H222" s="308">
        <f t="shared" si="17"/>
        <v>1</v>
      </c>
    </row>
    <row r="223" spans="1:8">
      <c r="A223" s="125">
        <v>212</v>
      </c>
      <c r="B223" s="126"/>
      <c r="C223" s="128"/>
      <c r="D223" s="15" t="str">
        <f t="shared" si="14"/>
        <v/>
      </c>
      <c r="E223" s="125"/>
      <c r="F223" s="51" t="str">
        <f t="shared" si="15"/>
        <v/>
      </c>
      <c r="G223" s="307" t="b">
        <f t="shared" si="16"/>
        <v>0</v>
      </c>
      <c r="H223" s="308">
        <f t="shared" si="17"/>
        <v>1</v>
      </c>
    </row>
    <row r="224" spans="1:8">
      <c r="A224" s="125">
        <v>213</v>
      </c>
      <c r="B224" s="126"/>
      <c r="C224" s="128"/>
      <c r="D224" s="15" t="str">
        <f t="shared" si="14"/>
        <v/>
      </c>
      <c r="E224" s="125"/>
      <c r="F224" s="51" t="str">
        <f t="shared" si="15"/>
        <v/>
      </c>
      <c r="G224" s="307" t="b">
        <f t="shared" si="16"/>
        <v>0</v>
      </c>
      <c r="H224" s="308">
        <f t="shared" si="17"/>
        <v>1</v>
      </c>
    </row>
    <row r="225" spans="1:8">
      <c r="A225" s="125">
        <v>214</v>
      </c>
      <c r="B225" s="126"/>
      <c r="C225" s="128"/>
      <c r="D225" s="15" t="str">
        <f t="shared" si="14"/>
        <v/>
      </c>
      <c r="E225" s="125"/>
      <c r="F225" s="51" t="str">
        <f t="shared" si="15"/>
        <v/>
      </c>
      <c r="G225" s="307" t="b">
        <f t="shared" si="16"/>
        <v>0</v>
      </c>
      <c r="H225" s="308">
        <f t="shared" si="17"/>
        <v>1</v>
      </c>
    </row>
    <row r="226" spans="1:8">
      <c r="A226" s="125">
        <v>215</v>
      </c>
      <c r="B226" s="126"/>
      <c r="C226" s="128"/>
      <c r="D226" s="15" t="str">
        <f t="shared" si="14"/>
        <v/>
      </c>
      <c r="E226" s="125"/>
      <c r="F226" s="51" t="str">
        <f t="shared" si="15"/>
        <v/>
      </c>
      <c r="G226" s="307" t="b">
        <f t="shared" si="16"/>
        <v>0</v>
      </c>
      <c r="H226" s="308">
        <f t="shared" si="17"/>
        <v>1</v>
      </c>
    </row>
    <row r="227" spans="1:8">
      <c r="A227" s="125">
        <v>216</v>
      </c>
      <c r="B227" s="126"/>
      <c r="C227" s="128"/>
      <c r="D227" s="15" t="str">
        <f t="shared" si="14"/>
        <v/>
      </c>
      <c r="E227" s="125"/>
      <c r="F227" s="51" t="str">
        <f t="shared" si="15"/>
        <v/>
      </c>
      <c r="G227" s="307" t="b">
        <f t="shared" si="16"/>
        <v>0</v>
      </c>
      <c r="H227" s="308">
        <f t="shared" si="17"/>
        <v>1</v>
      </c>
    </row>
    <row r="228" spans="1:8">
      <c r="A228" s="125">
        <v>217</v>
      </c>
      <c r="B228" s="126"/>
      <c r="C228" s="128"/>
      <c r="D228" s="15" t="str">
        <f t="shared" si="14"/>
        <v/>
      </c>
      <c r="E228" s="125"/>
      <c r="F228" s="51" t="str">
        <f t="shared" si="15"/>
        <v/>
      </c>
      <c r="G228" s="307" t="b">
        <f t="shared" si="16"/>
        <v>0</v>
      </c>
      <c r="H228" s="308">
        <f t="shared" si="17"/>
        <v>1</v>
      </c>
    </row>
    <row r="229" spans="1:8">
      <c r="A229" s="125">
        <v>218</v>
      </c>
      <c r="B229" s="126"/>
      <c r="C229" s="128"/>
      <c r="D229" s="15" t="str">
        <f t="shared" si="14"/>
        <v/>
      </c>
      <c r="E229" s="125"/>
      <c r="F229" s="51" t="str">
        <f t="shared" si="15"/>
        <v/>
      </c>
      <c r="G229" s="307" t="b">
        <f t="shared" si="16"/>
        <v>0</v>
      </c>
      <c r="H229" s="308">
        <f t="shared" si="17"/>
        <v>1</v>
      </c>
    </row>
    <row r="230" spans="1:8">
      <c r="A230" s="125">
        <v>219</v>
      </c>
      <c r="B230" s="126"/>
      <c r="C230" s="128"/>
      <c r="D230" s="15" t="str">
        <f t="shared" si="14"/>
        <v/>
      </c>
      <c r="E230" s="125"/>
      <c r="F230" s="51" t="str">
        <f t="shared" si="15"/>
        <v/>
      </c>
      <c r="G230" s="307" t="b">
        <f t="shared" si="16"/>
        <v>0</v>
      </c>
      <c r="H230" s="308">
        <f t="shared" si="17"/>
        <v>1</v>
      </c>
    </row>
    <row r="231" spans="1:8">
      <c r="A231" s="125">
        <v>220</v>
      </c>
      <c r="B231" s="126"/>
      <c r="C231" s="128"/>
      <c r="D231" s="15" t="str">
        <f t="shared" si="14"/>
        <v/>
      </c>
      <c r="E231" s="125"/>
      <c r="F231" s="51" t="str">
        <f t="shared" si="15"/>
        <v/>
      </c>
      <c r="G231" s="307" t="b">
        <f t="shared" si="16"/>
        <v>0</v>
      </c>
      <c r="H231" s="308">
        <f t="shared" si="17"/>
        <v>1</v>
      </c>
    </row>
    <row r="232" spans="1:8">
      <c r="A232" s="125">
        <v>221</v>
      </c>
      <c r="B232" s="126"/>
      <c r="C232" s="128"/>
      <c r="D232" s="15" t="str">
        <f t="shared" si="14"/>
        <v/>
      </c>
      <c r="E232" s="125"/>
      <c r="F232" s="51" t="str">
        <f t="shared" si="15"/>
        <v/>
      </c>
      <c r="G232" s="307" t="b">
        <f t="shared" si="16"/>
        <v>0</v>
      </c>
      <c r="H232" s="308">
        <f t="shared" si="17"/>
        <v>1</v>
      </c>
    </row>
    <row r="233" spans="1:8">
      <c r="A233" s="125">
        <v>222</v>
      </c>
      <c r="B233" s="126"/>
      <c r="C233" s="128"/>
      <c r="D233" s="15" t="str">
        <f t="shared" si="14"/>
        <v/>
      </c>
      <c r="E233" s="125"/>
      <c r="F233" s="51" t="str">
        <f t="shared" si="15"/>
        <v/>
      </c>
      <c r="G233" s="307" t="b">
        <f t="shared" si="16"/>
        <v>0</v>
      </c>
      <c r="H233" s="308">
        <f t="shared" si="17"/>
        <v>1</v>
      </c>
    </row>
    <row r="234" spans="1:8">
      <c r="A234" s="125">
        <v>223</v>
      </c>
      <c r="B234" s="126"/>
      <c r="C234" s="128"/>
      <c r="D234" s="15" t="str">
        <f t="shared" si="14"/>
        <v/>
      </c>
      <c r="E234" s="125"/>
      <c r="F234" s="51" t="str">
        <f t="shared" si="15"/>
        <v/>
      </c>
      <c r="G234" s="307" t="b">
        <f t="shared" si="16"/>
        <v>0</v>
      </c>
      <c r="H234" s="308">
        <f t="shared" si="17"/>
        <v>1</v>
      </c>
    </row>
    <row r="235" spans="1:8">
      <c r="A235" s="125">
        <v>224</v>
      </c>
      <c r="B235" s="126"/>
      <c r="C235" s="128"/>
      <c r="D235" s="15" t="str">
        <f t="shared" si="14"/>
        <v/>
      </c>
      <c r="E235" s="125"/>
      <c r="F235" s="51" t="str">
        <f t="shared" si="15"/>
        <v/>
      </c>
      <c r="G235" s="307" t="b">
        <f t="shared" si="16"/>
        <v>0</v>
      </c>
      <c r="H235" s="308">
        <f t="shared" si="17"/>
        <v>1</v>
      </c>
    </row>
    <row r="236" spans="1:8">
      <c r="A236" s="125">
        <v>225</v>
      </c>
      <c r="B236" s="126"/>
      <c r="C236" s="128"/>
      <c r="D236" s="15" t="str">
        <f t="shared" si="14"/>
        <v/>
      </c>
      <c r="E236" s="125"/>
      <c r="F236" s="51" t="str">
        <f t="shared" si="15"/>
        <v/>
      </c>
      <c r="G236" s="307" t="b">
        <f t="shared" si="16"/>
        <v>0</v>
      </c>
      <c r="H236" s="308">
        <f t="shared" si="17"/>
        <v>1</v>
      </c>
    </row>
    <row r="237" spans="1:8">
      <c r="A237" s="125">
        <v>226</v>
      </c>
      <c r="B237" s="126"/>
      <c r="C237" s="128"/>
      <c r="D237" s="15" t="str">
        <f t="shared" si="14"/>
        <v/>
      </c>
      <c r="E237" s="125"/>
      <c r="F237" s="51" t="str">
        <f t="shared" si="15"/>
        <v/>
      </c>
      <c r="G237" s="307" t="b">
        <f t="shared" si="16"/>
        <v>0</v>
      </c>
      <c r="H237" s="308">
        <f t="shared" si="17"/>
        <v>1</v>
      </c>
    </row>
    <row r="238" spans="1:8">
      <c r="A238" s="125">
        <v>227</v>
      </c>
      <c r="B238" s="126"/>
      <c r="C238" s="128"/>
      <c r="D238" s="15" t="str">
        <f t="shared" si="14"/>
        <v/>
      </c>
      <c r="E238" s="125"/>
      <c r="F238" s="51" t="str">
        <f t="shared" si="15"/>
        <v/>
      </c>
      <c r="G238" s="307" t="b">
        <f t="shared" si="16"/>
        <v>0</v>
      </c>
      <c r="H238" s="308">
        <f t="shared" si="17"/>
        <v>1</v>
      </c>
    </row>
    <row r="239" spans="1:8">
      <c r="A239" s="125">
        <v>228</v>
      </c>
      <c r="B239" s="126"/>
      <c r="C239" s="128"/>
      <c r="D239" s="15" t="str">
        <f t="shared" si="14"/>
        <v/>
      </c>
      <c r="E239" s="125"/>
      <c r="F239" s="51" t="str">
        <f t="shared" si="15"/>
        <v/>
      </c>
      <c r="G239" s="307" t="b">
        <f t="shared" si="16"/>
        <v>0</v>
      </c>
      <c r="H239" s="308">
        <f t="shared" si="17"/>
        <v>1</v>
      </c>
    </row>
    <row r="240" spans="1:8">
      <c r="A240" s="125">
        <v>229</v>
      </c>
      <c r="B240" s="126"/>
      <c r="C240" s="128"/>
      <c r="D240" s="15" t="str">
        <f t="shared" si="14"/>
        <v/>
      </c>
      <c r="E240" s="125"/>
      <c r="F240" s="51" t="str">
        <f t="shared" si="15"/>
        <v/>
      </c>
      <c r="G240" s="307" t="b">
        <f t="shared" si="16"/>
        <v>0</v>
      </c>
      <c r="H240" s="308">
        <f t="shared" si="17"/>
        <v>1</v>
      </c>
    </row>
    <row r="241" spans="1:8">
      <c r="A241" s="125">
        <v>230</v>
      </c>
      <c r="B241" s="126"/>
      <c r="C241" s="128"/>
      <c r="D241" s="15" t="str">
        <f t="shared" si="14"/>
        <v/>
      </c>
      <c r="E241" s="125"/>
      <c r="F241" s="51" t="str">
        <f t="shared" si="15"/>
        <v/>
      </c>
      <c r="G241" s="307" t="b">
        <f t="shared" si="16"/>
        <v>0</v>
      </c>
      <c r="H241" s="308">
        <f t="shared" si="17"/>
        <v>1</v>
      </c>
    </row>
    <row r="242" spans="1:8">
      <c r="A242" s="125">
        <v>231</v>
      </c>
      <c r="B242" s="126"/>
      <c r="C242" s="128"/>
      <c r="D242" s="15" t="str">
        <f t="shared" si="14"/>
        <v/>
      </c>
      <c r="E242" s="125"/>
      <c r="F242" s="51" t="str">
        <f t="shared" si="15"/>
        <v/>
      </c>
      <c r="G242" s="307" t="b">
        <f t="shared" si="16"/>
        <v>0</v>
      </c>
      <c r="H242" s="308">
        <f t="shared" si="17"/>
        <v>1</v>
      </c>
    </row>
    <row r="243" spans="1:8">
      <c r="A243" s="125">
        <v>232</v>
      </c>
      <c r="B243" s="126"/>
      <c r="C243" s="128"/>
      <c r="D243" s="15" t="str">
        <f t="shared" si="14"/>
        <v/>
      </c>
      <c r="E243" s="125"/>
      <c r="F243" s="51" t="str">
        <f t="shared" si="15"/>
        <v/>
      </c>
      <c r="G243" s="307" t="b">
        <f t="shared" si="16"/>
        <v>0</v>
      </c>
      <c r="H243" s="308">
        <f t="shared" si="17"/>
        <v>1</v>
      </c>
    </row>
    <row r="244" spans="1:8">
      <c r="A244" s="125">
        <v>233</v>
      </c>
      <c r="B244" s="126"/>
      <c r="C244" s="128"/>
      <c r="D244" s="15" t="str">
        <f t="shared" si="14"/>
        <v/>
      </c>
      <c r="E244" s="125"/>
      <c r="F244" s="51" t="str">
        <f t="shared" si="15"/>
        <v/>
      </c>
      <c r="G244" s="307" t="b">
        <f t="shared" si="16"/>
        <v>0</v>
      </c>
      <c r="H244" s="308">
        <f t="shared" si="17"/>
        <v>1</v>
      </c>
    </row>
    <row r="245" spans="1:8">
      <c r="A245" s="125">
        <v>234</v>
      </c>
      <c r="B245" s="126"/>
      <c r="C245" s="128"/>
      <c r="D245" s="15" t="str">
        <f t="shared" si="14"/>
        <v/>
      </c>
      <c r="E245" s="125"/>
      <c r="F245" s="51" t="str">
        <f t="shared" si="15"/>
        <v/>
      </c>
      <c r="G245" s="307" t="b">
        <f t="shared" si="16"/>
        <v>0</v>
      </c>
      <c r="H245" s="308">
        <f t="shared" si="17"/>
        <v>1</v>
      </c>
    </row>
    <row r="246" spans="1:8">
      <c r="A246" s="125">
        <v>235</v>
      </c>
      <c r="B246" s="126"/>
      <c r="C246" s="128"/>
      <c r="D246" s="15" t="str">
        <f t="shared" si="14"/>
        <v/>
      </c>
      <c r="E246" s="125"/>
      <c r="F246" s="51" t="str">
        <f t="shared" si="15"/>
        <v/>
      </c>
      <c r="G246" s="307" t="b">
        <f t="shared" si="16"/>
        <v>0</v>
      </c>
      <c r="H246" s="308">
        <f t="shared" si="17"/>
        <v>1</v>
      </c>
    </row>
    <row r="247" spans="1:8">
      <c r="A247" s="125">
        <v>236</v>
      </c>
      <c r="B247" s="126"/>
      <c r="C247" s="128"/>
      <c r="D247" s="15" t="str">
        <f t="shared" si="14"/>
        <v/>
      </c>
      <c r="E247" s="125"/>
      <c r="F247" s="51" t="str">
        <f t="shared" si="15"/>
        <v/>
      </c>
      <c r="G247" s="307" t="b">
        <f t="shared" si="16"/>
        <v>0</v>
      </c>
      <c r="H247" s="308">
        <f t="shared" si="17"/>
        <v>1</v>
      </c>
    </row>
    <row r="248" spans="1:8">
      <c r="A248" s="125">
        <v>237</v>
      </c>
      <c r="B248" s="126"/>
      <c r="C248" s="128"/>
      <c r="D248" s="15" t="str">
        <f t="shared" si="14"/>
        <v/>
      </c>
      <c r="E248" s="125"/>
      <c r="F248" s="51" t="str">
        <f t="shared" si="15"/>
        <v/>
      </c>
      <c r="G248" s="307" t="b">
        <f t="shared" si="16"/>
        <v>0</v>
      </c>
      <c r="H248" s="308">
        <f t="shared" si="17"/>
        <v>1</v>
      </c>
    </row>
    <row r="249" spans="1:8">
      <c r="A249" s="125">
        <v>238</v>
      </c>
      <c r="B249" s="126"/>
      <c r="C249" s="128"/>
      <c r="D249" s="15" t="str">
        <f t="shared" si="14"/>
        <v/>
      </c>
      <c r="E249" s="125"/>
      <c r="F249" s="51" t="str">
        <f t="shared" si="15"/>
        <v/>
      </c>
      <c r="G249" s="307" t="b">
        <f t="shared" si="16"/>
        <v>0</v>
      </c>
      <c r="H249" s="308">
        <f t="shared" si="17"/>
        <v>1</v>
      </c>
    </row>
    <row r="250" spans="1:8">
      <c r="A250" s="125">
        <v>239</v>
      </c>
      <c r="B250" s="126"/>
      <c r="C250" s="128"/>
      <c r="D250" s="15" t="str">
        <f t="shared" si="14"/>
        <v/>
      </c>
      <c r="E250" s="125"/>
      <c r="F250" s="51" t="str">
        <f t="shared" si="15"/>
        <v/>
      </c>
      <c r="G250" s="307" t="b">
        <f t="shared" si="16"/>
        <v>0</v>
      </c>
      <c r="H250" s="308">
        <f t="shared" si="17"/>
        <v>1</v>
      </c>
    </row>
    <row r="251" spans="1:8">
      <c r="A251" s="125">
        <v>240</v>
      </c>
      <c r="B251" s="126"/>
      <c r="C251" s="128"/>
      <c r="D251" s="15" t="str">
        <f t="shared" si="14"/>
        <v/>
      </c>
      <c r="E251" s="125"/>
      <c r="F251" s="51" t="str">
        <f t="shared" si="15"/>
        <v/>
      </c>
      <c r="G251" s="307" t="b">
        <f t="shared" si="16"/>
        <v>0</v>
      </c>
      <c r="H251" s="308">
        <f t="shared" si="17"/>
        <v>1</v>
      </c>
    </row>
    <row r="252" spans="1:8">
      <c r="A252" s="125">
        <v>241</v>
      </c>
      <c r="B252" s="126"/>
      <c r="C252" s="128"/>
      <c r="D252" s="15" t="str">
        <f t="shared" si="14"/>
        <v/>
      </c>
      <c r="E252" s="125"/>
      <c r="F252" s="51" t="str">
        <f t="shared" si="15"/>
        <v/>
      </c>
      <c r="G252" s="307" t="b">
        <f t="shared" si="16"/>
        <v>0</v>
      </c>
      <c r="H252" s="308">
        <f t="shared" si="17"/>
        <v>1</v>
      </c>
    </row>
    <row r="253" spans="1:8">
      <c r="A253" s="125">
        <v>242</v>
      </c>
      <c r="B253" s="126"/>
      <c r="C253" s="128"/>
      <c r="D253" s="15" t="str">
        <f t="shared" si="14"/>
        <v/>
      </c>
      <c r="E253" s="125"/>
      <c r="F253" s="51" t="str">
        <f t="shared" si="15"/>
        <v/>
      </c>
      <c r="G253" s="307" t="b">
        <f t="shared" si="16"/>
        <v>0</v>
      </c>
      <c r="H253" s="308">
        <f t="shared" si="17"/>
        <v>1</v>
      </c>
    </row>
    <row r="254" spans="1:8">
      <c r="A254" s="125">
        <v>243</v>
      </c>
      <c r="B254" s="126"/>
      <c r="C254" s="128"/>
      <c r="D254" s="15" t="str">
        <f t="shared" si="14"/>
        <v/>
      </c>
      <c r="E254" s="125"/>
      <c r="F254" s="51" t="str">
        <f t="shared" si="15"/>
        <v/>
      </c>
      <c r="G254" s="307" t="b">
        <f t="shared" si="16"/>
        <v>0</v>
      </c>
      <c r="H254" s="308">
        <f t="shared" si="17"/>
        <v>1</v>
      </c>
    </row>
    <row r="255" spans="1:8">
      <c r="A255" s="125">
        <v>244</v>
      </c>
      <c r="B255" s="126"/>
      <c r="C255" s="128"/>
      <c r="D255" s="15" t="str">
        <f t="shared" si="14"/>
        <v/>
      </c>
      <c r="E255" s="125"/>
      <c r="F255" s="51" t="str">
        <f t="shared" si="15"/>
        <v/>
      </c>
      <c r="G255" s="307" t="b">
        <f t="shared" si="16"/>
        <v>0</v>
      </c>
      <c r="H255" s="308">
        <f t="shared" si="17"/>
        <v>1</v>
      </c>
    </row>
    <row r="256" spans="1:8">
      <c r="A256" s="125">
        <v>245</v>
      </c>
      <c r="B256" s="126"/>
      <c r="C256" s="128"/>
      <c r="D256" s="15" t="str">
        <f t="shared" si="14"/>
        <v/>
      </c>
      <c r="E256" s="125"/>
      <c r="F256" s="51" t="str">
        <f t="shared" si="15"/>
        <v/>
      </c>
      <c r="G256" s="307" t="b">
        <f t="shared" si="16"/>
        <v>0</v>
      </c>
      <c r="H256" s="308">
        <f t="shared" si="17"/>
        <v>1</v>
      </c>
    </row>
    <row r="257" spans="1:8">
      <c r="A257" s="125">
        <v>246</v>
      </c>
      <c r="B257" s="126"/>
      <c r="C257" s="128"/>
      <c r="D257" s="15" t="str">
        <f t="shared" si="14"/>
        <v/>
      </c>
      <c r="E257" s="125"/>
      <c r="F257" s="51" t="str">
        <f t="shared" si="15"/>
        <v/>
      </c>
      <c r="G257" s="307" t="b">
        <f t="shared" si="16"/>
        <v>0</v>
      </c>
      <c r="H257" s="308">
        <f t="shared" si="17"/>
        <v>1</v>
      </c>
    </row>
    <row r="258" spans="1:8">
      <c r="A258" s="125">
        <v>247</v>
      </c>
      <c r="B258" s="126"/>
      <c r="C258" s="128"/>
      <c r="D258" s="15" t="str">
        <f t="shared" si="14"/>
        <v/>
      </c>
      <c r="E258" s="125"/>
      <c r="F258" s="51" t="str">
        <f t="shared" si="15"/>
        <v/>
      </c>
      <c r="G258" s="307" t="b">
        <f t="shared" si="16"/>
        <v>0</v>
      </c>
      <c r="H258" s="308">
        <f t="shared" si="17"/>
        <v>1</v>
      </c>
    </row>
    <row r="259" spans="1:8">
      <c r="A259" s="125">
        <v>248</v>
      </c>
      <c r="B259" s="126"/>
      <c r="C259" s="128"/>
      <c r="D259" s="15" t="str">
        <f t="shared" si="14"/>
        <v/>
      </c>
      <c r="E259" s="125"/>
      <c r="F259" s="51" t="str">
        <f t="shared" si="15"/>
        <v/>
      </c>
      <c r="G259" s="307" t="b">
        <f t="shared" si="16"/>
        <v>0</v>
      </c>
      <c r="H259" s="308">
        <f t="shared" si="17"/>
        <v>1</v>
      </c>
    </row>
    <row r="260" spans="1:8">
      <c r="A260" s="125">
        <v>249</v>
      </c>
      <c r="B260" s="126"/>
      <c r="C260" s="128"/>
      <c r="D260" s="15" t="str">
        <f t="shared" si="14"/>
        <v/>
      </c>
      <c r="E260" s="125"/>
      <c r="F260" s="51" t="str">
        <f t="shared" si="15"/>
        <v/>
      </c>
      <c r="G260" s="307" t="b">
        <f t="shared" si="16"/>
        <v>0</v>
      </c>
      <c r="H260" s="308">
        <f t="shared" si="17"/>
        <v>1</v>
      </c>
    </row>
    <row r="261" spans="1:8">
      <c r="A261" s="125">
        <v>250</v>
      </c>
      <c r="B261" s="126"/>
      <c r="C261" s="128"/>
      <c r="D261" s="15" t="str">
        <f t="shared" si="14"/>
        <v/>
      </c>
      <c r="E261" s="125"/>
      <c r="F261" s="51" t="str">
        <f t="shared" si="15"/>
        <v/>
      </c>
      <c r="G261" s="307" t="b">
        <f t="shared" si="16"/>
        <v>0</v>
      </c>
      <c r="H261" s="308">
        <f t="shared" si="17"/>
        <v>1</v>
      </c>
    </row>
  </sheetData>
  <sheetProtection algorithmName="SHA-512" hashValue="UntX2C6wwYwHXwhqhXaczRZxfklP+Y7g+mRCQ9X9rPKByDHe97K5gt8+Mvvd6DZobpJViWAC/YfaBV8KPl7zMA==" saltValue="xgiTmINRJKQdNznB9s0vXg=="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F10" sqref="F10:F12"/>
    </sheetView>
  </sheetViews>
  <sheetFormatPr defaultColWidth="9.140625" defaultRowHeight="15.75"/>
  <cols>
    <col min="1" max="1" width="5.7109375" style="53" customWidth="1"/>
    <col min="2" max="2" width="36.7109375" style="57" customWidth="1"/>
    <col min="3" max="3" width="38.42578125" style="57" customWidth="1"/>
    <col min="4" max="4" width="27.42578125" style="275"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c r="A1" s="52" t="s">
        <v>483</v>
      </c>
      <c r="D1" s="338"/>
      <c r="F1" s="54"/>
      <c r="G1" s="56"/>
      <c r="H1" s="55"/>
    </row>
    <row r="2" spans="1:10" s="53" customFormat="1">
      <c r="A2" s="304" t="str">
        <f>IF(ISBLANK(facultate), IF(ISBLANK(departament),"","Departament " &amp; departament), "Facultatea " &amp; facultate)</f>
        <v>Facultatea Științe ale Comunicării</v>
      </c>
      <c r="D2" s="338"/>
      <c r="F2" s="54"/>
      <c r="G2" s="56"/>
      <c r="H2" s="55"/>
    </row>
    <row r="3" spans="1:10" s="53" customFormat="1">
      <c r="A3" s="304" t="str">
        <f>IF(ISBLANK(departament),"","Departamentul " &amp; departament)</f>
        <v>Departamentul Comunicare și Limbi Străine</v>
      </c>
      <c r="D3" s="338"/>
      <c r="F3" s="54"/>
      <c r="G3" s="56"/>
      <c r="H3" s="55"/>
    </row>
    <row r="4" spans="1:10">
      <c r="A4" s="448" t="s">
        <v>903</v>
      </c>
      <c r="B4" s="448"/>
      <c r="C4" s="448"/>
      <c r="D4" s="448"/>
      <c r="E4" s="448"/>
      <c r="F4" s="448"/>
      <c r="G4" s="448"/>
      <c r="H4" s="196"/>
    </row>
    <row r="5" spans="1:10">
      <c r="A5" s="454" t="s">
        <v>1023</v>
      </c>
      <c r="B5" s="448"/>
      <c r="C5" s="448"/>
      <c r="D5" s="448"/>
      <c r="E5" s="448"/>
      <c r="F5" s="448"/>
      <c r="G5" s="448"/>
      <c r="H5" s="196"/>
    </row>
    <row r="6" spans="1:10" ht="13.5" customHeight="1">
      <c r="G6" s="305" t="str">
        <f>CONCATENATE(functie," ",nume_candidat)</f>
        <v>Profesor Pop Mirela-Cristina</v>
      </c>
    </row>
    <row r="7" spans="1:10" s="32" customFormat="1" ht="15.75" customHeight="1">
      <c r="A7" s="445" t="s">
        <v>338</v>
      </c>
      <c r="B7" s="445" t="s">
        <v>0</v>
      </c>
      <c r="C7" s="445" t="s">
        <v>1</v>
      </c>
      <c r="D7" s="445" t="s">
        <v>1024</v>
      </c>
      <c r="E7" s="445" t="s">
        <v>904</v>
      </c>
      <c r="F7" s="445" t="s">
        <v>2</v>
      </c>
      <c r="G7" s="446" t="s">
        <v>544</v>
      </c>
      <c r="H7" s="125" t="s">
        <v>4</v>
      </c>
      <c r="I7" s="452" t="s">
        <v>541</v>
      </c>
      <c r="J7" s="455" t="s">
        <v>551</v>
      </c>
    </row>
    <row r="8" spans="1:10" s="32" customFormat="1" ht="31.5">
      <c r="A8" s="445"/>
      <c r="B8" s="445"/>
      <c r="C8" s="445"/>
      <c r="D8" s="445"/>
      <c r="E8" s="445"/>
      <c r="F8" s="445"/>
      <c r="G8" s="447"/>
      <c r="H8" s="306" t="str">
        <f>CONCATENATE("ultimii                                  ",durata_evaluare," ani")</f>
        <v>ultimii                                  5 ani</v>
      </c>
      <c r="I8" s="452"/>
      <c r="J8" s="455"/>
    </row>
    <row r="9" spans="1:10" s="32" customFormat="1">
      <c r="A9" s="79"/>
      <c r="B9" s="58"/>
      <c r="C9" s="58"/>
      <c r="D9" s="58"/>
      <c r="E9" s="58"/>
      <c r="F9" s="143"/>
      <c r="G9" s="130">
        <f>SUMIF(G10:G1010,"&gt;0")</f>
        <v>0</v>
      </c>
      <c r="H9" s="4">
        <f>SUMIF(H10:H1259,"&gt;0")</f>
        <v>0</v>
      </c>
      <c r="I9" s="261"/>
      <c r="J9" s="266"/>
    </row>
    <row r="10" spans="1:10" s="71" customFormat="1">
      <c r="A10" s="36">
        <v>1</v>
      </c>
      <c r="B10" s="7"/>
      <c r="C10" s="7"/>
      <c r="D10" s="13"/>
      <c r="E10" s="13"/>
      <c r="F10" s="189"/>
      <c r="G10" s="15" t="str">
        <f>IF(OR($B10="",$C10="",$D10="",$F10&lt;an_initial,$F10&gt;an_final,$I10=FALSE),"",(HLOOKUP(E10,ii11punctaje,2,FALSE))*VLOOKUP(J10,Coef!$E$2:$F$17,2,FALSE))</f>
        <v/>
      </c>
      <c r="H10" s="51" t="str">
        <f t="shared" ref="H10:H73" si="0">IF(OR($B10="",$C10="",$D10="",$F10&gt;an_final,$I10=FALSE),"",IF($F10&gt;=an_initial,1,""))</f>
        <v/>
      </c>
      <c r="I10" s="307" t="b">
        <f t="shared" ref="I10:I73" si="1">IF(nume_candidat="",FALSE,ISNUMBER(SEARCH(nume_candidat,$B10)))</f>
        <v>0</v>
      </c>
      <c r="J10" s="315">
        <f t="shared" ref="J10" si="2">LEN(B10)-LEN(SUBSTITUTE(B10,",",""))+1</f>
        <v>1</v>
      </c>
    </row>
    <row r="11" spans="1:10" s="32" customFormat="1">
      <c r="A11" s="36">
        <v>2</v>
      </c>
      <c r="B11" s="7"/>
      <c r="C11" s="7"/>
      <c r="D11" s="7"/>
      <c r="E11" s="7"/>
      <c r="F11" s="189"/>
      <c r="G11" s="15" t="str">
        <f>IF(OR($B11="",$C11="",$D11="",$F11&lt;an_initial,$F11&gt;an_final,$I11=FALSE),"",(HLOOKUP(E11,ii11punctaje,2,FALSE))*VLOOKUP(J11,Coef!$E$2:$F$17,2,FALSE))</f>
        <v/>
      </c>
      <c r="H11" s="51" t="str">
        <f t="shared" si="0"/>
        <v/>
      </c>
      <c r="I11" s="307" t="b">
        <f t="shared" si="1"/>
        <v>0</v>
      </c>
      <c r="J11" s="315">
        <f t="shared" ref="J11:J74" si="3">LEN(B11)-LEN(SUBSTITUTE(B11,",",""))+1</f>
        <v>1</v>
      </c>
    </row>
    <row r="12" spans="1:10" s="32" customFormat="1">
      <c r="A12" s="36">
        <v>3</v>
      </c>
      <c r="B12" s="6"/>
      <c r="C12" s="7"/>
      <c r="D12" s="7"/>
      <c r="E12" s="144"/>
      <c r="F12" s="189"/>
      <c r="G12" s="15" t="str">
        <f>IF(OR($B12="",$C12="",$D12="",$F12&lt;an_initial,$F12&gt;an_final,$I12=FALSE),"",(HLOOKUP(E12,ii11punctaje,2,FALSE))*VLOOKUP(J12,Coef!$E$2:$F$17,2,FALSE))</f>
        <v/>
      </c>
      <c r="H12" s="51" t="str">
        <f t="shared" si="0"/>
        <v/>
      </c>
      <c r="I12" s="307" t="b">
        <f t="shared" si="1"/>
        <v>0</v>
      </c>
      <c r="J12" s="315">
        <f t="shared" si="3"/>
        <v>1</v>
      </c>
    </row>
    <row r="13" spans="1:10" s="32" customFormat="1">
      <c r="A13" s="36">
        <v>4</v>
      </c>
      <c r="B13" s="6"/>
      <c r="C13" s="6"/>
      <c r="D13" s="6"/>
      <c r="E13" s="6"/>
      <c r="F13" s="125"/>
      <c r="G13" s="15" t="str">
        <f>IF(OR($B13="",$C13="",$D13="",$F13&lt;an_initial,$F13&gt;an_final,$I13=FALSE),"",(HLOOKUP(E13,ii11punctaje,2,FALSE))*VLOOKUP(J13,Coef!$E$2:$F$17,2,FALSE))</f>
        <v/>
      </c>
      <c r="H13" s="51" t="str">
        <f t="shared" si="0"/>
        <v/>
      </c>
      <c r="I13" s="307" t="b">
        <f t="shared" si="1"/>
        <v>0</v>
      </c>
      <c r="J13" s="315">
        <f t="shared" si="3"/>
        <v>1</v>
      </c>
    </row>
    <row r="14" spans="1:10" s="32" customFormat="1">
      <c r="A14" s="36">
        <v>5</v>
      </c>
      <c r="B14" s="6"/>
      <c r="C14" s="6"/>
      <c r="D14" s="6"/>
      <c r="E14" s="6"/>
      <c r="F14" s="125"/>
      <c r="G14" s="15" t="str">
        <f>IF(OR($B14="",$C14="",$D14="",$F14&lt;an_initial,$F14&gt;an_final,$I14=FALSE),"",(HLOOKUP(E14,ii11punctaje,2,FALSE))*VLOOKUP(J14,Coef!$E$2:$F$17,2,FALSE))</f>
        <v/>
      </c>
      <c r="H14" s="51" t="str">
        <f t="shared" si="0"/>
        <v/>
      </c>
      <c r="I14" s="307" t="b">
        <f t="shared" si="1"/>
        <v>0</v>
      </c>
      <c r="J14" s="315">
        <f t="shared" si="3"/>
        <v>1</v>
      </c>
    </row>
    <row r="15" spans="1:10" s="32" customFormat="1">
      <c r="A15" s="36">
        <v>6</v>
      </c>
      <c r="B15" s="6"/>
      <c r="C15" s="6"/>
      <c r="D15" s="6"/>
      <c r="E15" s="6"/>
      <c r="F15" s="125"/>
      <c r="G15" s="15" t="str">
        <f>IF(OR($B15="",$C15="",$D15="",$F15&lt;an_initial,$F15&gt;an_final,$I15=FALSE),"",(HLOOKUP(E15,ii11punctaje,2,FALSE))*VLOOKUP(J15,Coef!$E$2:$F$17,2,FALSE))</f>
        <v/>
      </c>
      <c r="H15" s="51" t="str">
        <f t="shared" si="0"/>
        <v/>
      </c>
      <c r="I15" s="307" t="b">
        <f t="shared" si="1"/>
        <v>0</v>
      </c>
      <c r="J15" s="315">
        <f t="shared" si="3"/>
        <v>1</v>
      </c>
    </row>
    <row r="16" spans="1:10" s="32" customFormat="1">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3"/>
        <v>1</v>
      </c>
    </row>
    <row r="17" spans="1:10" s="32" customFormat="1">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3"/>
        <v>1</v>
      </c>
    </row>
    <row r="18" spans="1:10" s="32" customFormat="1">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3"/>
        <v>1</v>
      </c>
    </row>
    <row r="19" spans="1:10" s="32" customFormat="1">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3"/>
        <v>1</v>
      </c>
    </row>
    <row r="20" spans="1:10" s="32" customFormat="1">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3"/>
        <v>1</v>
      </c>
    </row>
    <row r="21" spans="1:10" s="32" customFormat="1">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3"/>
        <v>1</v>
      </c>
    </row>
    <row r="22" spans="1:10" s="32" customFormat="1">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3"/>
        <v>1</v>
      </c>
    </row>
    <row r="23" spans="1:10" s="32" customFormat="1">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3"/>
        <v>1</v>
      </c>
    </row>
    <row r="24" spans="1:10" s="32" customFormat="1">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3"/>
        <v>1</v>
      </c>
    </row>
    <row r="25" spans="1:10" s="32" customFormat="1">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k6wrSM3B04NdCQ++blx9QmHi+Qg7de9QLILyiaUHEAo/8kYznPQECxaQYShuISbouMYm3YFqzQLMvMD+MXAVIw==" saltValue="NFRM8uJ2adfwxrcfPL00g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K14" sqref="K14"/>
    </sheetView>
  </sheetViews>
  <sheetFormatPr defaultColWidth="9.140625" defaultRowHeight="15.75"/>
  <cols>
    <col min="1" max="1" width="5.7109375" style="53" customWidth="1"/>
    <col min="2" max="2" width="36.7109375" style="57" customWidth="1"/>
    <col min="3" max="4" width="38.42578125" style="57" customWidth="1"/>
    <col min="5" max="5" width="27.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c r="A1" s="52" t="s">
        <v>483</v>
      </c>
      <c r="F1" s="54"/>
      <c r="G1" s="56"/>
      <c r="H1" s="55"/>
    </row>
    <row r="2" spans="1:10" s="53" customFormat="1">
      <c r="A2" s="304" t="str">
        <f>IF(ISBLANK(facultate), IF(ISBLANK(departament),"","Departament " &amp; departament), "Facultatea " &amp; facultate)</f>
        <v>Facultatea Științe ale Comunicării</v>
      </c>
      <c r="F2" s="54"/>
      <c r="G2" s="56"/>
      <c r="H2" s="55"/>
    </row>
    <row r="3" spans="1:10" s="53" customFormat="1">
      <c r="A3" s="304" t="str">
        <f>IF(ISBLANK(departament),"","Departamentul " &amp; departament)</f>
        <v>Departamentul Comunicare și Limbi Străine</v>
      </c>
      <c r="F3" s="54"/>
      <c r="G3" s="56"/>
      <c r="H3" s="55"/>
    </row>
    <row r="4" spans="1:10">
      <c r="A4" s="448" t="s">
        <v>903</v>
      </c>
      <c r="B4" s="448"/>
      <c r="C4" s="448"/>
      <c r="D4" s="448"/>
      <c r="E4" s="448"/>
      <c r="F4" s="448"/>
      <c r="G4" s="448"/>
      <c r="H4" s="196"/>
    </row>
    <row r="5" spans="1:10">
      <c r="A5" s="454" t="s">
        <v>1018</v>
      </c>
      <c r="B5" s="448"/>
      <c r="C5" s="448"/>
      <c r="D5" s="448"/>
      <c r="E5" s="448"/>
      <c r="F5" s="448"/>
      <c r="G5" s="448"/>
      <c r="H5" s="196"/>
    </row>
    <row r="6" spans="1:10" ht="13.5" customHeight="1">
      <c r="G6" s="305" t="str">
        <f>CONCATENATE(functie," ",nume_candidat)</f>
        <v>Profesor Pop Mirela-Cristina</v>
      </c>
    </row>
    <row r="7" spans="1:10" s="32" customFormat="1" ht="15.75" customHeight="1">
      <c r="A7" s="445" t="s">
        <v>338</v>
      </c>
      <c r="B7" s="445" t="s">
        <v>0</v>
      </c>
      <c r="C7" s="445" t="s">
        <v>1</v>
      </c>
      <c r="D7" s="445" t="s">
        <v>1024</v>
      </c>
      <c r="E7" s="445" t="s">
        <v>1026</v>
      </c>
      <c r="F7" s="445" t="s">
        <v>2</v>
      </c>
      <c r="G7" s="446" t="s">
        <v>544</v>
      </c>
      <c r="H7" s="125" t="s">
        <v>4</v>
      </c>
      <c r="I7" s="452" t="s">
        <v>541</v>
      </c>
      <c r="J7" s="455" t="s">
        <v>551</v>
      </c>
    </row>
    <row r="8" spans="1:10" s="32" customFormat="1" ht="31.5">
      <c r="A8" s="445"/>
      <c r="B8" s="445"/>
      <c r="C8" s="445"/>
      <c r="D8" s="445"/>
      <c r="E8" s="445"/>
      <c r="F8" s="445"/>
      <c r="G8" s="447"/>
      <c r="H8" s="306" t="str">
        <f>CONCATENATE("ultimii                                  ",durata_evaluare," ani")</f>
        <v>ultimii                                  5 ani</v>
      </c>
      <c r="I8" s="452"/>
      <c r="J8" s="455"/>
    </row>
    <row r="9" spans="1:10" s="32" customFormat="1">
      <c r="A9" s="79"/>
      <c r="B9" s="58"/>
      <c r="C9" s="58"/>
      <c r="D9" s="58"/>
      <c r="E9" s="58"/>
      <c r="F9" s="143"/>
      <c r="G9" s="130">
        <f>SUMIF(G10:G1010,"&gt;0")</f>
        <v>560</v>
      </c>
      <c r="H9" s="4">
        <f>SUMIF(H10:H1259,"&gt;0")</f>
        <v>7</v>
      </c>
      <c r="I9" s="261"/>
      <c r="J9" s="266"/>
    </row>
    <row r="10" spans="1:10" s="71" customFormat="1" ht="63">
      <c r="A10" s="36">
        <v>1</v>
      </c>
      <c r="B10" s="7" t="s">
        <v>1238</v>
      </c>
      <c r="C10" s="7" t="s">
        <v>1303</v>
      </c>
      <c r="D10" s="7" t="s">
        <v>1304</v>
      </c>
      <c r="E10" s="13" t="s">
        <v>343</v>
      </c>
      <c r="F10" s="189">
        <v>2021</v>
      </c>
      <c r="G10" s="15">
        <f>IF(OR($B10="",$C10="",$E10="",$F10&lt;an_initial,$F10&gt;an_final,$I10=FALSE),"",80*VLOOKUP(J10,Coef!$E$2:$F$17,2,FALSE))</f>
        <v>80</v>
      </c>
      <c r="H10" s="51">
        <f t="shared" ref="H10:H73" si="0">IF(OR($B10="",$C10="",$E10="",$F10&gt;an_final,$I10=FALSE),"",IF($F10&gt;=an_initial,1,""))</f>
        <v>1</v>
      </c>
      <c r="I10" s="307" t="b">
        <f t="shared" ref="I10:I73" si="1">IF(nume_candidat="",FALSE,ISNUMBER(SEARCH(nume_candidat,$B10)))</f>
        <v>1</v>
      </c>
      <c r="J10" s="315">
        <f t="shared" ref="J10" si="2">LEN(B10)-LEN(SUBSTITUTE(B10,",",""))+1</f>
        <v>1</v>
      </c>
    </row>
    <row r="11" spans="1:10" s="32" customFormat="1" ht="47.25">
      <c r="A11" s="36">
        <v>2</v>
      </c>
      <c r="B11" s="7" t="s">
        <v>1238</v>
      </c>
      <c r="C11" s="7" t="s">
        <v>1305</v>
      </c>
      <c r="D11" s="7" t="s">
        <v>1306</v>
      </c>
      <c r="E11" s="7" t="s">
        <v>343</v>
      </c>
      <c r="F11" s="189">
        <v>2022</v>
      </c>
      <c r="G11" s="15">
        <f>IF(OR($B11="",$C11="",$E11="",$F11&lt;an_initial,$F11&gt;an_final,$I11=FALSE),"",80*VLOOKUP(J11,Coef!$E$2:$F$17,2,FALSE))</f>
        <v>80</v>
      </c>
      <c r="H11" s="51">
        <f t="shared" si="0"/>
        <v>1</v>
      </c>
      <c r="I11" s="307" t="b">
        <f t="shared" si="1"/>
        <v>1</v>
      </c>
      <c r="J11" s="315">
        <f t="shared" ref="J11:J74" si="3">LEN(B11)-LEN(SUBSTITUTE(B11,",",""))+1</f>
        <v>1</v>
      </c>
    </row>
    <row r="12" spans="1:10" s="32" customFormat="1" ht="78.75">
      <c r="A12" s="36">
        <v>3</v>
      </c>
      <c r="B12" s="6" t="s">
        <v>1238</v>
      </c>
      <c r="C12" s="7" t="s">
        <v>1307</v>
      </c>
      <c r="D12" s="7" t="s">
        <v>1308</v>
      </c>
      <c r="E12" s="6" t="s">
        <v>1019</v>
      </c>
      <c r="F12" s="189">
        <v>2023</v>
      </c>
      <c r="G12" s="15">
        <f>IF(OR($B12="",$C12="",$E12="",$F12&lt;an_initial,$F12&gt;an_final,$I12=FALSE),"",80*VLOOKUP(J12,Coef!$E$2:$F$17,2,FALSE))</f>
        <v>80</v>
      </c>
      <c r="H12" s="51">
        <f t="shared" si="0"/>
        <v>1</v>
      </c>
      <c r="I12" s="307" t="b">
        <f t="shared" si="1"/>
        <v>1</v>
      </c>
      <c r="J12" s="315">
        <f t="shared" si="3"/>
        <v>1</v>
      </c>
    </row>
    <row r="13" spans="1:10" s="32" customFormat="1" ht="47.25">
      <c r="A13" s="36">
        <v>4</v>
      </c>
      <c r="B13" s="6" t="s">
        <v>1238</v>
      </c>
      <c r="C13" s="6" t="s">
        <v>1309</v>
      </c>
      <c r="D13" s="6" t="s">
        <v>1346</v>
      </c>
      <c r="E13" s="6" t="s">
        <v>343</v>
      </c>
      <c r="F13" s="125">
        <v>2024</v>
      </c>
      <c r="G13" s="15">
        <f>IF(OR($B13="",$C13="",$E13="",$F13&lt;an_initial,$F13&gt;an_final,$I13=FALSE),"",80*VLOOKUP(J13,Coef!$E$2:$F$17,2,FALSE))</f>
        <v>80</v>
      </c>
      <c r="H13" s="51">
        <f t="shared" si="0"/>
        <v>1</v>
      </c>
      <c r="I13" s="307" t="b">
        <f t="shared" si="1"/>
        <v>1</v>
      </c>
      <c r="J13" s="315">
        <f t="shared" si="3"/>
        <v>1</v>
      </c>
    </row>
    <row r="14" spans="1:10" s="32" customFormat="1" ht="47.25">
      <c r="A14" s="36">
        <v>5</v>
      </c>
      <c r="B14" s="6" t="s">
        <v>1238</v>
      </c>
      <c r="C14" s="6" t="s">
        <v>1310</v>
      </c>
      <c r="D14" s="6" t="s">
        <v>1347</v>
      </c>
      <c r="E14" s="6" t="s">
        <v>615</v>
      </c>
      <c r="F14" s="125">
        <v>2025</v>
      </c>
      <c r="G14" s="15">
        <f>IF(OR($B14="",$C14="",$E14="",$F14&lt;an_initial,$F14&gt;an_final,$I14=FALSE),"",80*VLOOKUP(J14,Coef!$E$2:$F$17,2,FALSE))</f>
        <v>80</v>
      </c>
      <c r="H14" s="51">
        <f t="shared" si="0"/>
        <v>1</v>
      </c>
      <c r="I14" s="307" t="b">
        <f t="shared" si="1"/>
        <v>1</v>
      </c>
      <c r="J14" s="315">
        <f t="shared" si="3"/>
        <v>1</v>
      </c>
    </row>
    <row r="15" spans="1:10" s="32" customFormat="1" ht="63">
      <c r="A15" s="36">
        <v>6</v>
      </c>
      <c r="B15" s="6" t="s">
        <v>1238</v>
      </c>
      <c r="C15" s="6" t="s">
        <v>1312</v>
      </c>
      <c r="D15" s="6" t="s">
        <v>1311</v>
      </c>
      <c r="E15" s="6" t="s">
        <v>1019</v>
      </c>
      <c r="F15" s="125">
        <v>2025</v>
      </c>
      <c r="G15" s="15">
        <f>IF(OR($B15="",$C15="",$E15="",$F15&lt;an_initial,$F15&gt;an_final,$I15=FALSE),"",80*VLOOKUP(J15,Coef!$E$2:$F$17,2,FALSE))</f>
        <v>80</v>
      </c>
      <c r="H15" s="51">
        <f t="shared" si="0"/>
        <v>1</v>
      </c>
      <c r="I15" s="307" t="b">
        <f t="shared" si="1"/>
        <v>1</v>
      </c>
      <c r="J15" s="315">
        <f t="shared" si="3"/>
        <v>1</v>
      </c>
    </row>
    <row r="16" spans="1:10" s="32" customFormat="1" ht="63">
      <c r="A16" s="36">
        <v>7</v>
      </c>
      <c r="B16" s="6" t="s">
        <v>1238</v>
      </c>
      <c r="C16" s="6" t="s">
        <v>1313</v>
      </c>
      <c r="D16" s="6" t="s">
        <v>1314</v>
      </c>
      <c r="E16" s="6" t="s">
        <v>1019</v>
      </c>
      <c r="F16" s="125">
        <v>2025</v>
      </c>
      <c r="G16" s="15">
        <f>IF(OR($B16="",$C16="",$E16="",$F16&lt;an_initial,$F16&gt;an_final,$I16=FALSE),"",80*VLOOKUP(J16,Coef!$E$2:$F$17,2,FALSE))</f>
        <v>80</v>
      </c>
      <c r="H16" s="51">
        <f t="shared" si="0"/>
        <v>1</v>
      </c>
      <c r="I16" s="307" t="b">
        <f t="shared" si="1"/>
        <v>1</v>
      </c>
      <c r="J16" s="315">
        <f t="shared" si="3"/>
        <v>1</v>
      </c>
    </row>
    <row r="17" spans="1:10" s="32" customFormat="1">
      <c r="A17" s="36">
        <v>8</v>
      </c>
      <c r="B17" s="6"/>
      <c r="C17" s="6"/>
      <c r="D17" s="6"/>
      <c r="E17" s="6"/>
      <c r="F17" s="125"/>
      <c r="G17" s="15" t="str">
        <f>IF(OR($B17="",$C17="",$E17="",$F17&lt;an_initial,$F17&gt;an_final,$I17=FALSE),"",80*VLOOKUP(J17,Coef!$E$2:$F$17,2,FALSE))</f>
        <v/>
      </c>
      <c r="H17" s="51" t="str">
        <f t="shared" si="0"/>
        <v/>
      </c>
      <c r="I17" s="307" t="b">
        <f t="shared" si="1"/>
        <v>0</v>
      </c>
      <c r="J17" s="315">
        <f t="shared" si="3"/>
        <v>1</v>
      </c>
    </row>
    <row r="18" spans="1:10" s="32" customFormat="1">
      <c r="A18" s="36">
        <v>9</v>
      </c>
      <c r="B18" s="6"/>
      <c r="C18" s="6"/>
      <c r="D18" s="6"/>
      <c r="E18" s="6"/>
      <c r="F18" s="125"/>
      <c r="G18" s="15" t="str">
        <f>IF(OR($B18="",$C18="",$E18="",$F18&lt;an_initial,$F18&gt;an_final,$I18=FALSE),"",80*VLOOKUP(J18,Coef!$E$2:$F$17,2,FALSE))</f>
        <v/>
      </c>
      <c r="H18" s="51" t="str">
        <f t="shared" si="0"/>
        <v/>
      </c>
      <c r="I18" s="307" t="b">
        <f t="shared" si="1"/>
        <v>0</v>
      </c>
      <c r="J18" s="315">
        <f t="shared" si="3"/>
        <v>1</v>
      </c>
    </row>
    <row r="19" spans="1:10" s="32" customFormat="1">
      <c r="A19" s="36">
        <v>10</v>
      </c>
      <c r="B19" s="6"/>
      <c r="C19" s="11"/>
      <c r="D19" s="11"/>
      <c r="E19" s="6"/>
      <c r="F19" s="125"/>
      <c r="G19" s="15" t="str">
        <f>IF(OR($B19="",$C19="",$E19="",$F19&lt;an_initial,$F19&gt;an_final,$I19=FALSE),"",80*VLOOKUP(J19,Coef!$E$2:$F$17,2,FALSE))</f>
        <v/>
      </c>
      <c r="H19" s="51" t="str">
        <f t="shared" si="0"/>
        <v/>
      </c>
      <c r="I19" s="307" t="b">
        <f t="shared" si="1"/>
        <v>0</v>
      </c>
      <c r="J19" s="315">
        <f t="shared" si="3"/>
        <v>1</v>
      </c>
    </row>
    <row r="20" spans="1:10" s="32" customFormat="1">
      <c r="A20" s="36">
        <v>11</v>
      </c>
      <c r="B20" s="6"/>
      <c r="C20" s="6"/>
      <c r="D20" s="6"/>
      <c r="E20" s="6"/>
      <c r="F20" s="125"/>
      <c r="G20" s="15" t="str">
        <f>IF(OR($B20="",$C20="",$E20="",$F20&lt;an_initial,$F20&gt;an_final,$I20=FALSE),"",80*VLOOKUP(J20,Coef!$E$2:$F$17,2,FALSE))</f>
        <v/>
      </c>
      <c r="H20" s="51" t="str">
        <f t="shared" si="0"/>
        <v/>
      </c>
      <c r="I20" s="307" t="b">
        <f t="shared" si="1"/>
        <v>0</v>
      </c>
      <c r="J20" s="315">
        <f t="shared" si="3"/>
        <v>1</v>
      </c>
    </row>
    <row r="21" spans="1:10" s="32" customFormat="1">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dPrIA2Lt79yrAjalvYxVi4Q6yUs+b6JqfsmQ17q87XEFmt/xtPIN9tUmzvpT8blsnIdtTUG6hR+RDV0wbp1Sgw==" saltValue="HDJRyd5TUJ5hHm3Q6zTlPw=="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cols>
    <col min="1" max="2" width="36.5703125" bestFit="1" customWidth="1"/>
    <col min="3" max="3" width="33.7109375" bestFit="1" customWidth="1"/>
    <col min="4" max="4" width="36.5703125" bestFit="1" customWidth="1"/>
  </cols>
  <sheetData>
    <row r="1" spans="1:10">
      <c r="A1" s="34" t="s">
        <v>488</v>
      </c>
      <c r="C1" s="34" t="s">
        <v>484</v>
      </c>
      <c r="F1" s="34" t="s">
        <v>499</v>
      </c>
      <c r="J1" s="34" t="s">
        <v>510</v>
      </c>
    </row>
    <row r="2" spans="1:10">
      <c r="A2" t="s">
        <v>489</v>
      </c>
      <c r="C2" t="s">
        <v>498</v>
      </c>
      <c r="F2" t="s">
        <v>500</v>
      </c>
      <c r="J2" t="s">
        <v>511</v>
      </c>
    </row>
    <row r="3" spans="1:10">
      <c r="A3" t="s">
        <v>490</v>
      </c>
      <c r="C3" t="s">
        <v>497</v>
      </c>
      <c r="F3" t="s">
        <v>501</v>
      </c>
      <c r="J3" t="s">
        <v>512</v>
      </c>
    </row>
    <row r="4" spans="1:10">
      <c r="A4" t="s">
        <v>491</v>
      </c>
      <c r="C4" t="s">
        <v>1022</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46" t="s">
        <v>536</v>
      </c>
      <c r="B9" s="148"/>
      <c r="F9" t="s">
        <v>507</v>
      </c>
      <c r="J9" t="s">
        <v>518</v>
      </c>
    </row>
    <row r="10" spans="1:10">
      <c r="A10" s="157" t="s">
        <v>537</v>
      </c>
      <c r="B10" s="158">
        <v>2021</v>
      </c>
      <c r="F10" t="s">
        <v>508</v>
      </c>
      <c r="J10" t="s">
        <v>519</v>
      </c>
    </row>
    <row r="11" spans="1:10">
      <c r="A11" s="157" t="s">
        <v>538</v>
      </c>
      <c r="B11" s="158">
        <v>2025</v>
      </c>
      <c r="F11" t="s">
        <v>509</v>
      </c>
      <c r="J11" t="s">
        <v>520</v>
      </c>
    </row>
    <row r="12" spans="1:10">
      <c r="A12" s="159" t="s">
        <v>539</v>
      </c>
      <c r="B12" s="160">
        <f>an_final-an_initial+1</f>
        <v>5</v>
      </c>
      <c r="J12" t="s">
        <v>521</v>
      </c>
    </row>
    <row r="13" spans="1:10">
      <c r="J13" t="s">
        <v>522</v>
      </c>
    </row>
    <row r="14" spans="1:10">
      <c r="J14" t="s">
        <v>523</v>
      </c>
    </row>
    <row r="15" spans="1:10">
      <c r="A15" s="146" t="s">
        <v>802</v>
      </c>
      <c r="B15" s="147"/>
      <c r="C15" s="148"/>
      <c r="J15" t="s">
        <v>524</v>
      </c>
    </row>
    <row r="16" spans="1:10">
      <c r="A16" s="149"/>
      <c r="B16" s="150" t="s">
        <v>815</v>
      </c>
      <c r="C16" s="151" t="s">
        <v>816</v>
      </c>
      <c r="J16" t="s">
        <v>525</v>
      </c>
    </row>
    <row r="17" spans="1:10">
      <c r="A17" s="152" t="s">
        <v>811</v>
      </c>
      <c r="B17" s="2">
        <v>100</v>
      </c>
      <c r="C17" s="153">
        <v>50</v>
      </c>
      <c r="J17" t="s">
        <v>526</v>
      </c>
    </row>
    <row r="18" spans="1:10">
      <c r="A18" s="152" t="s">
        <v>812</v>
      </c>
      <c r="B18" s="2">
        <v>50</v>
      </c>
      <c r="C18" s="153">
        <v>25</v>
      </c>
      <c r="J18" t="s">
        <v>527</v>
      </c>
    </row>
    <row r="19" spans="1:10">
      <c r="A19" s="154" t="s">
        <v>813</v>
      </c>
      <c r="B19" s="155">
        <v>25</v>
      </c>
      <c r="C19" s="156">
        <v>10</v>
      </c>
      <c r="J19" t="s">
        <v>528</v>
      </c>
    </row>
    <row r="20" spans="1:10">
      <c r="J20" t="s">
        <v>529</v>
      </c>
    </row>
    <row r="21" spans="1:10">
      <c r="A21" s="146" t="s">
        <v>818</v>
      </c>
      <c r="B21" s="147"/>
      <c r="C21" s="147"/>
      <c r="D21" s="147"/>
      <c r="E21" s="148"/>
      <c r="J21" t="s">
        <v>530</v>
      </c>
    </row>
    <row r="22" spans="1:10">
      <c r="A22" s="154"/>
      <c r="B22" s="150" t="s">
        <v>819</v>
      </c>
      <c r="C22" s="150" t="s">
        <v>820</v>
      </c>
      <c r="D22" s="150" t="s">
        <v>821</v>
      </c>
      <c r="E22" s="151" t="s">
        <v>822</v>
      </c>
      <c r="J22" t="s">
        <v>531</v>
      </c>
    </row>
    <row r="23" spans="1:10">
      <c r="A23" s="154" t="s">
        <v>811</v>
      </c>
      <c r="B23" s="2">
        <v>100</v>
      </c>
      <c r="C23" s="2">
        <v>90</v>
      </c>
      <c r="D23" s="2">
        <v>80</v>
      </c>
      <c r="E23" s="153">
        <v>70</v>
      </c>
      <c r="J23" t="s">
        <v>532</v>
      </c>
    </row>
    <row r="24" spans="1:10">
      <c r="A24" s="152" t="s">
        <v>812</v>
      </c>
      <c r="B24" s="155">
        <v>50</v>
      </c>
      <c r="C24" s="155">
        <v>45</v>
      </c>
      <c r="D24" s="155">
        <v>40</v>
      </c>
      <c r="E24" s="156">
        <v>35</v>
      </c>
      <c r="J24" t="s">
        <v>533</v>
      </c>
    </row>
    <row r="25" spans="1:10">
      <c r="J25" t="s">
        <v>534</v>
      </c>
    </row>
    <row r="26" spans="1:10">
      <c r="A26" s="146" t="s">
        <v>826</v>
      </c>
      <c r="B26" s="147"/>
      <c r="C26" s="148"/>
      <c r="J26" t="s">
        <v>1061</v>
      </c>
    </row>
    <row r="27" spans="1:10">
      <c r="A27" s="157" t="s">
        <v>828</v>
      </c>
      <c r="B27" t="s">
        <v>829</v>
      </c>
      <c r="C27" s="158" t="s">
        <v>830</v>
      </c>
      <c r="J27" t="s">
        <v>535</v>
      </c>
    </row>
    <row r="28" spans="1:10">
      <c r="A28" s="159">
        <v>50</v>
      </c>
      <c r="B28" s="162">
        <v>25</v>
      </c>
      <c r="C28" s="160">
        <v>10</v>
      </c>
    </row>
    <row r="30" spans="1:10">
      <c r="A30" s="146" t="s">
        <v>838</v>
      </c>
      <c r="B30" s="147"/>
      <c r="C30" s="148"/>
    </row>
    <row r="31" spans="1:10">
      <c r="A31" s="157" t="s">
        <v>839</v>
      </c>
      <c r="B31" t="s">
        <v>840</v>
      </c>
      <c r="C31" s="158" t="s">
        <v>841</v>
      </c>
    </row>
    <row r="32" spans="1:10">
      <c r="A32" s="159">
        <v>5</v>
      </c>
      <c r="B32" s="162">
        <v>10</v>
      </c>
      <c r="C32" s="160">
        <v>2</v>
      </c>
    </row>
    <row r="34" spans="1:14">
      <c r="A34" s="146" t="s">
        <v>844</v>
      </c>
      <c r="B34" s="147"/>
      <c r="C34" s="148"/>
    </row>
    <row r="35" spans="1:14">
      <c r="A35" s="157" t="s">
        <v>846</v>
      </c>
      <c r="B35" t="s">
        <v>847</v>
      </c>
      <c r="C35" s="158" t="s">
        <v>845</v>
      </c>
    </row>
    <row r="36" spans="1:14">
      <c r="A36" s="165">
        <v>50</v>
      </c>
      <c r="B36" s="166">
        <v>20</v>
      </c>
      <c r="C36" s="167">
        <v>5</v>
      </c>
      <c r="N36" s="145"/>
    </row>
    <row r="37" spans="1:14">
      <c r="N37" s="145"/>
    </row>
    <row r="38" spans="1:14">
      <c r="A38" s="146" t="s">
        <v>853</v>
      </c>
      <c r="B38" s="148"/>
      <c r="N38" s="145"/>
    </row>
    <row r="39" spans="1:14">
      <c r="A39" s="157" t="s">
        <v>851</v>
      </c>
      <c r="B39" s="158" t="s">
        <v>852</v>
      </c>
    </row>
    <row r="40" spans="1:14">
      <c r="A40" s="159">
        <v>5</v>
      </c>
      <c r="B40" s="160">
        <v>5</v>
      </c>
    </row>
    <row r="42" spans="1:14">
      <c r="A42" s="146" t="s">
        <v>854</v>
      </c>
      <c r="B42" s="147"/>
      <c r="C42" s="148"/>
    </row>
    <row r="43" spans="1:14">
      <c r="A43" s="157" t="s">
        <v>855</v>
      </c>
      <c r="B43" t="s">
        <v>856</v>
      </c>
      <c r="C43" s="158" t="s">
        <v>857</v>
      </c>
    </row>
    <row r="44" spans="1:14">
      <c r="A44" s="159">
        <v>10</v>
      </c>
      <c r="B44" s="162">
        <v>10</v>
      </c>
      <c r="C44" s="160">
        <v>5</v>
      </c>
    </row>
    <row r="46" spans="1:14">
      <c r="A46" t="s">
        <v>862</v>
      </c>
    </row>
    <row r="47" spans="1:14">
      <c r="A47" s="145" t="s">
        <v>863</v>
      </c>
      <c r="B47" s="145" t="s">
        <v>864</v>
      </c>
      <c r="C47" s="145" t="s">
        <v>865</v>
      </c>
      <c r="D47" s="145" t="s">
        <v>866</v>
      </c>
    </row>
    <row r="48" spans="1:14">
      <c r="A48" s="168">
        <v>120</v>
      </c>
      <c r="B48" s="168">
        <v>60</v>
      </c>
      <c r="C48" s="168">
        <v>40</v>
      </c>
      <c r="D48" s="168">
        <v>20</v>
      </c>
    </row>
    <row r="50" spans="1:5">
      <c r="A50" t="s">
        <v>870</v>
      </c>
    </row>
    <row r="51" spans="1:5">
      <c r="A51" s="145" t="s">
        <v>863</v>
      </c>
      <c r="B51" s="145" t="s">
        <v>871</v>
      </c>
    </row>
    <row r="52" spans="1:5">
      <c r="A52" s="145">
        <v>200</v>
      </c>
      <c r="B52" s="168">
        <v>50</v>
      </c>
    </row>
    <row r="54" spans="1:5">
      <c r="A54" t="s">
        <v>874</v>
      </c>
    </row>
    <row r="55" spans="1:5" ht="19.5">
      <c r="B55" s="161" t="s">
        <v>754</v>
      </c>
      <c r="C55" s="161" t="s">
        <v>755</v>
      </c>
      <c r="D55" s="161" t="s">
        <v>756</v>
      </c>
    </row>
    <row r="56" spans="1:5">
      <c r="A56" s="168" t="s">
        <v>785</v>
      </c>
      <c r="B56" s="168">
        <v>50</v>
      </c>
      <c r="C56" s="168">
        <v>5</v>
      </c>
      <c r="D56">
        <v>3</v>
      </c>
    </row>
    <row r="57" spans="1:5">
      <c r="A57" s="168" t="s">
        <v>786</v>
      </c>
      <c r="B57" s="168">
        <v>20</v>
      </c>
      <c r="C57" s="168">
        <v>2</v>
      </c>
      <c r="D57">
        <v>3</v>
      </c>
    </row>
    <row r="59" spans="1:5">
      <c r="A59" t="s">
        <v>877</v>
      </c>
    </row>
    <row r="60" spans="1:5">
      <c r="A60" s="145" t="s">
        <v>878</v>
      </c>
      <c r="B60" s="145" t="s">
        <v>462</v>
      </c>
    </row>
    <row r="61" spans="1:5">
      <c r="A61" s="168">
        <v>15</v>
      </c>
      <c r="B61" s="168">
        <v>10</v>
      </c>
    </row>
    <row r="63" spans="1:5">
      <c r="A63" t="s">
        <v>888</v>
      </c>
    </row>
    <row r="64" spans="1:5">
      <c r="A64" t="s">
        <v>884</v>
      </c>
      <c r="B64" t="s">
        <v>885</v>
      </c>
      <c r="C64" t="s">
        <v>886</v>
      </c>
      <c r="D64" t="s">
        <v>887</v>
      </c>
      <c r="E64" t="s">
        <v>883</v>
      </c>
    </row>
    <row r="65" spans="1:8">
      <c r="A65" s="145">
        <v>10</v>
      </c>
      <c r="B65" s="145">
        <v>10</v>
      </c>
      <c r="C65" s="145">
        <v>10</v>
      </c>
      <c r="D65" s="145">
        <v>50</v>
      </c>
      <c r="E65" s="145">
        <v>10</v>
      </c>
    </row>
    <row r="66" spans="1:8">
      <c r="B66" s="145"/>
    </row>
    <row r="67" spans="1:8">
      <c r="A67" t="s">
        <v>893</v>
      </c>
      <c r="B67" s="145"/>
    </row>
    <row r="68" spans="1:8">
      <c r="A68" t="s">
        <v>895</v>
      </c>
      <c r="B68" t="s">
        <v>896</v>
      </c>
      <c r="C68" t="s">
        <v>894</v>
      </c>
    </row>
    <row r="69" spans="1:8">
      <c r="A69" s="145">
        <v>60</v>
      </c>
      <c r="B69" s="145">
        <v>30</v>
      </c>
      <c r="C69" s="145">
        <v>15</v>
      </c>
    </row>
    <row r="70" spans="1:8">
      <c r="B70" s="145"/>
    </row>
    <row r="71" spans="1:8" ht="15.75" customHeight="1">
      <c r="A71" s="142" t="s">
        <v>913</v>
      </c>
      <c r="B71" s="142"/>
      <c r="C71" s="142"/>
      <c r="D71" s="142"/>
      <c r="E71" s="142"/>
      <c r="F71" s="142"/>
      <c r="G71" s="142"/>
      <c r="H71" s="142"/>
    </row>
    <row r="72" spans="1:8">
      <c r="A72" t="s">
        <v>905</v>
      </c>
      <c r="B72" t="s">
        <v>906</v>
      </c>
      <c r="C72" t="s">
        <v>907</v>
      </c>
      <c r="D72" t="s">
        <v>908</v>
      </c>
      <c r="E72" t="s">
        <v>909</v>
      </c>
      <c r="F72" t="s">
        <v>911</v>
      </c>
      <c r="G72" t="s">
        <v>912</v>
      </c>
    </row>
    <row r="73" spans="1:8">
      <c r="A73">
        <f>150*6</f>
        <v>900</v>
      </c>
      <c r="B73">
        <f>150*5</f>
        <v>750</v>
      </c>
      <c r="C73">
        <f>150*3</f>
        <v>450</v>
      </c>
      <c r="D73">
        <f>150*2</f>
        <v>300</v>
      </c>
      <c r="E73">
        <v>100</v>
      </c>
      <c r="F73">
        <v>30</v>
      </c>
      <c r="G73">
        <v>15</v>
      </c>
    </row>
    <row r="75" spans="1:8" ht="15.75">
      <c r="A75" s="142" t="s">
        <v>915</v>
      </c>
    </row>
    <row r="76" spans="1:8">
      <c r="A76" t="s">
        <v>914</v>
      </c>
      <c r="B76" t="s">
        <v>910</v>
      </c>
      <c r="C76" t="s">
        <v>911</v>
      </c>
      <c r="D76" t="s">
        <v>912</v>
      </c>
    </row>
    <row r="77" spans="1:8">
      <c r="A77">
        <v>100</v>
      </c>
      <c r="B77">
        <v>60</v>
      </c>
      <c r="C77">
        <v>30</v>
      </c>
      <c r="D77">
        <v>15</v>
      </c>
    </row>
    <row r="79" spans="1:8" ht="15.75">
      <c r="A79" s="142" t="s">
        <v>926</v>
      </c>
      <c r="B79" s="142"/>
      <c r="C79" s="142"/>
      <c r="D79" s="142"/>
      <c r="E79" s="142"/>
      <c r="F79" s="142"/>
      <c r="G79" s="142"/>
    </row>
    <row r="80" spans="1:8">
      <c r="A80" s="172" t="s">
        <v>919</v>
      </c>
      <c r="B80" s="172" t="s">
        <v>918</v>
      </c>
    </row>
    <row r="81" spans="1:10">
      <c r="A81">
        <v>200</v>
      </c>
      <c r="B81">
        <v>100</v>
      </c>
    </row>
    <row r="83" spans="1:10" ht="15.75">
      <c r="A83" s="174" t="s">
        <v>920</v>
      </c>
      <c r="B83" s="174"/>
      <c r="C83" s="174"/>
      <c r="D83" s="173"/>
      <c r="E83" s="173"/>
      <c r="F83" s="173"/>
      <c r="G83" s="173"/>
      <c r="H83" s="173"/>
      <c r="I83" s="173"/>
    </row>
    <row r="84" spans="1:10" ht="15.75">
      <c r="A84" s="175" t="s">
        <v>548</v>
      </c>
      <c r="B84" s="175" t="s">
        <v>549</v>
      </c>
      <c r="C84" s="176" t="s">
        <v>924</v>
      </c>
      <c r="J84" s="173"/>
    </row>
    <row r="85" spans="1:10">
      <c r="A85" s="177">
        <v>200</v>
      </c>
      <c r="B85" s="177">
        <v>100</v>
      </c>
      <c r="C85" s="177">
        <v>100</v>
      </c>
    </row>
    <row r="87" spans="1:10" ht="15.75">
      <c r="A87" s="142" t="s">
        <v>925</v>
      </c>
      <c r="B87" s="142"/>
      <c r="C87" s="142"/>
      <c r="D87" s="142"/>
      <c r="E87" s="142"/>
      <c r="F87" s="142"/>
      <c r="G87" s="142"/>
    </row>
    <row r="88" spans="1:10">
      <c r="A88" t="s">
        <v>714</v>
      </c>
      <c r="B88" t="s">
        <v>715</v>
      </c>
      <c r="C88" t="s">
        <v>716</v>
      </c>
    </row>
    <row r="89" spans="1:10">
      <c r="A89">
        <v>10</v>
      </c>
      <c r="B89">
        <v>8</v>
      </c>
      <c r="C89">
        <v>3</v>
      </c>
    </row>
    <row r="91" spans="1:10" ht="15.75">
      <c r="A91" s="142" t="s">
        <v>932</v>
      </c>
      <c r="B91" s="142" t="s">
        <v>723</v>
      </c>
    </row>
    <row r="92" spans="1:10">
      <c r="B92" t="s">
        <v>933</v>
      </c>
      <c r="C92" t="s">
        <v>934</v>
      </c>
      <c r="D92" t="s">
        <v>935</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937</v>
      </c>
    </row>
    <row r="100" spans="1:8">
      <c r="B100" t="s">
        <v>933</v>
      </c>
      <c r="C100" t="s">
        <v>934</v>
      </c>
      <c r="D100" t="s">
        <v>935</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75">
      <c r="A106" s="142" t="s">
        <v>944</v>
      </c>
      <c r="B106" s="142"/>
      <c r="C106" s="142"/>
      <c r="D106" s="142"/>
      <c r="E106" s="142"/>
      <c r="F106" s="142"/>
      <c r="G106" s="142"/>
      <c r="H106" s="142"/>
    </row>
    <row r="107" spans="1:8">
      <c r="A107" t="s">
        <v>946</v>
      </c>
      <c r="B107" t="s">
        <v>947</v>
      </c>
      <c r="C107" t="s">
        <v>945</v>
      </c>
    </row>
    <row r="108" spans="1:8">
      <c r="A108">
        <v>0.75</v>
      </c>
      <c r="B108">
        <v>0.6</v>
      </c>
      <c r="C108">
        <v>0.5</v>
      </c>
    </row>
    <row r="110" spans="1:8" ht="15.75" customHeight="1">
      <c r="A110" s="142" t="s">
        <v>948</v>
      </c>
      <c r="B110" s="142"/>
      <c r="C110" s="142"/>
      <c r="D110" s="142"/>
      <c r="E110" s="142"/>
      <c r="F110" s="142"/>
      <c r="G110" s="142"/>
      <c r="H110" s="142"/>
    </row>
    <row r="111" spans="1:8">
      <c r="A111" t="s">
        <v>949</v>
      </c>
      <c r="B111" t="s">
        <v>950</v>
      </c>
      <c r="C111" t="s">
        <v>951</v>
      </c>
      <c r="D111" t="s">
        <v>952</v>
      </c>
    </row>
    <row r="112" spans="1:8">
      <c r="A112">
        <v>30</v>
      </c>
      <c r="B112">
        <v>15</v>
      </c>
      <c r="C112">
        <v>10</v>
      </c>
      <c r="D112">
        <v>5</v>
      </c>
    </row>
    <row r="114" spans="1:8" ht="15.75">
      <c r="A114" s="142" t="s">
        <v>954</v>
      </c>
      <c r="B114" s="142"/>
      <c r="C114" s="142"/>
      <c r="D114" s="142"/>
      <c r="E114" s="142"/>
      <c r="F114" s="142"/>
      <c r="G114" s="142"/>
      <c r="H114" s="142"/>
    </row>
    <row r="115" spans="1:8">
      <c r="A115" t="s">
        <v>956</v>
      </c>
      <c r="B115" t="s">
        <v>957</v>
      </c>
      <c r="C115" t="s">
        <v>958</v>
      </c>
      <c r="D115" t="s">
        <v>959</v>
      </c>
    </row>
    <row r="116" spans="1:8">
      <c r="A116">
        <v>0.3</v>
      </c>
      <c r="B116">
        <v>0.4</v>
      </c>
      <c r="C116">
        <v>0.4</v>
      </c>
      <c r="D116">
        <v>0.3</v>
      </c>
    </row>
    <row r="118" spans="1:8" ht="15.75">
      <c r="A118" s="142" t="s">
        <v>974</v>
      </c>
      <c r="B118" s="142"/>
      <c r="C118" s="142"/>
      <c r="D118" s="142"/>
      <c r="E118" s="142"/>
      <c r="F118" s="142"/>
    </row>
    <row r="119" spans="1:8">
      <c r="A119" s="145" t="s">
        <v>964</v>
      </c>
      <c r="B119" s="145" t="s">
        <v>965</v>
      </c>
    </row>
    <row r="120" spans="1:8">
      <c r="A120">
        <v>10</v>
      </c>
      <c r="B120">
        <v>8</v>
      </c>
    </row>
    <row r="122" spans="1:8">
      <c r="A122" t="s">
        <v>1037</v>
      </c>
    </row>
    <row r="123" spans="1:8" ht="19.5">
      <c r="A123" s="168" t="s">
        <v>1040</v>
      </c>
      <c r="B123" s="168" t="s">
        <v>1038</v>
      </c>
      <c r="C123" s="168" t="str">
        <f>CONCATENATE("Sub îndrumarea comisiei care include ",functie," ",nume_candidat)</f>
        <v>Sub îndrumarea comisiei care include Profesor Pop Mirela-Cristina</v>
      </c>
    </row>
    <row r="124" spans="1:8">
      <c r="A124">
        <v>50</v>
      </c>
      <c r="B124">
        <v>10</v>
      </c>
      <c r="C124">
        <v>5</v>
      </c>
    </row>
    <row r="126" spans="1:8" ht="15.75">
      <c r="A126" s="142" t="s">
        <v>973</v>
      </c>
      <c r="B126" s="142"/>
      <c r="C126" s="142"/>
      <c r="D126" s="142"/>
      <c r="E126" s="142"/>
    </row>
    <row r="127" spans="1:8">
      <c r="A127" t="s">
        <v>970</v>
      </c>
      <c r="B127" t="s">
        <v>971</v>
      </c>
      <c r="C127" t="s">
        <v>972</v>
      </c>
    </row>
    <row r="128" spans="1:8">
      <c r="A128" s="168">
        <v>20</v>
      </c>
      <c r="B128" s="168">
        <v>5</v>
      </c>
      <c r="C128" s="168">
        <v>2</v>
      </c>
    </row>
    <row r="130" spans="1:12">
      <c r="A130" t="s">
        <v>980</v>
      </c>
    </row>
    <row r="131" spans="1:12">
      <c r="A131" t="s">
        <v>982</v>
      </c>
      <c r="B131" t="s">
        <v>983</v>
      </c>
      <c r="C131" t="s">
        <v>984</v>
      </c>
      <c r="D131" t="s">
        <v>985</v>
      </c>
      <c r="E131" t="s">
        <v>986</v>
      </c>
      <c r="F131" t="s">
        <v>987</v>
      </c>
    </row>
    <row r="132" spans="1:12">
      <c r="A132" s="180">
        <v>50</v>
      </c>
      <c r="B132" s="181">
        <v>25</v>
      </c>
      <c r="C132" s="182">
        <v>10</v>
      </c>
      <c r="D132" s="180">
        <v>20</v>
      </c>
      <c r="E132" s="181">
        <v>10</v>
      </c>
      <c r="F132" s="182">
        <v>5</v>
      </c>
    </row>
    <row r="134" spans="1:12">
      <c r="A134" t="s">
        <v>981</v>
      </c>
    </row>
    <row r="135" spans="1:12">
      <c r="A135" t="s">
        <v>982</v>
      </c>
      <c r="B135" t="s">
        <v>983</v>
      </c>
      <c r="C135" t="s">
        <v>984</v>
      </c>
      <c r="D135" t="s">
        <v>985</v>
      </c>
      <c r="E135" t="s">
        <v>986</v>
      </c>
      <c r="F135" t="s">
        <v>987</v>
      </c>
    </row>
    <row r="136" spans="1:12">
      <c r="A136">
        <v>10</v>
      </c>
      <c r="B136">
        <v>6</v>
      </c>
      <c r="C136">
        <v>4</v>
      </c>
      <c r="D136">
        <v>5</v>
      </c>
      <c r="E136">
        <v>3</v>
      </c>
      <c r="F136">
        <v>2</v>
      </c>
    </row>
    <row r="139" spans="1:12">
      <c r="A139" t="s">
        <v>1002</v>
      </c>
    </row>
    <row r="140" spans="1:12" ht="360">
      <c r="A140" s="183" t="s">
        <v>990</v>
      </c>
      <c r="B140" s="184" t="s">
        <v>991</v>
      </c>
      <c r="C140" s="184" t="s">
        <v>992</v>
      </c>
      <c r="D140" s="185" t="s">
        <v>993</v>
      </c>
      <c r="E140" s="183" t="s">
        <v>994</v>
      </c>
      <c r="F140" s="184" t="s">
        <v>995</v>
      </c>
      <c r="G140" s="184" t="s">
        <v>996</v>
      </c>
      <c r="H140" s="185" t="s">
        <v>997</v>
      </c>
      <c r="I140" s="183" t="s">
        <v>998</v>
      </c>
      <c r="K140" s="184" t="s">
        <v>1000</v>
      </c>
      <c r="L140" s="185" t="s">
        <v>1001</v>
      </c>
    </row>
    <row r="141" spans="1:12" ht="255">
      <c r="A141" s="183">
        <v>400</v>
      </c>
      <c r="B141" s="184">
        <v>200</v>
      </c>
      <c r="C141" s="184">
        <v>100</v>
      </c>
      <c r="D141" s="185">
        <v>50</v>
      </c>
      <c r="E141" s="183">
        <v>200</v>
      </c>
      <c r="F141" s="184">
        <v>100</v>
      </c>
      <c r="G141" s="184">
        <v>50</v>
      </c>
      <c r="H141" s="185">
        <v>25</v>
      </c>
      <c r="I141" s="183">
        <v>20</v>
      </c>
      <c r="J141" s="184" t="s">
        <v>999</v>
      </c>
      <c r="K141" s="184">
        <v>10</v>
      </c>
      <c r="L141" s="185">
        <v>5</v>
      </c>
    </row>
    <row r="142" spans="1:12">
      <c r="J142" s="184">
        <v>10</v>
      </c>
    </row>
    <row r="143" spans="1:12" ht="15.75">
      <c r="A143" s="301" t="s">
        <v>1004</v>
      </c>
      <c r="B143" s="301"/>
      <c r="C143" s="301"/>
      <c r="D143" s="301"/>
      <c r="E143" s="301"/>
    </row>
    <row r="144" spans="1:12">
      <c r="A144" s="181" t="s">
        <v>1005</v>
      </c>
      <c r="B144" s="186" t="s">
        <v>1006</v>
      </c>
    </row>
    <row r="145" spans="1:3">
      <c r="A145" s="181">
        <v>100</v>
      </c>
      <c r="B145" s="182">
        <v>50</v>
      </c>
    </row>
    <row r="147" spans="1:3" ht="30">
      <c r="A147" s="163" t="s">
        <v>1008</v>
      </c>
      <c r="B147" s="164" t="s">
        <v>605</v>
      </c>
      <c r="C147" s="164" t="s">
        <v>605</v>
      </c>
    </row>
    <row r="148" spans="1:3">
      <c r="A148" s="187" t="s">
        <v>1009</v>
      </c>
      <c r="B148" s="187" t="s">
        <v>1010</v>
      </c>
    </row>
    <row r="149" spans="1:3">
      <c r="A149" s="164">
        <v>10</v>
      </c>
      <c r="B149" s="164">
        <v>5</v>
      </c>
    </row>
  </sheetData>
  <sheetProtection algorithmName="SHA-512" hashValue="bqq0gdvSS+uKPlIZwisjJaizO/LcNYDtbn4/cDWIdyhlSW3LDjqT56wjnC+iuJLndL2DzsCpj+xJzWq1IMQBwg==" saltValue="XVCxe7BIXnhEVZ24hctfo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K12" sqref="K12"/>
    </sheetView>
  </sheetViews>
  <sheetFormatPr defaultColWidth="9.140625" defaultRowHeight="15.75"/>
  <cols>
    <col min="1" max="1" width="5.7109375" style="53" customWidth="1"/>
    <col min="2" max="2" width="36.7109375" style="57" customWidth="1"/>
    <col min="3" max="3" width="38.42578125" style="57" customWidth="1"/>
    <col min="4" max="4" width="27.42578125" style="57"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c r="A1" s="52" t="s">
        <v>483</v>
      </c>
      <c r="F1" s="54"/>
      <c r="G1" s="56"/>
      <c r="H1" s="55"/>
    </row>
    <row r="2" spans="1:10" s="53" customFormat="1">
      <c r="A2" s="345" t="str">
        <f>IF(ISBLANK(facultate), IF(ISBLANK(departament),"","Departament " &amp; departament), "Facultatea " &amp; facultate)</f>
        <v>Facultatea Științe ale Comunicării</v>
      </c>
      <c r="F2" s="54"/>
      <c r="G2" s="56"/>
      <c r="H2" s="55"/>
    </row>
    <row r="3" spans="1:10" s="53" customFormat="1">
      <c r="A3" s="345" t="str">
        <f>IF(ISBLANK(departament),"","Departamentul " &amp; departament)</f>
        <v>Departamentul Comunicare și Limbi Străine</v>
      </c>
      <c r="F3" s="54"/>
      <c r="G3" s="56"/>
      <c r="H3" s="55"/>
    </row>
    <row r="4" spans="1:10">
      <c r="A4" s="448" t="s">
        <v>903</v>
      </c>
      <c r="B4" s="448"/>
      <c r="C4" s="448"/>
      <c r="D4" s="448"/>
      <c r="E4" s="448"/>
      <c r="F4" s="448"/>
      <c r="G4" s="448"/>
      <c r="H4" s="196"/>
    </row>
    <row r="5" spans="1:10" ht="15.75" customHeight="1">
      <c r="A5" s="454" t="s">
        <v>922</v>
      </c>
      <c r="B5" s="448"/>
      <c r="C5" s="448"/>
      <c r="D5" s="448"/>
      <c r="E5" s="448"/>
      <c r="F5" s="448"/>
      <c r="G5" s="448"/>
      <c r="H5" s="196"/>
    </row>
    <row r="6" spans="1:10" ht="13.5" customHeight="1">
      <c r="G6" s="422" t="str">
        <f>CONCATENATE(functie," ",nume_candidat)</f>
        <v>Profesor Pop Mirela-Cristina</v>
      </c>
    </row>
    <row r="7" spans="1:10" s="32" customFormat="1" ht="15.75" customHeight="1">
      <c r="A7" s="445" t="s">
        <v>338</v>
      </c>
      <c r="B7" s="445" t="s">
        <v>0</v>
      </c>
      <c r="C7" s="445" t="s">
        <v>1</v>
      </c>
      <c r="D7" s="446" t="s">
        <v>1028</v>
      </c>
      <c r="E7" s="446" t="s">
        <v>1027</v>
      </c>
      <c r="F7" s="445" t="s">
        <v>2</v>
      </c>
      <c r="G7" s="446" t="s">
        <v>544</v>
      </c>
      <c r="H7" s="125" t="s">
        <v>4</v>
      </c>
      <c r="I7" s="452" t="s">
        <v>541</v>
      </c>
      <c r="J7" s="455" t="s">
        <v>551</v>
      </c>
    </row>
    <row r="8" spans="1:10" s="32" customFormat="1" ht="31.5">
      <c r="A8" s="445"/>
      <c r="B8" s="445"/>
      <c r="C8" s="445"/>
      <c r="D8" s="447"/>
      <c r="E8" s="447"/>
      <c r="F8" s="445"/>
      <c r="G8" s="447"/>
      <c r="H8" s="327" t="str">
        <f>CONCATENATE("ultimii                                  ",durata_evaluare," ani")</f>
        <v>ultimii                                  5 ani</v>
      </c>
      <c r="I8" s="452"/>
      <c r="J8" s="455"/>
    </row>
    <row r="9" spans="1:10" s="32" customFormat="1">
      <c r="A9" s="79"/>
      <c r="B9" s="58"/>
      <c r="C9" s="58"/>
      <c r="D9" s="58"/>
      <c r="E9" s="58"/>
      <c r="F9" s="143"/>
      <c r="G9" s="314">
        <f>SUMIF(G10:G1010,"&gt;0")</f>
        <v>105</v>
      </c>
      <c r="H9" s="328">
        <f>SUMIF(H10:H1259,"&gt;0")</f>
        <v>3</v>
      </c>
      <c r="I9" s="261"/>
      <c r="J9" s="266"/>
    </row>
    <row r="10" spans="1:10" s="71" customFormat="1" ht="126">
      <c r="A10" s="36">
        <v>1</v>
      </c>
      <c r="B10" s="7" t="s">
        <v>1238</v>
      </c>
      <c r="C10" s="7" t="s">
        <v>1315</v>
      </c>
      <c r="D10" s="13" t="s">
        <v>1383</v>
      </c>
      <c r="E10" s="13" t="s">
        <v>910</v>
      </c>
      <c r="F10" s="189">
        <v>2021</v>
      </c>
      <c r="G10" s="314">
        <f>IF(OR($B10="",$C10="",$D10="",$F10&lt;an_initial,$F10&gt;an_final,$I10=FALSE),"",(HLOOKUP(E10,ii12punctaje,2,FALSE))*VLOOKUP(J10,Coef!$E$2:$F$17,2,FALSE))</f>
        <v>60</v>
      </c>
      <c r="H10" s="329">
        <f t="shared" ref="H10:H73" si="0">IF(OR($B10="",$C10="",$D10="",$F10&gt;an_final,$I10=FALSE),"",IF($F10&gt;=an_initial,1,""))</f>
        <v>1</v>
      </c>
      <c r="I10" s="330" t="b">
        <f t="shared" ref="I10:I73" si="1">IF(nume_candidat="",FALSE,ISNUMBER(SEARCH(nume_candidat,$B10)))</f>
        <v>1</v>
      </c>
      <c r="J10" s="331">
        <f t="shared" ref="J10" si="2">LEN(B10)-LEN(SUBSTITUTE(B10,",",""))+1</f>
        <v>1</v>
      </c>
    </row>
    <row r="11" spans="1:10" s="32" customFormat="1" ht="78.75">
      <c r="A11" s="36">
        <v>2</v>
      </c>
      <c r="B11" s="7" t="s">
        <v>1238</v>
      </c>
      <c r="C11" s="7" t="s">
        <v>1317</v>
      </c>
      <c r="D11" s="7" t="s">
        <v>1316</v>
      </c>
      <c r="E11" s="7" t="s">
        <v>911</v>
      </c>
      <c r="F11" s="189">
        <v>2022</v>
      </c>
      <c r="G11" s="314">
        <f>IF(OR($B11="",$C11="",$D11="",$F11&lt;an_initial,$F11&gt;an_final,$I11=FALSE),"",(HLOOKUP(E11,ii12punctaje,2,FALSE))*VLOOKUP(J11,Coef!$E$2:$F$17,2,FALSE))</f>
        <v>30</v>
      </c>
      <c r="H11" s="329">
        <f t="shared" si="0"/>
        <v>1</v>
      </c>
      <c r="I11" s="330" t="b">
        <f t="shared" si="1"/>
        <v>1</v>
      </c>
      <c r="J11" s="331">
        <f t="shared" ref="J11:J74" si="3">LEN(B11)-LEN(SUBSTITUTE(B11,",",""))+1</f>
        <v>1</v>
      </c>
    </row>
    <row r="12" spans="1:10" s="32" customFormat="1" ht="126">
      <c r="A12" s="36">
        <v>3</v>
      </c>
      <c r="B12" s="6" t="s">
        <v>1238</v>
      </c>
      <c r="C12" s="7" t="s">
        <v>1318</v>
      </c>
      <c r="D12" s="6" t="s">
        <v>1319</v>
      </c>
      <c r="E12" s="144" t="s">
        <v>912</v>
      </c>
      <c r="F12" s="189">
        <v>2022</v>
      </c>
      <c r="G12" s="314">
        <f>IF(OR($B12="",$C12="",$D12="",$F12&lt;an_initial,$F12&gt;an_final,$I12=FALSE),"",(HLOOKUP(E12,ii12punctaje,2,FALSE))*VLOOKUP(J12,Coef!$E$2:$F$17,2,FALSE))</f>
        <v>15</v>
      </c>
      <c r="H12" s="329">
        <f t="shared" si="0"/>
        <v>1</v>
      </c>
      <c r="I12" s="330" t="b">
        <f t="shared" si="1"/>
        <v>1</v>
      </c>
      <c r="J12" s="331">
        <f t="shared" si="3"/>
        <v>1</v>
      </c>
    </row>
    <row r="13" spans="1:10" s="32" customFormat="1">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hVa8M+VZWKXlOFwMQBujTPIXlakkTYjUTS8e+d/anGPQXM5VxqEayuMYm25CA00ufE7AfjNSIuw0NjMKCucu1Q==" saltValue="+S36/Vmqk+dHPgQpbcwR+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F10" sqref="F10:F12"/>
    </sheetView>
  </sheetViews>
  <sheetFormatPr defaultColWidth="9.140625" defaultRowHeight="15.75"/>
  <cols>
    <col min="1" max="1" width="5.7109375" style="53" customWidth="1"/>
    <col min="2" max="2" width="36.7109375" style="57" customWidth="1"/>
    <col min="3" max="3" width="38.42578125" style="275" customWidth="1"/>
    <col min="4" max="4" width="27.42578125" style="275"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c r="A1" s="52" t="s">
        <v>483</v>
      </c>
      <c r="C1" s="338"/>
      <c r="D1" s="338"/>
      <c r="F1" s="54"/>
      <c r="G1" s="56"/>
      <c r="H1" s="55"/>
    </row>
    <row r="2" spans="1:10" s="53" customFormat="1">
      <c r="A2" s="304" t="str">
        <f>IF(ISBLANK(facultate), IF(ISBLANK(departament),"","Departament " &amp; departament), "Facultatea " &amp; facultate)</f>
        <v>Facultatea Științe ale Comunicării</v>
      </c>
      <c r="C2" s="338"/>
      <c r="D2" s="338"/>
      <c r="F2" s="54"/>
      <c r="G2" s="56"/>
      <c r="H2" s="55"/>
    </row>
    <row r="3" spans="1:10" s="53" customFormat="1">
      <c r="A3" s="304" t="str">
        <f>IF(ISBLANK(departament),"","Departamentul " &amp; departament)</f>
        <v>Departamentul Comunicare și Limbi Străine</v>
      </c>
      <c r="C3" s="338"/>
      <c r="D3" s="338"/>
      <c r="F3" s="54"/>
      <c r="G3" s="56"/>
      <c r="H3" s="55"/>
    </row>
    <row r="4" spans="1:10">
      <c r="A4" s="448" t="s">
        <v>903</v>
      </c>
      <c r="B4" s="448"/>
      <c r="C4" s="448"/>
      <c r="D4" s="448"/>
      <c r="E4" s="448"/>
      <c r="F4" s="448"/>
      <c r="G4" s="448"/>
      <c r="H4" s="196"/>
    </row>
    <row r="5" spans="1:10" ht="15.75" customHeight="1">
      <c r="A5" s="454" t="s">
        <v>921</v>
      </c>
      <c r="B5" s="448"/>
      <c r="C5" s="448"/>
      <c r="D5" s="448"/>
      <c r="E5" s="448"/>
      <c r="F5" s="448"/>
      <c r="G5" s="448"/>
      <c r="H5" s="196"/>
    </row>
    <row r="6" spans="1:10" ht="13.5" customHeight="1">
      <c r="G6" s="305" t="str">
        <f>CONCATENATE(functie," ",nume_candidat)</f>
        <v>Profesor Pop Mirela-Cristina</v>
      </c>
    </row>
    <row r="7" spans="1:10" s="32" customFormat="1" ht="15.75" customHeight="1">
      <c r="A7" s="445" t="s">
        <v>338</v>
      </c>
      <c r="B7" s="445" t="s">
        <v>916</v>
      </c>
      <c r="C7" s="445" t="s">
        <v>451</v>
      </c>
      <c r="D7" s="446" t="s">
        <v>1048</v>
      </c>
      <c r="E7" s="445" t="s">
        <v>917</v>
      </c>
      <c r="F7" s="445" t="s">
        <v>2</v>
      </c>
      <c r="G7" s="446" t="s">
        <v>544</v>
      </c>
      <c r="H7" s="125" t="s">
        <v>4</v>
      </c>
      <c r="I7" s="452" t="s">
        <v>541</v>
      </c>
      <c r="J7" s="455" t="s">
        <v>551</v>
      </c>
    </row>
    <row r="8" spans="1:10" s="32" customFormat="1" ht="31.5">
      <c r="A8" s="445"/>
      <c r="B8" s="445"/>
      <c r="C8" s="445"/>
      <c r="D8" s="447"/>
      <c r="E8" s="445"/>
      <c r="F8" s="445"/>
      <c r="G8" s="447"/>
      <c r="H8" s="306" t="str">
        <f>CONCATENATE("ultimii                                  ",durata_evaluare," ani")</f>
        <v>ultimii                                  5 ani</v>
      </c>
      <c r="I8" s="452"/>
      <c r="J8" s="455"/>
    </row>
    <row r="9" spans="1:10" s="32" customFormat="1">
      <c r="A9" s="79"/>
      <c r="B9" s="58"/>
      <c r="C9" s="58"/>
      <c r="D9" s="58"/>
      <c r="E9" s="58"/>
      <c r="F9" s="143"/>
      <c r="G9" s="130">
        <f>SUMIF(G10:G1010,"&gt;0")</f>
        <v>0</v>
      </c>
      <c r="H9" s="4">
        <f>SUMIF(H10:H1259,"&gt;0")</f>
        <v>0</v>
      </c>
      <c r="I9" s="261"/>
      <c r="J9" s="266"/>
    </row>
    <row r="10" spans="1:10" s="71" customFormat="1">
      <c r="A10" s="36">
        <v>1</v>
      </c>
      <c r="B10" s="7"/>
      <c r="C10" s="7"/>
      <c r="D10" s="13"/>
      <c r="E10" s="13"/>
      <c r="F10" s="189"/>
      <c r="G10" s="15" t="str">
        <f t="shared" ref="G10:G73" si="0">IF(OR($B10="",$C10="",$D10="",$F10&lt;an_initial,$F10&gt;an_final,$I10=FALSE),"",(HLOOKUP(E10,ii13punctaje,2,FALSE)) / J10)</f>
        <v/>
      </c>
      <c r="H10" s="51" t="str">
        <f t="shared" ref="H10:H73" si="1">IF(OR($B10="",$C10="",$D10="",$F10&gt;an_final,$I10=FALSE),"",IF($F10&gt;=an_initial,1,""))</f>
        <v/>
      </c>
      <c r="I10" s="307" t="b">
        <f t="shared" ref="I10:I73" si="2">IF(nume_candidat="",FALSE,ISNUMBER(SEARCH(nume_candidat,$B10)))</f>
        <v>0</v>
      </c>
      <c r="J10" s="315">
        <f t="shared" ref="J10" si="3">LEN(B10)-LEN(SUBSTITUTE(B10,",",""))+1</f>
        <v>1</v>
      </c>
    </row>
    <row r="11" spans="1:10" s="32" customFormat="1">
      <c r="A11" s="36">
        <v>2</v>
      </c>
      <c r="B11" s="7"/>
      <c r="C11" s="7"/>
      <c r="D11" s="7"/>
      <c r="E11" s="7"/>
      <c r="F11" s="189"/>
      <c r="G11" s="15" t="str">
        <f t="shared" si="0"/>
        <v/>
      </c>
      <c r="H11" s="51" t="str">
        <f t="shared" si="1"/>
        <v/>
      </c>
      <c r="I11" s="307" t="b">
        <f t="shared" si="2"/>
        <v>0</v>
      </c>
      <c r="J11" s="315">
        <f t="shared" ref="J11:J74" si="4">LEN(B11)-LEN(SUBSTITUTE(B11,",",""))+1</f>
        <v>1</v>
      </c>
    </row>
    <row r="12" spans="1:10" s="32" customFormat="1">
      <c r="A12" s="36">
        <v>3</v>
      </c>
      <c r="B12" s="6"/>
      <c r="C12" s="7"/>
      <c r="D12" s="6"/>
      <c r="E12" s="144"/>
      <c r="F12" s="189"/>
      <c r="G12" s="15" t="str">
        <f t="shared" si="0"/>
        <v/>
      </c>
      <c r="H12" s="51" t="str">
        <f t="shared" si="1"/>
        <v/>
      </c>
      <c r="I12" s="307" t="b">
        <f t="shared" si="2"/>
        <v>0</v>
      </c>
      <c r="J12" s="315">
        <f t="shared" si="4"/>
        <v>1</v>
      </c>
    </row>
    <row r="13" spans="1:10" s="32" customFormat="1">
      <c r="A13" s="36">
        <v>4</v>
      </c>
      <c r="B13" s="6"/>
      <c r="C13" s="6"/>
      <c r="D13" s="6"/>
      <c r="E13" s="6"/>
      <c r="F13" s="125"/>
      <c r="G13" s="15" t="str">
        <f t="shared" si="0"/>
        <v/>
      </c>
      <c r="H13" s="51" t="str">
        <f t="shared" si="1"/>
        <v/>
      </c>
      <c r="I13" s="307" t="b">
        <f t="shared" si="2"/>
        <v>0</v>
      </c>
      <c r="J13" s="315">
        <f t="shared" si="4"/>
        <v>1</v>
      </c>
    </row>
    <row r="14" spans="1:10" s="32" customFormat="1">
      <c r="A14" s="36">
        <v>5</v>
      </c>
      <c r="B14" s="6"/>
      <c r="C14" s="6"/>
      <c r="D14" s="6"/>
      <c r="E14" s="6"/>
      <c r="F14" s="125"/>
      <c r="G14" s="15" t="str">
        <f t="shared" si="0"/>
        <v/>
      </c>
      <c r="H14" s="51" t="str">
        <f t="shared" si="1"/>
        <v/>
      </c>
      <c r="I14" s="307" t="b">
        <f t="shared" si="2"/>
        <v>0</v>
      </c>
      <c r="J14" s="315">
        <f t="shared" si="4"/>
        <v>1</v>
      </c>
    </row>
    <row r="15" spans="1:10" s="32" customFormat="1">
      <c r="A15" s="36">
        <v>6</v>
      </c>
      <c r="B15" s="6"/>
      <c r="C15" s="6"/>
      <c r="D15" s="6"/>
      <c r="E15" s="6"/>
      <c r="F15" s="125"/>
      <c r="G15" s="15" t="str">
        <f t="shared" si="0"/>
        <v/>
      </c>
      <c r="H15" s="51" t="str">
        <f t="shared" si="1"/>
        <v/>
      </c>
      <c r="I15" s="307" t="b">
        <f t="shared" si="2"/>
        <v>0</v>
      </c>
      <c r="J15" s="315">
        <f t="shared" si="4"/>
        <v>1</v>
      </c>
    </row>
    <row r="16" spans="1:10" s="32" customFormat="1">
      <c r="A16" s="36">
        <v>7</v>
      </c>
      <c r="B16" s="6"/>
      <c r="C16" s="6"/>
      <c r="D16" s="6"/>
      <c r="E16" s="6"/>
      <c r="F16" s="125"/>
      <c r="G16" s="15" t="str">
        <f t="shared" si="0"/>
        <v/>
      </c>
      <c r="H16" s="51" t="str">
        <f t="shared" si="1"/>
        <v/>
      </c>
      <c r="I16" s="307" t="b">
        <f t="shared" si="2"/>
        <v>0</v>
      </c>
      <c r="J16" s="315">
        <f t="shared" si="4"/>
        <v>1</v>
      </c>
    </row>
    <row r="17" spans="1:10" s="32" customFormat="1">
      <c r="A17" s="36">
        <v>8</v>
      </c>
      <c r="B17" s="6"/>
      <c r="C17" s="6"/>
      <c r="D17" s="6"/>
      <c r="E17" s="6"/>
      <c r="F17" s="125"/>
      <c r="G17" s="15" t="str">
        <f t="shared" si="0"/>
        <v/>
      </c>
      <c r="H17" s="51" t="str">
        <f t="shared" si="1"/>
        <v/>
      </c>
      <c r="I17" s="307" t="b">
        <f t="shared" si="2"/>
        <v>0</v>
      </c>
      <c r="J17" s="315">
        <f t="shared" si="4"/>
        <v>1</v>
      </c>
    </row>
    <row r="18" spans="1:10" s="32" customFormat="1">
      <c r="A18" s="36">
        <v>9</v>
      </c>
      <c r="B18" s="6"/>
      <c r="C18" s="6"/>
      <c r="D18" s="6"/>
      <c r="E18" s="6"/>
      <c r="F18" s="125"/>
      <c r="G18" s="15" t="str">
        <f t="shared" si="0"/>
        <v/>
      </c>
      <c r="H18" s="51" t="str">
        <f t="shared" si="1"/>
        <v/>
      </c>
      <c r="I18" s="307" t="b">
        <f t="shared" si="2"/>
        <v>0</v>
      </c>
      <c r="J18" s="315">
        <f t="shared" si="4"/>
        <v>1</v>
      </c>
    </row>
    <row r="19" spans="1:10" s="32" customFormat="1">
      <c r="A19" s="36">
        <v>10</v>
      </c>
      <c r="B19" s="6"/>
      <c r="C19" s="11"/>
      <c r="D19" s="6"/>
      <c r="E19" s="6"/>
      <c r="F19" s="125"/>
      <c r="G19" s="15" t="str">
        <f t="shared" si="0"/>
        <v/>
      </c>
      <c r="H19" s="51" t="str">
        <f t="shared" si="1"/>
        <v/>
      </c>
      <c r="I19" s="307" t="b">
        <f t="shared" si="2"/>
        <v>0</v>
      </c>
      <c r="J19" s="315">
        <f t="shared" si="4"/>
        <v>1</v>
      </c>
    </row>
    <row r="20" spans="1:10" s="32" customFormat="1">
      <c r="A20" s="36">
        <v>11</v>
      </c>
      <c r="B20" s="6"/>
      <c r="C20" s="6"/>
      <c r="D20" s="6"/>
      <c r="E20" s="6"/>
      <c r="F20" s="125"/>
      <c r="G20" s="15" t="str">
        <f t="shared" si="0"/>
        <v/>
      </c>
      <c r="H20" s="51" t="str">
        <f t="shared" si="1"/>
        <v/>
      </c>
      <c r="I20" s="307" t="b">
        <f t="shared" si="2"/>
        <v>0</v>
      </c>
      <c r="J20" s="315">
        <f t="shared" si="4"/>
        <v>1</v>
      </c>
    </row>
    <row r="21" spans="1:10" s="32" customFormat="1">
      <c r="A21" s="36">
        <v>12</v>
      </c>
      <c r="B21" s="6"/>
      <c r="C21" s="6"/>
      <c r="D21" s="6"/>
      <c r="E21" s="6"/>
      <c r="F21" s="125"/>
      <c r="G21" s="15" t="str">
        <f t="shared" si="0"/>
        <v/>
      </c>
      <c r="H21" s="51" t="str">
        <f t="shared" si="1"/>
        <v/>
      </c>
      <c r="I21" s="307" t="b">
        <f t="shared" si="2"/>
        <v>0</v>
      </c>
      <c r="J21" s="315">
        <f t="shared" si="4"/>
        <v>1</v>
      </c>
    </row>
    <row r="22" spans="1:10" s="32" customFormat="1">
      <c r="A22" s="36">
        <v>13</v>
      </c>
      <c r="B22" s="6"/>
      <c r="C22" s="6"/>
      <c r="D22" s="6"/>
      <c r="E22" s="6"/>
      <c r="F22" s="125"/>
      <c r="G22" s="15" t="str">
        <f t="shared" si="0"/>
        <v/>
      </c>
      <c r="H22" s="51" t="str">
        <f t="shared" si="1"/>
        <v/>
      </c>
      <c r="I22" s="307" t="b">
        <f t="shared" si="2"/>
        <v>0</v>
      </c>
      <c r="J22" s="315">
        <f t="shared" si="4"/>
        <v>1</v>
      </c>
    </row>
    <row r="23" spans="1:10" s="32" customFormat="1">
      <c r="A23" s="36">
        <v>14</v>
      </c>
      <c r="B23" s="6"/>
      <c r="C23" s="6"/>
      <c r="D23" s="6"/>
      <c r="E23" s="6"/>
      <c r="F23" s="125"/>
      <c r="G23" s="15" t="str">
        <f t="shared" si="0"/>
        <v/>
      </c>
      <c r="H23" s="51" t="str">
        <f t="shared" si="1"/>
        <v/>
      </c>
      <c r="I23" s="307" t="b">
        <f t="shared" si="2"/>
        <v>0</v>
      </c>
      <c r="J23" s="315">
        <f t="shared" si="4"/>
        <v>1</v>
      </c>
    </row>
    <row r="24" spans="1:10" s="32" customFormat="1">
      <c r="A24" s="36">
        <v>15</v>
      </c>
      <c r="B24" s="6"/>
      <c r="C24" s="6"/>
      <c r="D24" s="6"/>
      <c r="E24" s="6"/>
      <c r="F24" s="125"/>
      <c r="G24" s="15" t="str">
        <f t="shared" si="0"/>
        <v/>
      </c>
      <c r="H24" s="51" t="str">
        <f t="shared" si="1"/>
        <v/>
      </c>
      <c r="I24" s="307" t="b">
        <f t="shared" si="2"/>
        <v>0</v>
      </c>
      <c r="J24" s="315">
        <f t="shared" si="4"/>
        <v>1</v>
      </c>
    </row>
    <row r="25" spans="1:10" s="32" customFormat="1">
      <c r="A25" s="36">
        <v>16</v>
      </c>
      <c r="B25" s="6"/>
      <c r="C25" s="6"/>
      <c r="D25" s="6"/>
      <c r="E25" s="6"/>
      <c r="F25" s="125"/>
      <c r="G25" s="15" t="str">
        <f t="shared" si="0"/>
        <v/>
      </c>
      <c r="H25" s="51" t="str">
        <f t="shared" si="1"/>
        <v/>
      </c>
      <c r="I25" s="307" t="b">
        <f t="shared" si="2"/>
        <v>0</v>
      </c>
      <c r="J25" s="315">
        <f t="shared" si="4"/>
        <v>1</v>
      </c>
    </row>
    <row r="26" spans="1:10" s="32" customFormat="1">
      <c r="A26" s="36">
        <v>17</v>
      </c>
      <c r="B26" s="6"/>
      <c r="C26" s="6"/>
      <c r="D26" s="6"/>
      <c r="E26" s="6"/>
      <c r="F26" s="125"/>
      <c r="G26" s="15" t="str">
        <f t="shared" si="0"/>
        <v/>
      </c>
      <c r="H26" s="51" t="str">
        <f t="shared" si="1"/>
        <v/>
      </c>
      <c r="I26" s="307" t="b">
        <f t="shared" si="2"/>
        <v>0</v>
      </c>
      <c r="J26" s="315">
        <f t="shared" si="4"/>
        <v>1</v>
      </c>
    </row>
    <row r="27" spans="1:10" s="32" customFormat="1">
      <c r="A27" s="36">
        <v>18</v>
      </c>
      <c r="B27" s="6"/>
      <c r="C27" s="6"/>
      <c r="D27" s="6"/>
      <c r="E27" s="6"/>
      <c r="F27" s="125"/>
      <c r="G27" s="15" t="str">
        <f t="shared" si="0"/>
        <v/>
      </c>
      <c r="H27" s="51" t="str">
        <f t="shared" si="1"/>
        <v/>
      </c>
      <c r="I27" s="307" t="b">
        <f t="shared" si="2"/>
        <v>0</v>
      </c>
      <c r="J27" s="315">
        <f t="shared" si="4"/>
        <v>1</v>
      </c>
    </row>
    <row r="28" spans="1:10" s="32" customFormat="1">
      <c r="A28" s="36">
        <v>19</v>
      </c>
      <c r="B28" s="6"/>
      <c r="C28" s="6"/>
      <c r="D28" s="6"/>
      <c r="E28" s="6"/>
      <c r="F28" s="125"/>
      <c r="G28" s="15" t="str">
        <f t="shared" si="0"/>
        <v/>
      </c>
      <c r="H28" s="51" t="str">
        <f t="shared" si="1"/>
        <v/>
      </c>
      <c r="I28" s="307" t="b">
        <f t="shared" si="2"/>
        <v>0</v>
      </c>
      <c r="J28" s="315">
        <f t="shared" si="4"/>
        <v>1</v>
      </c>
    </row>
    <row r="29" spans="1:10" s="32" customFormat="1">
      <c r="A29" s="36">
        <v>20</v>
      </c>
      <c r="B29" s="6"/>
      <c r="C29" s="6"/>
      <c r="D29" s="6"/>
      <c r="E29" s="6"/>
      <c r="F29" s="125"/>
      <c r="G29" s="15" t="str">
        <f t="shared" si="0"/>
        <v/>
      </c>
      <c r="H29" s="51" t="str">
        <f t="shared" si="1"/>
        <v/>
      </c>
      <c r="I29" s="307" t="b">
        <f t="shared" si="2"/>
        <v>0</v>
      </c>
      <c r="J29" s="315">
        <f t="shared" si="4"/>
        <v>1</v>
      </c>
    </row>
    <row r="30" spans="1:10" s="32" customFormat="1">
      <c r="A30" s="36">
        <v>21</v>
      </c>
      <c r="B30" s="6"/>
      <c r="C30" s="6"/>
      <c r="D30" s="6"/>
      <c r="E30" s="6"/>
      <c r="F30" s="125"/>
      <c r="G30" s="15" t="str">
        <f t="shared" si="0"/>
        <v/>
      </c>
      <c r="H30" s="51" t="str">
        <f t="shared" si="1"/>
        <v/>
      </c>
      <c r="I30" s="307" t="b">
        <f t="shared" si="2"/>
        <v>0</v>
      </c>
      <c r="J30" s="315">
        <f t="shared" si="4"/>
        <v>1</v>
      </c>
    </row>
    <row r="31" spans="1:10" s="32" customFormat="1">
      <c r="A31" s="36">
        <v>22</v>
      </c>
      <c r="B31" s="6"/>
      <c r="C31" s="6"/>
      <c r="D31" s="6"/>
      <c r="E31" s="6"/>
      <c r="F31" s="125"/>
      <c r="G31" s="15" t="str">
        <f t="shared" si="0"/>
        <v/>
      </c>
      <c r="H31" s="51" t="str">
        <f t="shared" si="1"/>
        <v/>
      </c>
      <c r="I31" s="307" t="b">
        <f t="shared" si="2"/>
        <v>0</v>
      </c>
      <c r="J31" s="315">
        <f t="shared" si="4"/>
        <v>1</v>
      </c>
    </row>
    <row r="32" spans="1:10" s="32" customFormat="1">
      <c r="A32" s="36">
        <v>23</v>
      </c>
      <c r="B32" s="6"/>
      <c r="C32" s="6"/>
      <c r="D32" s="6"/>
      <c r="E32" s="6"/>
      <c r="F32" s="125"/>
      <c r="G32" s="15" t="str">
        <f t="shared" si="0"/>
        <v/>
      </c>
      <c r="H32" s="51" t="str">
        <f t="shared" si="1"/>
        <v/>
      </c>
      <c r="I32" s="307" t="b">
        <f t="shared" si="2"/>
        <v>0</v>
      </c>
      <c r="J32" s="315">
        <f t="shared" si="4"/>
        <v>1</v>
      </c>
    </row>
    <row r="33" spans="1:10" s="32" customFormat="1">
      <c r="A33" s="36">
        <v>24</v>
      </c>
      <c r="B33" s="6"/>
      <c r="C33" s="6"/>
      <c r="D33" s="6"/>
      <c r="E33" s="6"/>
      <c r="F33" s="125"/>
      <c r="G33" s="15" t="str">
        <f t="shared" si="0"/>
        <v/>
      </c>
      <c r="H33" s="51" t="str">
        <f t="shared" si="1"/>
        <v/>
      </c>
      <c r="I33" s="307" t="b">
        <f t="shared" si="2"/>
        <v>0</v>
      </c>
      <c r="J33" s="315">
        <f t="shared" si="4"/>
        <v>1</v>
      </c>
    </row>
    <row r="34" spans="1:10" s="32" customFormat="1">
      <c r="A34" s="36">
        <v>25</v>
      </c>
      <c r="B34" s="6"/>
      <c r="C34" s="6"/>
      <c r="D34" s="6"/>
      <c r="E34" s="6"/>
      <c r="F34" s="125"/>
      <c r="G34" s="15" t="str">
        <f t="shared" si="0"/>
        <v/>
      </c>
      <c r="H34" s="51" t="str">
        <f t="shared" si="1"/>
        <v/>
      </c>
      <c r="I34" s="307" t="b">
        <f t="shared" si="2"/>
        <v>0</v>
      </c>
      <c r="J34" s="315">
        <f t="shared" si="4"/>
        <v>1</v>
      </c>
    </row>
    <row r="35" spans="1:10" s="32" customFormat="1">
      <c r="A35" s="36">
        <v>26</v>
      </c>
      <c r="B35" s="6"/>
      <c r="C35" s="6"/>
      <c r="D35" s="6"/>
      <c r="E35" s="6"/>
      <c r="F35" s="125"/>
      <c r="G35" s="15" t="str">
        <f t="shared" si="0"/>
        <v/>
      </c>
      <c r="H35" s="51" t="str">
        <f t="shared" si="1"/>
        <v/>
      </c>
      <c r="I35" s="307" t="b">
        <f t="shared" si="2"/>
        <v>0</v>
      </c>
      <c r="J35" s="315">
        <f t="shared" si="4"/>
        <v>1</v>
      </c>
    </row>
    <row r="36" spans="1:10" s="32" customFormat="1">
      <c r="A36" s="36">
        <v>27</v>
      </c>
      <c r="B36" s="6"/>
      <c r="C36" s="6"/>
      <c r="D36" s="6"/>
      <c r="E36" s="6"/>
      <c r="F36" s="125"/>
      <c r="G36" s="15" t="str">
        <f t="shared" si="0"/>
        <v/>
      </c>
      <c r="H36" s="51" t="str">
        <f t="shared" si="1"/>
        <v/>
      </c>
      <c r="I36" s="307" t="b">
        <f t="shared" si="2"/>
        <v>0</v>
      </c>
      <c r="J36" s="315">
        <f t="shared" si="4"/>
        <v>1</v>
      </c>
    </row>
    <row r="37" spans="1:10" s="32" customFormat="1">
      <c r="A37" s="36">
        <v>28</v>
      </c>
      <c r="B37" s="6"/>
      <c r="C37" s="6"/>
      <c r="D37" s="6"/>
      <c r="E37" s="6"/>
      <c r="F37" s="125"/>
      <c r="G37" s="15" t="str">
        <f t="shared" si="0"/>
        <v/>
      </c>
      <c r="H37" s="51" t="str">
        <f t="shared" si="1"/>
        <v/>
      </c>
      <c r="I37" s="307" t="b">
        <f t="shared" si="2"/>
        <v>0</v>
      </c>
      <c r="J37" s="315">
        <f t="shared" si="4"/>
        <v>1</v>
      </c>
    </row>
    <row r="38" spans="1:10" s="32" customFormat="1">
      <c r="A38" s="36">
        <v>29</v>
      </c>
      <c r="B38" s="6"/>
      <c r="C38" s="6"/>
      <c r="D38" s="6"/>
      <c r="E38" s="6"/>
      <c r="F38" s="125"/>
      <c r="G38" s="15" t="str">
        <f t="shared" si="0"/>
        <v/>
      </c>
      <c r="H38" s="51" t="str">
        <f t="shared" si="1"/>
        <v/>
      </c>
      <c r="I38" s="307" t="b">
        <f t="shared" si="2"/>
        <v>0</v>
      </c>
      <c r="J38" s="315">
        <f t="shared" si="4"/>
        <v>1</v>
      </c>
    </row>
    <row r="39" spans="1:10" s="32" customFormat="1">
      <c r="A39" s="36">
        <v>30</v>
      </c>
      <c r="B39" s="6"/>
      <c r="C39" s="6"/>
      <c r="D39" s="6"/>
      <c r="E39" s="6"/>
      <c r="F39" s="125"/>
      <c r="G39" s="15" t="str">
        <f t="shared" si="0"/>
        <v/>
      </c>
      <c r="H39" s="51" t="str">
        <f t="shared" si="1"/>
        <v/>
      </c>
      <c r="I39" s="307" t="b">
        <f t="shared" si="2"/>
        <v>0</v>
      </c>
      <c r="J39" s="315">
        <f t="shared" si="4"/>
        <v>1</v>
      </c>
    </row>
    <row r="40" spans="1:10" s="32" customFormat="1">
      <c r="A40" s="36">
        <v>31</v>
      </c>
      <c r="B40" s="6"/>
      <c r="C40" s="6"/>
      <c r="D40" s="6"/>
      <c r="E40" s="6"/>
      <c r="F40" s="125"/>
      <c r="G40" s="15" t="str">
        <f t="shared" si="0"/>
        <v/>
      </c>
      <c r="H40" s="51" t="str">
        <f t="shared" si="1"/>
        <v/>
      </c>
      <c r="I40" s="307" t="b">
        <f t="shared" si="2"/>
        <v>0</v>
      </c>
      <c r="J40" s="315">
        <f t="shared" si="4"/>
        <v>1</v>
      </c>
    </row>
    <row r="41" spans="1:10" s="32" customFormat="1">
      <c r="A41" s="36">
        <v>32</v>
      </c>
      <c r="B41" s="6"/>
      <c r="C41" s="6"/>
      <c r="D41" s="6"/>
      <c r="E41" s="6"/>
      <c r="F41" s="125"/>
      <c r="G41" s="15" t="str">
        <f t="shared" si="0"/>
        <v/>
      </c>
      <c r="H41" s="51" t="str">
        <f t="shared" si="1"/>
        <v/>
      </c>
      <c r="I41" s="307" t="b">
        <f t="shared" si="2"/>
        <v>0</v>
      </c>
      <c r="J41" s="315">
        <f t="shared" si="4"/>
        <v>1</v>
      </c>
    </row>
    <row r="42" spans="1:10" s="32" customFormat="1">
      <c r="A42" s="36">
        <v>33</v>
      </c>
      <c r="B42" s="6"/>
      <c r="C42" s="6"/>
      <c r="D42" s="6"/>
      <c r="E42" s="6"/>
      <c r="F42" s="125"/>
      <c r="G42" s="15" t="str">
        <f t="shared" si="0"/>
        <v/>
      </c>
      <c r="H42" s="51" t="str">
        <f t="shared" si="1"/>
        <v/>
      </c>
      <c r="I42" s="307" t="b">
        <f t="shared" si="2"/>
        <v>0</v>
      </c>
      <c r="J42" s="315">
        <f t="shared" si="4"/>
        <v>1</v>
      </c>
    </row>
    <row r="43" spans="1:10" s="32" customFormat="1">
      <c r="A43" s="36">
        <v>34</v>
      </c>
      <c r="B43" s="6"/>
      <c r="C43" s="6"/>
      <c r="D43" s="6"/>
      <c r="E43" s="6"/>
      <c r="F43" s="125"/>
      <c r="G43" s="15" t="str">
        <f t="shared" si="0"/>
        <v/>
      </c>
      <c r="H43" s="51" t="str">
        <f t="shared" si="1"/>
        <v/>
      </c>
      <c r="I43" s="307" t="b">
        <f t="shared" si="2"/>
        <v>0</v>
      </c>
      <c r="J43" s="315">
        <f t="shared" si="4"/>
        <v>1</v>
      </c>
    </row>
    <row r="44" spans="1:10" s="32" customFormat="1">
      <c r="A44" s="36">
        <v>35</v>
      </c>
      <c r="B44" s="6"/>
      <c r="C44" s="6"/>
      <c r="D44" s="6"/>
      <c r="E44" s="6"/>
      <c r="F44" s="125"/>
      <c r="G44" s="15" t="str">
        <f t="shared" si="0"/>
        <v/>
      </c>
      <c r="H44" s="51" t="str">
        <f t="shared" si="1"/>
        <v/>
      </c>
      <c r="I44" s="307" t="b">
        <f t="shared" si="2"/>
        <v>0</v>
      </c>
      <c r="J44" s="315">
        <f t="shared" si="4"/>
        <v>1</v>
      </c>
    </row>
    <row r="45" spans="1:10" s="32" customFormat="1">
      <c r="A45" s="36">
        <v>36</v>
      </c>
      <c r="B45" s="6"/>
      <c r="C45" s="6"/>
      <c r="D45" s="6"/>
      <c r="E45" s="6"/>
      <c r="F45" s="125"/>
      <c r="G45" s="15" t="str">
        <f t="shared" si="0"/>
        <v/>
      </c>
      <c r="H45" s="51" t="str">
        <f t="shared" si="1"/>
        <v/>
      </c>
      <c r="I45" s="307" t="b">
        <f t="shared" si="2"/>
        <v>0</v>
      </c>
      <c r="J45" s="315">
        <f t="shared" si="4"/>
        <v>1</v>
      </c>
    </row>
    <row r="46" spans="1:10" s="32" customFormat="1">
      <c r="A46" s="36">
        <v>37</v>
      </c>
      <c r="B46" s="6"/>
      <c r="C46" s="6"/>
      <c r="D46" s="6"/>
      <c r="E46" s="6"/>
      <c r="F46" s="125"/>
      <c r="G46" s="15" t="str">
        <f t="shared" si="0"/>
        <v/>
      </c>
      <c r="H46" s="51" t="str">
        <f t="shared" si="1"/>
        <v/>
      </c>
      <c r="I46" s="307" t="b">
        <f t="shared" si="2"/>
        <v>0</v>
      </c>
      <c r="J46" s="315">
        <f t="shared" si="4"/>
        <v>1</v>
      </c>
    </row>
    <row r="47" spans="1:10" s="32" customFormat="1">
      <c r="A47" s="36">
        <v>38</v>
      </c>
      <c r="B47" s="6"/>
      <c r="C47" s="6"/>
      <c r="D47" s="6"/>
      <c r="E47" s="6"/>
      <c r="F47" s="125"/>
      <c r="G47" s="15" t="str">
        <f t="shared" si="0"/>
        <v/>
      </c>
      <c r="H47" s="51" t="str">
        <f t="shared" si="1"/>
        <v/>
      </c>
      <c r="I47" s="307" t="b">
        <f t="shared" si="2"/>
        <v>0</v>
      </c>
      <c r="J47" s="315">
        <f t="shared" si="4"/>
        <v>1</v>
      </c>
    </row>
    <row r="48" spans="1:10" s="32" customFormat="1">
      <c r="A48" s="36">
        <v>39</v>
      </c>
      <c r="B48" s="6"/>
      <c r="C48" s="6"/>
      <c r="D48" s="6"/>
      <c r="E48" s="6"/>
      <c r="F48" s="125"/>
      <c r="G48" s="15" t="str">
        <f t="shared" si="0"/>
        <v/>
      </c>
      <c r="H48" s="51" t="str">
        <f t="shared" si="1"/>
        <v/>
      </c>
      <c r="I48" s="307" t="b">
        <f t="shared" si="2"/>
        <v>0</v>
      </c>
      <c r="J48" s="315">
        <f t="shared" si="4"/>
        <v>1</v>
      </c>
    </row>
    <row r="49" spans="1:10" s="32" customFormat="1">
      <c r="A49" s="36">
        <v>40</v>
      </c>
      <c r="B49" s="6"/>
      <c r="C49" s="6"/>
      <c r="D49" s="6"/>
      <c r="E49" s="6"/>
      <c r="F49" s="125"/>
      <c r="G49" s="15" t="str">
        <f t="shared" si="0"/>
        <v/>
      </c>
      <c r="H49" s="51" t="str">
        <f t="shared" si="1"/>
        <v/>
      </c>
      <c r="I49" s="307" t="b">
        <f t="shared" si="2"/>
        <v>0</v>
      </c>
      <c r="J49" s="315">
        <f t="shared" si="4"/>
        <v>1</v>
      </c>
    </row>
    <row r="50" spans="1:10" s="32" customFormat="1">
      <c r="A50" s="36">
        <v>41</v>
      </c>
      <c r="B50" s="6"/>
      <c r="C50" s="6"/>
      <c r="D50" s="6"/>
      <c r="E50" s="6"/>
      <c r="F50" s="125"/>
      <c r="G50" s="15" t="str">
        <f t="shared" si="0"/>
        <v/>
      </c>
      <c r="H50" s="51" t="str">
        <f t="shared" si="1"/>
        <v/>
      </c>
      <c r="I50" s="307" t="b">
        <f t="shared" si="2"/>
        <v>0</v>
      </c>
      <c r="J50" s="315">
        <f t="shared" si="4"/>
        <v>1</v>
      </c>
    </row>
    <row r="51" spans="1:10" s="32" customFormat="1">
      <c r="A51" s="36">
        <v>42</v>
      </c>
      <c r="B51" s="6"/>
      <c r="C51" s="6"/>
      <c r="D51" s="6"/>
      <c r="E51" s="6"/>
      <c r="F51" s="125"/>
      <c r="G51" s="15" t="str">
        <f t="shared" si="0"/>
        <v/>
      </c>
      <c r="H51" s="51" t="str">
        <f t="shared" si="1"/>
        <v/>
      </c>
      <c r="I51" s="307" t="b">
        <f t="shared" si="2"/>
        <v>0</v>
      </c>
      <c r="J51" s="315">
        <f t="shared" si="4"/>
        <v>1</v>
      </c>
    </row>
    <row r="52" spans="1:10" s="32" customFormat="1">
      <c r="A52" s="36">
        <v>43</v>
      </c>
      <c r="B52" s="6"/>
      <c r="C52" s="6"/>
      <c r="D52" s="6"/>
      <c r="E52" s="6"/>
      <c r="F52" s="125"/>
      <c r="G52" s="15" t="str">
        <f t="shared" si="0"/>
        <v/>
      </c>
      <c r="H52" s="51" t="str">
        <f t="shared" si="1"/>
        <v/>
      </c>
      <c r="I52" s="307" t="b">
        <f t="shared" si="2"/>
        <v>0</v>
      </c>
      <c r="J52" s="315">
        <f t="shared" si="4"/>
        <v>1</v>
      </c>
    </row>
    <row r="53" spans="1:10" s="32" customFormat="1">
      <c r="A53" s="36">
        <v>44</v>
      </c>
      <c r="B53" s="6"/>
      <c r="C53" s="6"/>
      <c r="D53" s="6"/>
      <c r="E53" s="6"/>
      <c r="F53" s="125"/>
      <c r="G53" s="15" t="str">
        <f t="shared" si="0"/>
        <v/>
      </c>
      <c r="H53" s="51" t="str">
        <f t="shared" si="1"/>
        <v/>
      </c>
      <c r="I53" s="307" t="b">
        <f t="shared" si="2"/>
        <v>0</v>
      </c>
      <c r="J53" s="315">
        <f t="shared" si="4"/>
        <v>1</v>
      </c>
    </row>
    <row r="54" spans="1:10" s="32" customFormat="1">
      <c r="A54" s="36">
        <v>45</v>
      </c>
      <c r="B54" s="6"/>
      <c r="C54" s="6"/>
      <c r="D54" s="6"/>
      <c r="E54" s="6"/>
      <c r="F54" s="125"/>
      <c r="G54" s="15" t="str">
        <f t="shared" si="0"/>
        <v/>
      </c>
      <c r="H54" s="51" t="str">
        <f t="shared" si="1"/>
        <v/>
      </c>
      <c r="I54" s="307" t="b">
        <f t="shared" si="2"/>
        <v>0</v>
      </c>
      <c r="J54" s="315">
        <f t="shared" si="4"/>
        <v>1</v>
      </c>
    </row>
    <row r="55" spans="1:10" s="32" customFormat="1">
      <c r="A55" s="36">
        <v>46</v>
      </c>
      <c r="B55" s="6"/>
      <c r="C55" s="6"/>
      <c r="D55" s="6"/>
      <c r="E55" s="6"/>
      <c r="F55" s="125"/>
      <c r="G55" s="15" t="str">
        <f t="shared" si="0"/>
        <v/>
      </c>
      <c r="H55" s="51" t="str">
        <f t="shared" si="1"/>
        <v/>
      </c>
      <c r="I55" s="307" t="b">
        <f t="shared" si="2"/>
        <v>0</v>
      </c>
      <c r="J55" s="315">
        <f t="shared" si="4"/>
        <v>1</v>
      </c>
    </row>
    <row r="56" spans="1:10" s="32" customFormat="1">
      <c r="A56" s="36">
        <v>47</v>
      </c>
      <c r="B56" s="6"/>
      <c r="C56" s="6"/>
      <c r="D56" s="6"/>
      <c r="E56" s="6"/>
      <c r="F56" s="125"/>
      <c r="G56" s="15" t="str">
        <f t="shared" si="0"/>
        <v/>
      </c>
      <c r="H56" s="51" t="str">
        <f t="shared" si="1"/>
        <v/>
      </c>
      <c r="I56" s="307" t="b">
        <f t="shared" si="2"/>
        <v>0</v>
      </c>
      <c r="J56" s="315">
        <f t="shared" si="4"/>
        <v>1</v>
      </c>
    </row>
    <row r="57" spans="1:10" s="32" customFormat="1">
      <c r="A57" s="36">
        <v>48</v>
      </c>
      <c r="B57" s="6"/>
      <c r="C57" s="6"/>
      <c r="D57" s="6"/>
      <c r="E57" s="6"/>
      <c r="F57" s="125"/>
      <c r="G57" s="15" t="str">
        <f t="shared" si="0"/>
        <v/>
      </c>
      <c r="H57" s="51" t="str">
        <f t="shared" si="1"/>
        <v/>
      </c>
      <c r="I57" s="307" t="b">
        <f t="shared" si="2"/>
        <v>0</v>
      </c>
      <c r="J57" s="315">
        <f t="shared" si="4"/>
        <v>1</v>
      </c>
    </row>
    <row r="58" spans="1:10" s="32" customFormat="1">
      <c r="A58" s="36">
        <v>49</v>
      </c>
      <c r="B58" s="6"/>
      <c r="C58" s="6"/>
      <c r="D58" s="6"/>
      <c r="E58" s="6"/>
      <c r="F58" s="125"/>
      <c r="G58" s="15" t="str">
        <f t="shared" si="0"/>
        <v/>
      </c>
      <c r="H58" s="51" t="str">
        <f t="shared" si="1"/>
        <v/>
      </c>
      <c r="I58" s="307" t="b">
        <f t="shared" si="2"/>
        <v>0</v>
      </c>
      <c r="J58" s="315">
        <f t="shared" si="4"/>
        <v>1</v>
      </c>
    </row>
    <row r="59" spans="1:10" s="32" customFormat="1">
      <c r="A59" s="36">
        <v>50</v>
      </c>
      <c r="B59" s="6"/>
      <c r="C59" s="6"/>
      <c r="D59" s="6"/>
      <c r="E59" s="6"/>
      <c r="F59" s="125"/>
      <c r="G59" s="15" t="str">
        <f t="shared" si="0"/>
        <v/>
      </c>
      <c r="H59" s="51" t="str">
        <f t="shared" si="1"/>
        <v/>
      </c>
      <c r="I59" s="307" t="b">
        <f t="shared" si="2"/>
        <v>0</v>
      </c>
      <c r="J59" s="315">
        <f t="shared" si="4"/>
        <v>1</v>
      </c>
    </row>
    <row r="60" spans="1:10" s="32" customFormat="1">
      <c r="A60" s="36">
        <v>51</v>
      </c>
      <c r="B60" s="6"/>
      <c r="C60" s="6"/>
      <c r="D60" s="6"/>
      <c r="E60" s="6"/>
      <c r="F60" s="125"/>
      <c r="G60" s="15" t="str">
        <f t="shared" si="0"/>
        <v/>
      </c>
      <c r="H60" s="51" t="str">
        <f t="shared" si="1"/>
        <v/>
      </c>
      <c r="I60" s="307" t="b">
        <f t="shared" si="2"/>
        <v>0</v>
      </c>
      <c r="J60" s="315">
        <f t="shared" si="4"/>
        <v>1</v>
      </c>
    </row>
    <row r="61" spans="1:10" s="32" customFormat="1">
      <c r="A61" s="36">
        <v>52</v>
      </c>
      <c r="B61" s="6"/>
      <c r="C61" s="6"/>
      <c r="D61" s="6"/>
      <c r="E61" s="6"/>
      <c r="F61" s="125"/>
      <c r="G61" s="15" t="str">
        <f t="shared" si="0"/>
        <v/>
      </c>
      <c r="H61" s="51" t="str">
        <f t="shared" si="1"/>
        <v/>
      </c>
      <c r="I61" s="307" t="b">
        <f t="shared" si="2"/>
        <v>0</v>
      </c>
      <c r="J61" s="315">
        <f t="shared" si="4"/>
        <v>1</v>
      </c>
    </row>
    <row r="62" spans="1:10" s="32" customFormat="1">
      <c r="A62" s="36">
        <v>53</v>
      </c>
      <c r="B62" s="6"/>
      <c r="C62" s="6"/>
      <c r="D62" s="6"/>
      <c r="E62" s="6"/>
      <c r="F62" s="125"/>
      <c r="G62" s="15" t="str">
        <f t="shared" si="0"/>
        <v/>
      </c>
      <c r="H62" s="51" t="str">
        <f t="shared" si="1"/>
        <v/>
      </c>
      <c r="I62" s="307" t="b">
        <f t="shared" si="2"/>
        <v>0</v>
      </c>
      <c r="J62" s="315">
        <f t="shared" si="4"/>
        <v>1</v>
      </c>
    </row>
    <row r="63" spans="1:10" s="32" customFormat="1">
      <c r="A63" s="36">
        <v>54</v>
      </c>
      <c r="B63" s="6"/>
      <c r="C63" s="6"/>
      <c r="D63" s="6"/>
      <c r="E63" s="6"/>
      <c r="F63" s="125"/>
      <c r="G63" s="15" t="str">
        <f t="shared" si="0"/>
        <v/>
      </c>
      <c r="H63" s="51" t="str">
        <f t="shared" si="1"/>
        <v/>
      </c>
      <c r="I63" s="307" t="b">
        <f t="shared" si="2"/>
        <v>0</v>
      </c>
      <c r="J63" s="315">
        <f t="shared" si="4"/>
        <v>1</v>
      </c>
    </row>
    <row r="64" spans="1:10" s="32" customFormat="1">
      <c r="A64" s="36">
        <v>55</v>
      </c>
      <c r="B64" s="6"/>
      <c r="C64" s="6"/>
      <c r="D64" s="6"/>
      <c r="E64" s="6"/>
      <c r="F64" s="125"/>
      <c r="G64" s="15" t="str">
        <f t="shared" si="0"/>
        <v/>
      </c>
      <c r="H64" s="51" t="str">
        <f t="shared" si="1"/>
        <v/>
      </c>
      <c r="I64" s="307" t="b">
        <f t="shared" si="2"/>
        <v>0</v>
      </c>
      <c r="J64" s="315">
        <f t="shared" si="4"/>
        <v>1</v>
      </c>
    </row>
    <row r="65" spans="1:11" s="32" customFormat="1">
      <c r="A65" s="36">
        <v>56</v>
      </c>
      <c r="B65" s="6"/>
      <c r="C65" s="6"/>
      <c r="D65" s="6"/>
      <c r="E65" s="6"/>
      <c r="F65" s="125"/>
      <c r="G65" s="15" t="str">
        <f t="shared" si="0"/>
        <v/>
      </c>
      <c r="H65" s="51" t="str">
        <f t="shared" si="1"/>
        <v/>
      </c>
      <c r="I65" s="307" t="b">
        <f t="shared" si="2"/>
        <v>0</v>
      </c>
      <c r="J65" s="315">
        <f t="shared" si="4"/>
        <v>1</v>
      </c>
    </row>
    <row r="66" spans="1:11" s="32" customFormat="1">
      <c r="A66" s="36">
        <v>57</v>
      </c>
      <c r="B66" s="6"/>
      <c r="C66" s="6"/>
      <c r="D66" s="6"/>
      <c r="E66" s="6"/>
      <c r="F66" s="125"/>
      <c r="G66" s="15" t="str">
        <f t="shared" si="0"/>
        <v/>
      </c>
      <c r="H66" s="51" t="str">
        <f t="shared" si="1"/>
        <v/>
      </c>
      <c r="I66" s="307" t="b">
        <f t="shared" si="2"/>
        <v>0</v>
      </c>
      <c r="J66" s="315">
        <f t="shared" si="4"/>
        <v>1</v>
      </c>
    </row>
    <row r="67" spans="1:11" s="32" customFormat="1">
      <c r="A67" s="36">
        <v>58</v>
      </c>
      <c r="B67" s="6"/>
      <c r="C67" s="6"/>
      <c r="D67" s="6"/>
      <c r="E67" s="6"/>
      <c r="F67" s="125"/>
      <c r="G67" s="15" t="str">
        <f t="shared" si="0"/>
        <v/>
      </c>
      <c r="H67" s="51" t="str">
        <f t="shared" si="1"/>
        <v/>
      </c>
      <c r="I67" s="307" t="b">
        <f t="shared" si="2"/>
        <v>0</v>
      </c>
      <c r="J67" s="315">
        <f t="shared" si="4"/>
        <v>1</v>
      </c>
    </row>
    <row r="68" spans="1:11" s="32" customFormat="1">
      <c r="A68" s="36">
        <v>59</v>
      </c>
      <c r="B68" s="6"/>
      <c r="C68" s="6"/>
      <c r="D68" s="6"/>
      <c r="E68" s="6"/>
      <c r="F68" s="125"/>
      <c r="G68" s="15" t="str">
        <f t="shared" si="0"/>
        <v/>
      </c>
      <c r="H68" s="51" t="str">
        <f t="shared" si="1"/>
        <v/>
      </c>
      <c r="I68" s="307" t="b">
        <f t="shared" si="2"/>
        <v>0</v>
      </c>
      <c r="J68" s="315">
        <f t="shared" si="4"/>
        <v>1</v>
      </c>
    </row>
    <row r="69" spans="1:11" s="32" customFormat="1">
      <c r="A69" s="36">
        <v>60</v>
      </c>
      <c r="B69" s="6"/>
      <c r="C69" s="6"/>
      <c r="D69" s="6"/>
      <c r="E69" s="6"/>
      <c r="F69" s="125"/>
      <c r="G69" s="15" t="str">
        <f t="shared" si="0"/>
        <v/>
      </c>
      <c r="H69" s="51" t="str">
        <f t="shared" si="1"/>
        <v/>
      </c>
      <c r="I69" s="307" t="b">
        <f t="shared" si="2"/>
        <v>0</v>
      </c>
      <c r="J69" s="315">
        <f t="shared" si="4"/>
        <v>1</v>
      </c>
    </row>
    <row r="70" spans="1:11" s="32" customFormat="1">
      <c r="A70" s="36">
        <v>61</v>
      </c>
      <c r="B70" s="6"/>
      <c r="C70" s="6"/>
      <c r="D70" s="6"/>
      <c r="E70" s="6"/>
      <c r="F70" s="125"/>
      <c r="G70" s="15" t="str">
        <f t="shared" si="0"/>
        <v/>
      </c>
      <c r="H70" s="51" t="str">
        <f t="shared" si="1"/>
        <v/>
      </c>
      <c r="I70" s="307" t="b">
        <f t="shared" si="2"/>
        <v>0</v>
      </c>
      <c r="J70" s="315">
        <f t="shared" si="4"/>
        <v>1</v>
      </c>
    </row>
    <row r="71" spans="1:11" s="32" customFormat="1">
      <c r="A71" s="36">
        <v>62</v>
      </c>
      <c r="B71" s="6"/>
      <c r="C71" s="6"/>
      <c r="D71" s="6"/>
      <c r="E71" s="6"/>
      <c r="F71" s="125"/>
      <c r="G71" s="15" t="str">
        <f t="shared" si="0"/>
        <v/>
      </c>
      <c r="H71" s="51" t="str">
        <f t="shared" si="1"/>
        <v/>
      </c>
      <c r="I71" s="307" t="b">
        <f t="shared" si="2"/>
        <v>0</v>
      </c>
      <c r="J71" s="315">
        <f t="shared" si="4"/>
        <v>1</v>
      </c>
    </row>
    <row r="72" spans="1:11" s="32" customFormat="1">
      <c r="A72" s="36">
        <v>63</v>
      </c>
      <c r="B72" s="6"/>
      <c r="C72" s="6"/>
      <c r="D72" s="6"/>
      <c r="E72" s="6"/>
      <c r="F72" s="125"/>
      <c r="G72" s="15" t="str">
        <f t="shared" si="0"/>
        <v/>
      </c>
      <c r="H72" s="51" t="str">
        <f t="shared" si="1"/>
        <v/>
      </c>
      <c r="I72" s="307" t="b">
        <f t="shared" si="2"/>
        <v>0</v>
      </c>
      <c r="J72" s="315">
        <f t="shared" si="4"/>
        <v>1</v>
      </c>
    </row>
    <row r="73" spans="1:11" s="32" customFormat="1">
      <c r="A73" s="36">
        <v>64</v>
      </c>
      <c r="B73" s="6"/>
      <c r="C73" s="6"/>
      <c r="D73" s="6"/>
      <c r="E73" s="6"/>
      <c r="F73" s="125"/>
      <c r="G73" s="15" t="str">
        <f t="shared" si="0"/>
        <v/>
      </c>
      <c r="H73" s="51" t="str">
        <f t="shared" si="1"/>
        <v/>
      </c>
      <c r="I73" s="307" t="b">
        <f t="shared" si="2"/>
        <v>0</v>
      </c>
      <c r="J73" s="315">
        <f t="shared" si="4"/>
        <v>1</v>
      </c>
    </row>
    <row r="74" spans="1:11" s="32" customFormat="1">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c r="A76" s="36">
        <v>67</v>
      </c>
      <c r="B76" s="6"/>
      <c r="C76" s="6"/>
      <c r="D76" s="6"/>
      <c r="E76" s="6"/>
      <c r="F76" s="125"/>
      <c r="G76" s="15" t="str">
        <f t="shared" si="5"/>
        <v/>
      </c>
      <c r="H76" s="51" t="str">
        <f t="shared" si="6"/>
        <v/>
      </c>
      <c r="I76" s="307" t="b">
        <f t="shared" si="7"/>
        <v>0</v>
      </c>
      <c r="J76" s="315">
        <f t="shared" si="8"/>
        <v>1</v>
      </c>
    </row>
    <row r="77" spans="1:11" s="32" customFormat="1">
      <c r="A77" s="36">
        <v>68</v>
      </c>
      <c r="B77" s="6"/>
      <c r="C77" s="6"/>
      <c r="D77" s="6"/>
      <c r="E77" s="6"/>
      <c r="F77" s="125"/>
      <c r="G77" s="15" t="str">
        <f t="shared" si="5"/>
        <v/>
      </c>
      <c r="H77" s="51" t="str">
        <f t="shared" si="6"/>
        <v/>
      </c>
      <c r="I77" s="307" t="b">
        <f t="shared" si="7"/>
        <v>0</v>
      </c>
      <c r="J77" s="315">
        <f t="shared" si="8"/>
        <v>1</v>
      </c>
    </row>
    <row r="78" spans="1:11" s="32" customFormat="1">
      <c r="A78" s="36">
        <v>69</v>
      </c>
      <c r="B78" s="6"/>
      <c r="C78" s="6"/>
      <c r="D78" s="6"/>
      <c r="E78" s="6"/>
      <c r="F78" s="125"/>
      <c r="G78" s="15" t="str">
        <f t="shared" si="5"/>
        <v/>
      </c>
      <c r="H78" s="51" t="str">
        <f t="shared" si="6"/>
        <v/>
      </c>
      <c r="I78" s="307" t="b">
        <f t="shared" si="7"/>
        <v>0</v>
      </c>
      <c r="J78" s="315">
        <f t="shared" si="8"/>
        <v>1</v>
      </c>
    </row>
    <row r="79" spans="1:11" s="32" customFormat="1">
      <c r="A79" s="36">
        <v>70</v>
      </c>
      <c r="B79" s="6"/>
      <c r="C79" s="6"/>
      <c r="D79" s="6"/>
      <c r="E79" s="6"/>
      <c r="F79" s="125"/>
      <c r="G79" s="15" t="str">
        <f t="shared" si="5"/>
        <v/>
      </c>
      <c r="H79" s="51" t="str">
        <f t="shared" si="6"/>
        <v/>
      </c>
      <c r="I79" s="307" t="b">
        <f t="shared" si="7"/>
        <v>0</v>
      </c>
      <c r="J79" s="315">
        <f t="shared" si="8"/>
        <v>1</v>
      </c>
    </row>
    <row r="80" spans="1:11">
      <c r="A80" s="36">
        <v>71</v>
      </c>
      <c r="B80" s="6"/>
      <c r="C80" s="6"/>
      <c r="D80" s="6"/>
      <c r="E80" s="6"/>
      <c r="F80" s="125"/>
      <c r="G80" s="15" t="str">
        <f t="shared" si="5"/>
        <v/>
      </c>
      <c r="H80" s="51" t="str">
        <f t="shared" si="6"/>
        <v/>
      </c>
      <c r="I80" s="307" t="b">
        <f t="shared" si="7"/>
        <v>0</v>
      </c>
      <c r="J80" s="315">
        <f t="shared" si="8"/>
        <v>1</v>
      </c>
      <c r="K80" s="32"/>
    </row>
    <row r="81" spans="1:11">
      <c r="A81" s="36">
        <v>72</v>
      </c>
      <c r="B81" s="6"/>
      <c r="C81" s="6"/>
      <c r="D81" s="6"/>
      <c r="E81" s="6"/>
      <c r="F81" s="125"/>
      <c r="G81" s="15" t="str">
        <f t="shared" si="5"/>
        <v/>
      </c>
      <c r="H81" s="51" t="str">
        <f t="shared" si="6"/>
        <v/>
      </c>
      <c r="I81" s="307" t="b">
        <f t="shared" si="7"/>
        <v>0</v>
      </c>
      <c r="J81" s="315">
        <f t="shared" si="8"/>
        <v>1</v>
      </c>
      <c r="K81" s="32"/>
    </row>
    <row r="82" spans="1:11">
      <c r="A82" s="36">
        <v>73</v>
      </c>
      <c r="B82" s="6"/>
      <c r="C82" s="6"/>
      <c r="D82" s="6"/>
      <c r="E82" s="6"/>
      <c r="F82" s="125"/>
      <c r="G82" s="15" t="str">
        <f t="shared" si="5"/>
        <v/>
      </c>
      <c r="H82" s="51" t="str">
        <f t="shared" si="6"/>
        <v/>
      </c>
      <c r="I82" s="307" t="b">
        <f t="shared" si="7"/>
        <v>0</v>
      </c>
      <c r="J82" s="315">
        <f t="shared" si="8"/>
        <v>1</v>
      </c>
      <c r="K82" s="32"/>
    </row>
    <row r="83" spans="1:11">
      <c r="A83" s="36">
        <v>74</v>
      </c>
      <c r="B83" s="6"/>
      <c r="C83" s="6"/>
      <c r="D83" s="6"/>
      <c r="E83" s="6"/>
      <c r="F83" s="125"/>
      <c r="G83" s="15" t="str">
        <f t="shared" si="5"/>
        <v/>
      </c>
      <c r="H83" s="51" t="str">
        <f t="shared" si="6"/>
        <v/>
      </c>
      <c r="I83" s="307" t="b">
        <f t="shared" si="7"/>
        <v>0</v>
      </c>
      <c r="J83" s="315">
        <f t="shared" si="8"/>
        <v>1</v>
      </c>
      <c r="K83" s="32"/>
    </row>
    <row r="84" spans="1:11">
      <c r="A84" s="36">
        <v>75</v>
      </c>
      <c r="B84" s="6"/>
      <c r="C84" s="6"/>
      <c r="D84" s="6"/>
      <c r="E84" s="6"/>
      <c r="F84" s="125"/>
      <c r="G84" s="15" t="str">
        <f t="shared" si="5"/>
        <v/>
      </c>
      <c r="H84" s="51" t="str">
        <f t="shared" si="6"/>
        <v/>
      </c>
      <c r="I84" s="307" t="b">
        <f t="shared" si="7"/>
        <v>0</v>
      </c>
      <c r="J84" s="315">
        <f t="shared" si="8"/>
        <v>1</v>
      </c>
      <c r="K84" s="32"/>
    </row>
    <row r="85" spans="1:11">
      <c r="A85" s="36">
        <v>76</v>
      </c>
      <c r="B85" s="6"/>
      <c r="C85" s="6"/>
      <c r="D85" s="6"/>
      <c r="E85" s="6"/>
      <c r="F85" s="125"/>
      <c r="G85" s="15" t="str">
        <f t="shared" si="5"/>
        <v/>
      </c>
      <c r="H85" s="51" t="str">
        <f t="shared" si="6"/>
        <v/>
      </c>
      <c r="I85" s="307" t="b">
        <f t="shared" si="7"/>
        <v>0</v>
      </c>
      <c r="J85" s="315">
        <f t="shared" si="8"/>
        <v>1</v>
      </c>
      <c r="K85" s="32"/>
    </row>
    <row r="86" spans="1:11">
      <c r="A86" s="36">
        <v>77</v>
      </c>
      <c r="B86" s="6"/>
      <c r="C86" s="6"/>
      <c r="D86" s="6"/>
      <c r="E86" s="6"/>
      <c r="F86" s="125"/>
      <c r="G86" s="15" t="str">
        <f t="shared" si="5"/>
        <v/>
      </c>
      <c r="H86" s="51" t="str">
        <f t="shared" si="6"/>
        <v/>
      </c>
      <c r="I86" s="307" t="b">
        <f t="shared" si="7"/>
        <v>0</v>
      </c>
      <c r="J86" s="315">
        <f t="shared" si="8"/>
        <v>1</v>
      </c>
      <c r="K86" s="32"/>
    </row>
    <row r="87" spans="1:11">
      <c r="A87" s="36">
        <v>78</v>
      </c>
      <c r="B87" s="6"/>
      <c r="C87" s="6"/>
      <c r="D87" s="6"/>
      <c r="E87" s="6"/>
      <c r="F87" s="125"/>
      <c r="G87" s="15" t="str">
        <f t="shared" si="5"/>
        <v/>
      </c>
      <c r="H87" s="51" t="str">
        <f t="shared" si="6"/>
        <v/>
      </c>
      <c r="I87" s="307" t="b">
        <f t="shared" si="7"/>
        <v>0</v>
      </c>
      <c r="J87" s="315">
        <f t="shared" si="8"/>
        <v>1</v>
      </c>
      <c r="K87" s="32"/>
    </row>
    <row r="88" spans="1:11">
      <c r="A88" s="36">
        <v>79</v>
      </c>
      <c r="B88" s="6"/>
      <c r="C88" s="6"/>
      <c r="D88" s="6"/>
      <c r="E88" s="6"/>
      <c r="F88" s="125"/>
      <c r="G88" s="15" t="str">
        <f t="shared" si="5"/>
        <v/>
      </c>
      <c r="H88" s="51" t="str">
        <f t="shared" si="6"/>
        <v/>
      </c>
      <c r="I88" s="307" t="b">
        <f t="shared" si="7"/>
        <v>0</v>
      </c>
      <c r="J88" s="315">
        <f t="shared" si="8"/>
        <v>1</v>
      </c>
      <c r="K88" s="32"/>
    </row>
    <row r="89" spans="1:11">
      <c r="A89" s="36">
        <v>80</v>
      </c>
      <c r="B89" s="6"/>
      <c r="C89" s="6"/>
      <c r="D89" s="6"/>
      <c r="E89" s="6"/>
      <c r="F89" s="125"/>
      <c r="G89" s="15" t="str">
        <f t="shared" si="5"/>
        <v/>
      </c>
      <c r="H89" s="51" t="str">
        <f t="shared" si="6"/>
        <v/>
      </c>
      <c r="I89" s="307" t="b">
        <f t="shared" si="7"/>
        <v>0</v>
      </c>
      <c r="J89" s="315">
        <f t="shared" si="8"/>
        <v>1</v>
      </c>
      <c r="K89" s="32"/>
    </row>
    <row r="90" spans="1:11">
      <c r="A90" s="36">
        <v>81</v>
      </c>
      <c r="B90" s="6"/>
      <c r="C90" s="6"/>
      <c r="D90" s="6"/>
      <c r="E90" s="6"/>
      <c r="F90" s="125"/>
      <c r="G90" s="15" t="str">
        <f t="shared" si="5"/>
        <v/>
      </c>
      <c r="H90" s="51" t="str">
        <f t="shared" si="6"/>
        <v/>
      </c>
      <c r="I90" s="307" t="b">
        <f t="shared" si="7"/>
        <v>0</v>
      </c>
      <c r="J90" s="315">
        <f t="shared" si="8"/>
        <v>1</v>
      </c>
      <c r="K90" s="32"/>
    </row>
    <row r="91" spans="1:11">
      <c r="A91" s="36">
        <v>82</v>
      </c>
      <c r="B91" s="6"/>
      <c r="C91" s="6"/>
      <c r="D91" s="6"/>
      <c r="E91" s="6"/>
      <c r="F91" s="125"/>
      <c r="G91" s="15" t="str">
        <f t="shared" si="5"/>
        <v/>
      </c>
      <c r="H91" s="51" t="str">
        <f t="shared" si="6"/>
        <v/>
      </c>
      <c r="I91" s="307" t="b">
        <f t="shared" si="7"/>
        <v>0</v>
      </c>
      <c r="J91" s="315">
        <f t="shared" si="8"/>
        <v>1</v>
      </c>
      <c r="K91" s="32"/>
    </row>
    <row r="92" spans="1:11">
      <c r="A92" s="36">
        <v>83</v>
      </c>
      <c r="B92" s="6"/>
      <c r="C92" s="6"/>
      <c r="D92" s="6"/>
      <c r="E92" s="6"/>
      <c r="F92" s="125"/>
      <c r="G92" s="15" t="str">
        <f t="shared" si="5"/>
        <v/>
      </c>
      <c r="H92" s="51" t="str">
        <f t="shared" si="6"/>
        <v/>
      </c>
      <c r="I92" s="307" t="b">
        <f t="shared" si="7"/>
        <v>0</v>
      </c>
      <c r="J92" s="315">
        <f t="shared" si="8"/>
        <v>1</v>
      </c>
      <c r="K92" s="32"/>
    </row>
    <row r="93" spans="1:11">
      <c r="A93" s="36">
        <v>84</v>
      </c>
      <c r="B93" s="6"/>
      <c r="C93" s="6"/>
      <c r="D93" s="6"/>
      <c r="E93" s="6"/>
      <c r="F93" s="125"/>
      <c r="G93" s="15" t="str">
        <f t="shared" si="5"/>
        <v/>
      </c>
      <c r="H93" s="51" t="str">
        <f t="shared" si="6"/>
        <v/>
      </c>
      <c r="I93" s="307" t="b">
        <f t="shared" si="7"/>
        <v>0</v>
      </c>
      <c r="J93" s="315">
        <f t="shared" si="8"/>
        <v>1</v>
      </c>
      <c r="K93" s="32"/>
    </row>
    <row r="94" spans="1:11">
      <c r="A94" s="36">
        <v>85</v>
      </c>
      <c r="B94" s="6"/>
      <c r="C94" s="6"/>
      <c r="D94" s="6"/>
      <c r="E94" s="6"/>
      <c r="F94" s="125"/>
      <c r="G94" s="15" t="str">
        <f t="shared" si="5"/>
        <v/>
      </c>
      <c r="H94" s="51" t="str">
        <f t="shared" si="6"/>
        <v/>
      </c>
      <c r="I94" s="307" t="b">
        <f t="shared" si="7"/>
        <v>0</v>
      </c>
      <c r="J94" s="315">
        <f t="shared" si="8"/>
        <v>1</v>
      </c>
      <c r="K94" s="32"/>
    </row>
    <row r="95" spans="1:11">
      <c r="A95" s="36">
        <v>86</v>
      </c>
      <c r="B95" s="6"/>
      <c r="C95" s="6"/>
      <c r="D95" s="6"/>
      <c r="E95" s="6"/>
      <c r="F95" s="125"/>
      <c r="G95" s="15" t="str">
        <f t="shared" si="5"/>
        <v/>
      </c>
      <c r="H95" s="51" t="str">
        <f t="shared" si="6"/>
        <v/>
      </c>
      <c r="I95" s="307" t="b">
        <f t="shared" si="7"/>
        <v>0</v>
      </c>
      <c r="J95" s="315">
        <f t="shared" si="8"/>
        <v>1</v>
      </c>
      <c r="K95" s="32"/>
    </row>
    <row r="96" spans="1:11">
      <c r="A96" s="36">
        <v>87</v>
      </c>
      <c r="B96" s="6"/>
      <c r="C96" s="6"/>
      <c r="D96" s="6"/>
      <c r="E96" s="6"/>
      <c r="F96" s="125"/>
      <c r="G96" s="15" t="str">
        <f t="shared" si="5"/>
        <v/>
      </c>
      <c r="H96" s="51" t="str">
        <f t="shared" si="6"/>
        <v/>
      </c>
      <c r="I96" s="307" t="b">
        <f t="shared" si="7"/>
        <v>0</v>
      </c>
      <c r="J96" s="315">
        <f t="shared" si="8"/>
        <v>1</v>
      </c>
      <c r="K96" s="32"/>
    </row>
    <row r="97" spans="1:11">
      <c r="A97" s="36">
        <v>88</v>
      </c>
      <c r="B97" s="6"/>
      <c r="C97" s="6"/>
      <c r="D97" s="6"/>
      <c r="E97" s="6"/>
      <c r="F97" s="125"/>
      <c r="G97" s="15" t="str">
        <f t="shared" si="5"/>
        <v/>
      </c>
      <c r="H97" s="51" t="str">
        <f t="shared" si="6"/>
        <v/>
      </c>
      <c r="I97" s="307" t="b">
        <f t="shared" si="7"/>
        <v>0</v>
      </c>
      <c r="J97" s="315">
        <f t="shared" si="8"/>
        <v>1</v>
      </c>
      <c r="K97" s="32"/>
    </row>
    <row r="98" spans="1:11">
      <c r="A98" s="36">
        <v>89</v>
      </c>
      <c r="B98" s="6"/>
      <c r="C98" s="6"/>
      <c r="D98" s="6"/>
      <c r="E98" s="6"/>
      <c r="F98" s="125"/>
      <c r="G98" s="15" t="str">
        <f t="shared" si="5"/>
        <v/>
      </c>
      <c r="H98" s="51" t="str">
        <f t="shared" si="6"/>
        <v/>
      </c>
      <c r="I98" s="307" t="b">
        <f t="shared" si="7"/>
        <v>0</v>
      </c>
      <c r="J98" s="315">
        <f t="shared" si="8"/>
        <v>1</v>
      </c>
      <c r="K98" s="32"/>
    </row>
    <row r="99" spans="1:11">
      <c r="A99" s="36">
        <v>90</v>
      </c>
      <c r="B99" s="6"/>
      <c r="C99" s="6"/>
      <c r="D99" s="6"/>
      <c r="E99" s="6"/>
      <c r="F99" s="125"/>
      <c r="G99" s="15" t="str">
        <f t="shared" si="5"/>
        <v/>
      </c>
      <c r="H99" s="51" t="str">
        <f t="shared" si="6"/>
        <v/>
      </c>
      <c r="I99" s="307" t="b">
        <f t="shared" si="7"/>
        <v>0</v>
      </c>
      <c r="J99" s="315">
        <f t="shared" si="8"/>
        <v>1</v>
      </c>
      <c r="K99" s="32"/>
    </row>
    <row r="100" spans="1:11">
      <c r="A100" s="36">
        <v>91</v>
      </c>
      <c r="B100" s="6"/>
      <c r="C100" s="6"/>
      <c r="D100" s="6"/>
      <c r="E100" s="6"/>
      <c r="F100" s="125"/>
      <c r="G100" s="15" t="str">
        <f t="shared" si="5"/>
        <v/>
      </c>
      <c r="H100" s="51" t="str">
        <f t="shared" si="6"/>
        <v/>
      </c>
      <c r="I100" s="307" t="b">
        <f t="shared" si="7"/>
        <v>0</v>
      </c>
      <c r="J100" s="315">
        <f t="shared" si="8"/>
        <v>1</v>
      </c>
      <c r="K100" s="32"/>
    </row>
    <row r="101" spans="1:11">
      <c r="A101" s="36">
        <v>92</v>
      </c>
      <c r="B101" s="6"/>
      <c r="C101" s="6"/>
      <c r="D101" s="6"/>
      <c r="E101" s="6"/>
      <c r="F101" s="125"/>
      <c r="G101" s="15" t="str">
        <f t="shared" si="5"/>
        <v/>
      </c>
      <c r="H101" s="51" t="str">
        <f t="shared" si="6"/>
        <v/>
      </c>
      <c r="I101" s="307" t="b">
        <f t="shared" si="7"/>
        <v>0</v>
      </c>
      <c r="J101" s="315">
        <f t="shared" si="8"/>
        <v>1</v>
      </c>
      <c r="K101" s="32"/>
    </row>
    <row r="102" spans="1:11">
      <c r="A102" s="36">
        <v>93</v>
      </c>
      <c r="B102" s="6"/>
      <c r="C102" s="6"/>
      <c r="D102" s="6"/>
      <c r="E102" s="6"/>
      <c r="F102" s="125"/>
      <c r="G102" s="15" t="str">
        <f t="shared" si="5"/>
        <v/>
      </c>
      <c r="H102" s="51" t="str">
        <f t="shared" si="6"/>
        <v/>
      </c>
      <c r="I102" s="307" t="b">
        <f t="shared" si="7"/>
        <v>0</v>
      </c>
      <c r="J102" s="315">
        <f t="shared" si="8"/>
        <v>1</v>
      </c>
      <c r="K102" s="32"/>
    </row>
    <row r="103" spans="1:11">
      <c r="A103" s="36">
        <v>94</v>
      </c>
      <c r="B103" s="6"/>
      <c r="C103" s="6"/>
      <c r="D103" s="6"/>
      <c r="E103" s="6"/>
      <c r="F103" s="125"/>
      <c r="G103" s="15" t="str">
        <f t="shared" si="5"/>
        <v/>
      </c>
      <c r="H103" s="51" t="str">
        <f t="shared" si="6"/>
        <v/>
      </c>
      <c r="I103" s="307" t="b">
        <f t="shared" si="7"/>
        <v>0</v>
      </c>
      <c r="J103" s="315">
        <f t="shared" si="8"/>
        <v>1</v>
      </c>
      <c r="K103" s="32"/>
    </row>
    <row r="104" spans="1:11">
      <c r="A104" s="36">
        <v>95</v>
      </c>
      <c r="B104" s="6"/>
      <c r="C104" s="6"/>
      <c r="D104" s="6"/>
      <c r="E104" s="6"/>
      <c r="F104" s="125"/>
      <c r="G104" s="15" t="str">
        <f t="shared" si="5"/>
        <v/>
      </c>
      <c r="H104" s="51" t="str">
        <f t="shared" si="6"/>
        <v/>
      </c>
      <c r="I104" s="307" t="b">
        <f t="shared" si="7"/>
        <v>0</v>
      </c>
      <c r="J104" s="315">
        <f t="shared" si="8"/>
        <v>1</v>
      </c>
      <c r="K104" s="32"/>
    </row>
    <row r="105" spans="1:11">
      <c r="A105" s="36">
        <v>96</v>
      </c>
      <c r="B105" s="6"/>
      <c r="C105" s="6"/>
      <c r="D105" s="6"/>
      <c r="E105" s="6"/>
      <c r="F105" s="125"/>
      <c r="G105" s="15" t="str">
        <f t="shared" si="5"/>
        <v/>
      </c>
      <c r="H105" s="51" t="str">
        <f t="shared" si="6"/>
        <v/>
      </c>
      <c r="I105" s="307" t="b">
        <f t="shared" si="7"/>
        <v>0</v>
      </c>
      <c r="J105" s="315">
        <f t="shared" si="8"/>
        <v>1</v>
      </c>
      <c r="K105" s="32"/>
    </row>
    <row r="106" spans="1:11">
      <c r="A106" s="36">
        <v>97</v>
      </c>
      <c r="B106" s="6"/>
      <c r="C106" s="6"/>
      <c r="D106" s="6"/>
      <c r="E106" s="6"/>
      <c r="F106" s="125"/>
      <c r="G106" s="15" t="str">
        <f t="shared" si="5"/>
        <v/>
      </c>
      <c r="H106" s="51" t="str">
        <f t="shared" si="6"/>
        <v/>
      </c>
      <c r="I106" s="307" t="b">
        <f t="shared" si="7"/>
        <v>0</v>
      </c>
      <c r="J106" s="315">
        <f t="shared" si="8"/>
        <v>1</v>
      </c>
      <c r="K106" s="32"/>
    </row>
    <row r="107" spans="1:11">
      <c r="A107" s="36">
        <v>98</v>
      </c>
      <c r="B107" s="6"/>
      <c r="C107" s="6"/>
      <c r="D107" s="6"/>
      <c r="E107" s="6"/>
      <c r="F107" s="125"/>
      <c r="G107" s="15" t="str">
        <f t="shared" si="5"/>
        <v/>
      </c>
      <c r="H107" s="51" t="str">
        <f t="shared" si="6"/>
        <v/>
      </c>
      <c r="I107" s="307" t="b">
        <f t="shared" si="7"/>
        <v>0</v>
      </c>
      <c r="J107" s="315">
        <f t="shared" si="8"/>
        <v>1</v>
      </c>
      <c r="K107" s="32"/>
    </row>
    <row r="108" spans="1:11">
      <c r="A108" s="36">
        <v>99</v>
      </c>
      <c r="B108" s="6"/>
      <c r="C108" s="6"/>
      <c r="D108" s="6"/>
      <c r="E108" s="6"/>
      <c r="F108" s="125"/>
      <c r="G108" s="15" t="str">
        <f t="shared" si="5"/>
        <v/>
      </c>
      <c r="H108" s="51" t="str">
        <f t="shared" si="6"/>
        <v/>
      </c>
      <c r="I108" s="307" t="b">
        <f t="shared" si="7"/>
        <v>0</v>
      </c>
      <c r="J108" s="315">
        <f t="shared" si="8"/>
        <v>1</v>
      </c>
      <c r="K108" s="32"/>
    </row>
    <row r="109" spans="1:11">
      <c r="A109" s="36">
        <v>100</v>
      </c>
      <c r="B109" s="6"/>
      <c r="C109" s="6"/>
      <c r="D109" s="6"/>
      <c r="E109" s="6"/>
      <c r="F109" s="125"/>
      <c r="G109" s="15" t="str">
        <f t="shared" si="5"/>
        <v/>
      </c>
      <c r="H109" s="51" t="str">
        <f t="shared" si="6"/>
        <v/>
      </c>
      <c r="I109" s="307" t="b">
        <f t="shared" si="7"/>
        <v>0</v>
      </c>
      <c r="J109" s="315">
        <f t="shared" si="8"/>
        <v>1</v>
      </c>
      <c r="K109" s="32"/>
    </row>
    <row r="110" spans="1:11">
      <c r="A110" s="36">
        <v>101</v>
      </c>
      <c r="B110" s="6"/>
      <c r="C110" s="6"/>
      <c r="D110" s="6"/>
      <c r="E110" s="6"/>
      <c r="F110" s="125"/>
      <c r="G110" s="15" t="str">
        <f t="shared" si="5"/>
        <v/>
      </c>
      <c r="H110" s="51" t="str">
        <f t="shared" si="6"/>
        <v/>
      </c>
      <c r="I110" s="307" t="b">
        <f t="shared" si="7"/>
        <v>0</v>
      </c>
      <c r="J110" s="315">
        <f t="shared" si="8"/>
        <v>1</v>
      </c>
      <c r="K110" s="32"/>
    </row>
    <row r="111" spans="1:11">
      <c r="A111" s="36">
        <v>102</v>
      </c>
      <c r="B111" s="6"/>
      <c r="C111" s="6"/>
      <c r="D111" s="6"/>
      <c r="E111" s="6"/>
      <c r="F111" s="125"/>
      <c r="G111" s="15" t="str">
        <f t="shared" si="5"/>
        <v/>
      </c>
      <c r="H111" s="51" t="str">
        <f t="shared" si="6"/>
        <v/>
      </c>
      <c r="I111" s="307" t="b">
        <f t="shared" si="7"/>
        <v>0</v>
      </c>
      <c r="J111" s="315">
        <f t="shared" si="8"/>
        <v>1</v>
      </c>
      <c r="K111" s="32"/>
    </row>
    <row r="112" spans="1:11">
      <c r="A112" s="36">
        <v>103</v>
      </c>
      <c r="B112" s="6"/>
      <c r="C112" s="6"/>
      <c r="D112" s="6"/>
      <c r="E112" s="6"/>
      <c r="F112" s="125"/>
      <c r="G112" s="15" t="str">
        <f t="shared" si="5"/>
        <v/>
      </c>
      <c r="H112" s="51" t="str">
        <f t="shared" si="6"/>
        <v/>
      </c>
      <c r="I112" s="307" t="b">
        <f t="shared" si="7"/>
        <v>0</v>
      </c>
      <c r="J112" s="315">
        <f t="shared" si="8"/>
        <v>1</v>
      </c>
      <c r="K112" s="32"/>
    </row>
    <row r="113" spans="1:11">
      <c r="A113" s="36">
        <v>104</v>
      </c>
      <c r="B113" s="6"/>
      <c r="C113" s="6"/>
      <c r="D113" s="6"/>
      <c r="E113" s="6"/>
      <c r="F113" s="125"/>
      <c r="G113" s="15" t="str">
        <f t="shared" si="5"/>
        <v/>
      </c>
      <c r="H113" s="51" t="str">
        <f t="shared" si="6"/>
        <v/>
      </c>
      <c r="I113" s="307" t="b">
        <f t="shared" si="7"/>
        <v>0</v>
      </c>
      <c r="J113" s="315">
        <f t="shared" si="8"/>
        <v>1</v>
      </c>
      <c r="K113" s="32"/>
    </row>
    <row r="114" spans="1:11">
      <c r="A114" s="36">
        <v>105</v>
      </c>
      <c r="B114" s="6"/>
      <c r="C114" s="6"/>
      <c r="D114" s="6"/>
      <c r="E114" s="6"/>
      <c r="F114" s="125"/>
      <c r="G114" s="15" t="str">
        <f t="shared" si="5"/>
        <v/>
      </c>
      <c r="H114" s="51" t="str">
        <f t="shared" si="6"/>
        <v/>
      </c>
      <c r="I114" s="307" t="b">
        <f t="shared" si="7"/>
        <v>0</v>
      </c>
      <c r="J114" s="315">
        <f t="shared" si="8"/>
        <v>1</v>
      </c>
      <c r="K114" s="32"/>
    </row>
    <row r="115" spans="1:11">
      <c r="A115" s="36">
        <v>106</v>
      </c>
      <c r="B115" s="6"/>
      <c r="C115" s="6"/>
      <c r="D115" s="6"/>
      <c r="E115" s="6"/>
      <c r="F115" s="125"/>
      <c r="G115" s="15" t="str">
        <f t="shared" si="5"/>
        <v/>
      </c>
      <c r="H115" s="51" t="str">
        <f t="shared" si="6"/>
        <v/>
      </c>
      <c r="I115" s="307" t="b">
        <f t="shared" si="7"/>
        <v>0</v>
      </c>
      <c r="J115" s="315">
        <f t="shared" si="8"/>
        <v>1</v>
      </c>
      <c r="K115" s="32"/>
    </row>
    <row r="116" spans="1:11">
      <c r="A116" s="36">
        <v>107</v>
      </c>
      <c r="B116" s="6"/>
      <c r="C116" s="6"/>
      <c r="D116" s="6"/>
      <c r="E116" s="6"/>
      <c r="F116" s="125"/>
      <c r="G116" s="15" t="str">
        <f t="shared" si="5"/>
        <v/>
      </c>
      <c r="H116" s="51" t="str">
        <f t="shared" si="6"/>
        <v/>
      </c>
      <c r="I116" s="307" t="b">
        <f t="shared" si="7"/>
        <v>0</v>
      </c>
      <c r="J116" s="315">
        <f t="shared" si="8"/>
        <v>1</v>
      </c>
      <c r="K116" s="32"/>
    </row>
    <row r="117" spans="1:11">
      <c r="A117" s="36">
        <v>108</v>
      </c>
      <c r="B117" s="6"/>
      <c r="C117" s="6"/>
      <c r="D117" s="6"/>
      <c r="E117" s="6"/>
      <c r="F117" s="125"/>
      <c r="G117" s="15" t="str">
        <f t="shared" si="5"/>
        <v/>
      </c>
      <c r="H117" s="51" t="str">
        <f t="shared" si="6"/>
        <v/>
      </c>
      <c r="I117" s="307" t="b">
        <f t="shared" si="7"/>
        <v>0</v>
      </c>
      <c r="J117" s="315">
        <f t="shared" si="8"/>
        <v>1</v>
      </c>
      <c r="K117" s="32"/>
    </row>
    <row r="118" spans="1:11">
      <c r="A118" s="36">
        <v>109</v>
      </c>
      <c r="B118" s="6"/>
      <c r="C118" s="6"/>
      <c r="D118" s="6"/>
      <c r="E118" s="6"/>
      <c r="F118" s="125"/>
      <c r="G118" s="15" t="str">
        <f t="shared" si="5"/>
        <v/>
      </c>
      <c r="H118" s="51" t="str">
        <f t="shared" si="6"/>
        <v/>
      </c>
      <c r="I118" s="307" t="b">
        <f t="shared" si="7"/>
        <v>0</v>
      </c>
      <c r="J118" s="315">
        <f t="shared" si="8"/>
        <v>1</v>
      </c>
      <c r="K118" s="32"/>
    </row>
    <row r="119" spans="1:11">
      <c r="A119" s="36">
        <v>110</v>
      </c>
      <c r="B119" s="6"/>
      <c r="C119" s="6"/>
      <c r="D119" s="6"/>
      <c r="E119" s="6"/>
      <c r="F119" s="125"/>
      <c r="G119" s="15" t="str">
        <f t="shared" si="5"/>
        <v/>
      </c>
      <c r="H119" s="51" t="str">
        <f t="shared" si="6"/>
        <v/>
      </c>
      <c r="I119" s="307" t="b">
        <f t="shared" si="7"/>
        <v>0</v>
      </c>
      <c r="J119" s="315">
        <f t="shared" si="8"/>
        <v>1</v>
      </c>
      <c r="K119" s="32"/>
    </row>
    <row r="120" spans="1:11">
      <c r="A120" s="36">
        <v>111</v>
      </c>
      <c r="B120" s="6"/>
      <c r="C120" s="6"/>
      <c r="D120" s="6"/>
      <c r="E120" s="6"/>
      <c r="F120" s="125"/>
      <c r="G120" s="15" t="str">
        <f t="shared" si="5"/>
        <v/>
      </c>
      <c r="H120" s="51" t="str">
        <f t="shared" si="6"/>
        <v/>
      </c>
      <c r="I120" s="307" t="b">
        <f t="shared" si="7"/>
        <v>0</v>
      </c>
      <c r="J120" s="315">
        <f t="shared" si="8"/>
        <v>1</v>
      </c>
      <c r="K120" s="32"/>
    </row>
    <row r="121" spans="1:11">
      <c r="A121" s="36">
        <v>112</v>
      </c>
      <c r="B121" s="6"/>
      <c r="C121" s="6"/>
      <c r="D121" s="6"/>
      <c r="E121" s="6"/>
      <c r="F121" s="125"/>
      <c r="G121" s="15" t="str">
        <f t="shared" si="5"/>
        <v/>
      </c>
      <c r="H121" s="51" t="str">
        <f t="shared" si="6"/>
        <v/>
      </c>
      <c r="I121" s="307" t="b">
        <f t="shared" si="7"/>
        <v>0</v>
      </c>
      <c r="J121" s="315">
        <f t="shared" si="8"/>
        <v>1</v>
      </c>
      <c r="K121" s="32"/>
    </row>
    <row r="122" spans="1:11">
      <c r="A122" s="36">
        <v>113</v>
      </c>
      <c r="B122" s="6"/>
      <c r="C122" s="6"/>
      <c r="D122" s="6"/>
      <c r="E122" s="6"/>
      <c r="F122" s="125"/>
      <c r="G122" s="15" t="str">
        <f t="shared" si="5"/>
        <v/>
      </c>
      <c r="H122" s="51" t="str">
        <f t="shared" si="6"/>
        <v/>
      </c>
      <c r="I122" s="307" t="b">
        <f t="shared" si="7"/>
        <v>0</v>
      </c>
      <c r="J122" s="315">
        <f t="shared" si="8"/>
        <v>1</v>
      </c>
      <c r="K122" s="32"/>
    </row>
    <row r="123" spans="1:11">
      <c r="A123" s="36">
        <v>114</v>
      </c>
      <c r="B123" s="6"/>
      <c r="C123" s="6"/>
      <c r="D123" s="6"/>
      <c r="E123" s="6"/>
      <c r="F123" s="125"/>
      <c r="G123" s="15" t="str">
        <f t="shared" si="5"/>
        <v/>
      </c>
      <c r="H123" s="51" t="str">
        <f t="shared" si="6"/>
        <v/>
      </c>
      <c r="I123" s="307" t="b">
        <f t="shared" si="7"/>
        <v>0</v>
      </c>
      <c r="J123" s="315">
        <f t="shared" si="8"/>
        <v>1</v>
      </c>
      <c r="K123" s="32"/>
    </row>
    <row r="124" spans="1:11">
      <c r="A124" s="36">
        <v>115</v>
      </c>
      <c r="B124" s="6"/>
      <c r="C124" s="6"/>
      <c r="D124" s="6"/>
      <c r="E124" s="6"/>
      <c r="F124" s="125"/>
      <c r="G124" s="15" t="str">
        <f t="shared" si="5"/>
        <v/>
      </c>
      <c r="H124" s="51" t="str">
        <f t="shared" si="6"/>
        <v/>
      </c>
      <c r="I124" s="307" t="b">
        <f t="shared" si="7"/>
        <v>0</v>
      </c>
      <c r="J124" s="315">
        <f t="shared" si="8"/>
        <v>1</v>
      </c>
      <c r="K124" s="32"/>
    </row>
    <row r="125" spans="1:11">
      <c r="A125" s="36">
        <v>116</v>
      </c>
      <c r="B125" s="6"/>
      <c r="C125" s="6"/>
      <c r="D125" s="6"/>
      <c r="E125" s="6"/>
      <c r="F125" s="125"/>
      <c r="G125" s="15" t="str">
        <f t="shared" si="5"/>
        <v/>
      </c>
      <c r="H125" s="51" t="str">
        <f t="shared" si="6"/>
        <v/>
      </c>
      <c r="I125" s="307" t="b">
        <f t="shared" si="7"/>
        <v>0</v>
      </c>
      <c r="J125" s="315">
        <f t="shared" si="8"/>
        <v>1</v>
      </c>
      <c r="K125" s="32"/>
    </row>
    <row r="126" spans="1:11">
      <c r="A126" s="36">
        <v>117</v>
      </c>
      <c r="B126" s="6"/>
      <c r="C126" s="6"/>
      <c r="D126" s="6"/>
      <c r="E126" s="6"/>
      <c r="F126" s="125"/>
      <c r="G126" s="15" t="str">
        <f t="shared" si="5"/>
        <v/>
      </c>
      <c r="H126" s="51" t="str">
        <f t="shared" si="6"/>
        <v/>
      </c>
      <c r="I126" s="307" t="b">
        <f t="shared" si="7"/>
        <v>0</v>
      </c>
      <c r="J126" s="315">
        <f t="shared" si="8"/>
        <v>1</v>
      </c>
      <c r="K126" s="32"/>
    </row>
    <row r="127" spans="1:11">
      <c r="A127" s="36">
        <v>118</v>
      </c>
      <c r="B127" s="6"/>
      <c r="C127" s="6"/>
      <c r="D127" s="6"/>
      <c r="E127" s="6"/>
      <c r="F127" s="125"/>
      <c r="G127" s="15" t="str">
        <f t="shared" si="5"/>
        <v/>
      </c>
      <c r="H127" s="51" t="str">
        <f t="shared" si="6"/>
        <v/>
      </c>
      <c r="I127" s="307" t="b">
        <f t="shared" si="7"/>
        <v>0</v>
      </c>
      <c r="J127" s="315">
        <f t="shared" si="8"/>
        <v>1</v>
      </c>
      <c r="K127" s="32"/>
    </row>
    <row r="128" spans="1:11">
      <c r="A128" s="36">
        <v>119</v>
      </c>
      <c r="B128" s="6"/>
      <c r="C128" s="6"/>
      <c r="D128" s="6"/>
      <c r="E128" s="6"/>
      <c r="F128" s="125"/>
      <c r="G128" s="15" t="str">
        <f t="shared" si="5"/>
        <v/>
      </c>
      <c r="H128" s="51" t="str">
        <f t="shared" si="6"/>
        <v/>
      </c>
      <c r="I128" s="307" t="b">
        <f t="shared" si="7"/>
        <v>0</v>
      </c>
      <c r="J128" s="315">
        <f t="shared" si="8"/>
        <v>1</v>
      </c>
      <c r="K128" s="32"/>
    </row>
    <row r="129" spans="1:11">
      <c r="A129" s="36">
        <v>120</v>
      </c>
      <c r="B129" s="6"/>
      <c r="C129" s="6"/>
      <c r="D129" s="6"/>
      <c r="E129" s="6"/>
      <c r="F129" s="125"/>
      <c r="G129" s="15" t="str">
        <f t="shared" si="5"/>
        <v/>
      </c>
      <c r="H129" s="51" t="str">
        <f t="shared" si="6"/>
        <v/>
      </c>
      <c r="I129" s="307" t="b">
        <f t="shared" si="7"/>
        <v>0</v>
      </c>
      <c r="J129" s="315">
        <f t="shared" si="8"/>
        <v>1</v>
      </c>
      <c r="K129" s="32"/>
    </row>
    <row r="130" spans="1:11">
      <c r="A130" s="36">
        <v>121</v>
      </c>
      <c r="B130" s="6"/>
      <c r="C130" s="6"/>
      <c r="D130" s="6"/>
      <c r="E130" s="6"/>
      <c r="F130" s="125"/>
      <c r="G130" s="15" t="str">
        <f t="shared" si="5"/>
        <v/>
      </c>
      <c r="H130" s="51" t="str">
        <f t="shared" si="6"/>
        <v/>
      </c>
      <c r="I130" s="307" t="b">
        <f t="shared" si="7"/>
        <v>0</v>
      </c>
      <c r="J130" s="315">
        <f t="shared" si="8"/>
        <v>1</v>
      </c>
      <c r="K130" s="32"/>
    </row>
    <row r="131" spans="1:11">
      <c r="A131" s="36">
        <v>122</v>
      </c>
      <c r="B131" s="6"/>
      <c r="C131" s="6"/>
      <c r="D131" s="6"/>
      <c r="E131" s="6"/>
      <c r="F131" s="125"/>
      <c r="G131" s="15" t="str">
        <f t="shared" si="5"/>
        <v/>
      </c>
      <c r="H131" s="51" t="str">
        <f t="shared" si="6"/>
        <v/>
      </c>
      <c r="I131" s="307" t="b">
        <f t="shared" si="7"/>
        <v>0</v>
      </c>
      <c r="J131" s="315">
        <f t="shared" si="8"/>
        <v>1</v>
      </c>
      <c r="K131" s="32"/>
    </row>
    <row r="132" spans="1:11">
      <c r="A132" s="36">
        <v>123</v>
      </c>
      <c r="B132" s="6"/>
      <c r="C132" s="6"/>
      <c r="D132" s="6"/>
      <c r="E132" s="6"/>
      <c r="F132" s="125"/>
      <c r="G132" s="15" t="str">
        <f t="shared" si="5"/>
        <v/>
      </c>
      <c r="H132" s="51" t="str">
        <f t="shared" si="6"/>
        <v/>
      </c>
      <c r="I132" s="307" t="b">
        <f t="shared" si="7"/>
        <v>0</v>
      </c>
      <c r="J132" s="315">
        <f t="shared" si="8"/>
        <v>1</v>
      </c>
      <c r="K132" s="32"/>
    </row>
    <row r="133" spans="1:11">
      <c r="A133" s="36">
        <v>124</v>
      </c>
      <c r="B133" s="6"/>
      <c r="C133" s="6"/>
      <c r="D133" s="6"/>
      <c r="E133" s="6"/>
      <c r="F133" s="125"/>
      <c r="G133" s="15" t="str">
        <f t="shared" si="5"/>
        <v/>
      </c>
      <c r="H133" s="51" t="str">
        <f t="shared" si="6"/>
        <v/>
      </c>
      <c r="I133" s="307" t="b">
        <f t="shared" si="7"/>
        <v>0</v>
      </c>
      <c r="J133" s="315">
        <f t="shared" si="8"/>
        <v>1</v>
      </c>
      <c r="K133" s="32"/>
    </row>
    <row r="134" spans="1:11">
      <c r="A134" s="36">
        <v>125</v>
      </c>
      <c r="B134" s="6"/>
      <c r="C134" s="6"/>
      <c r="D134" s="6"/>
      <c r="E134" s="6"/>
      <c r="F134" s="125"/>
      <c r="G134" s="15" t="str">
        <f t="shared" si="5"/>
        <v/>
      </c>
      <c r="H134" s="51" t="str">
        <f t="shared" si="6"/>
        <v/>
      </c>
      <c r="I134" s="307" t="b">
        <f t="shared" si="7"/>
        <v>0</v>
      </c>
      <c r="J134" s="315">
        <f t="shared" si="8"/>
        <v>1</v>
      </c>
      <c r="K134" s="32"/>
    </row>
    <row r="135" spans="1:11">
      <c r="A135" s="36">
        <v>126</v>
      </c>
      <c r="B135" s="6"/>
      <c r="C135" s="6"/>
      <c r="D135" s="6"/>
      <c r="E135" s="6"/>
      <c r="F135" s="125"/>
      <c r="G135" s="15" t="str">
        <f t="shared" si="5"/>
        <v/>
      </c>
      <c r="H135" s="51" t="str">
        <f t="shared" si="6"/>
        <v/>
      </c>
      <c r="I135" s="307" t="b">
        <f t="shared" si="7"/>
        <v>0</v>
      </c>
      <c r="J135" s="315">
        <f t="shared" si="8"/>
        <v>1</v>
      </c>
      <c r="K135" s="32"/>
    </row>
    <row r="136" spans="1:11">
      <c r="A136" s="36">
        <v>127</v>
      </c>
      <c r="B136" s="6"/>
      <c r="C136" s="6"/>
      <c r="D136" s="6"/>
      <c r="E136" s="6"/>
      <c r="F136" s="125"/>
      <c r="G136" s="15" t="str">
        <f t="shared" si="5"/>
        <v/>
      </c>
      <c r="H136" s="51" t="str">
        <f t="shared" si="6"/>
        <v/>
      </c>
      <c r="I136" s="307" t="b">
        <f t="shared" si="7"/>
        <v>0</v>
      </c>
      <c r="J136" s="315">
        <f t="shared" si="8"/>
        <v>1</v>
      </c>
      <c r="K136" s="32"/>
    </row>
    <row r="137" spans="1:11">
      <c r="A137" s="36">
        <v>128</v>
      </c>
      <c r="B137" s="6"/>
      <c r="C137" s="6"/>
      <c r="D137" s="6"/>
      <c r="E137" s="6"/>
      <c r="F137" s="125"/>
      <c r="G137" s="15" t="str">
        <f t="shared" si="5"/>
        <v/>
      </c>
      <c r="H137" s="51" t="str">
        <f t="shared" si="6"/>
        <v/>
      </c>
      <c r="I137" s="307" t="b">
        <f t="shared" si="7"/>
        <v>0</v>
      </c>
      <c r="J137" s="315">
        <f t="shared" si="8"/>
        <v>1</v>
      </c>
      <c r="K137" s="32"/>
    </row>
    <row r="138" spans="1:11">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c r="A140" s="36">
        <v>131</v>
      </c>
      <c r="B140" s="6"/>
      <c r="C140" s="6"/>
      <c r="D140" s="6"/>
      <c r="E140" s="6"/>
      <c r="F140" s="125"/>
      <c r="G140" s="15" t="str">
        <f t="shared" si="9"/>
        <v/>
      </c>
      <c r="H140" s="51" t="str">
        <f t="shared" si="10"/>
        <v/>
      </c>
      <c r="I140" s="307" t="b">
        <f t="shared" si="11"/>
        <v>0</v>
      </c>
      <c r="J140" s="315">
        <f t="shared" si="12"/>
        <v>1</v>
      </c>
      <c r="K140" s="32"/>
    </row>
    <row r="141" spans="1:11">
      <c r="A141" s="36">
        <v>132</v>
      </c>
      <c r="B141" s="6"/>
      <c r="C141" s="6"/>
      <c r="D141" s="6"/>
      <c r="E141" s="6"/>
      <c r="F141" s="125"/>
      <c r="G141" s="15" t="str">
        <f t="shared" si="9"/>
        <v/>
      </c>
      <c r="H141" s="51" t="str">
        <f t="shared" si="10"/>
        <v/>
      </c>
      <c r="I141" s="307" t="b">
        <f t="shared" si="11"/>
        <v>0</v>
      </c>
      <c r="J141" s="315">
        <f t="shared" si="12"/>
        <v>1</v>
      </c>
      <c r="K141" s="32"/>
    </row>
    <row r="142" spans="1:11">
      <c r="A142" s="36">
        <v>133</v>
      </c>
      <c r="B142" s="6"/>
      <c r="C142" s="6"/>
      <c r="D142" s="6"/>
      <c r="E142" s="6"/>
      <c r="F142" s="125"/>
      <c r="G142" s="15" t="str">
        <f t="shared" si="9"/>
        <v/>
      </c>
      <c r="H142" s="51" t="str">
        <f t="shared" si="10"/>
        <v/>
      </c>
      <c r="I142" s="307" t="b">
        <f t="shared" si="11"/>
        <v>0</v>
      </c>
      <c r="J142" s="315">
        <f t="shared" si="12"/>
        <v>1</v>
      </c>
      <c r="K142" s="32"/>
    </row>
    <row r="143" spans="1:11">
      <c r="A143" s="36">
        <v>134</v>
      </c>
      <c r="B143" s="6"/>
      <c r="C143" s="6"/>
      <c r="D143" s="6"/>
      <c r="E143" s="6"/>
      <c r="F143" s="125"/>
      <c r="G143" s="15" t="str">
        <f t="shared" si="9"/>
        <v/>
      </c>
      <c r="H143" s="51" t="str">
        <f t="shared" si="10"/>
        <v/>
      </c>
      <c r="I143" s="307" t="b">
        <f t="shared" si="11"/>
        <v>0</v>
      </c>
      <c r="J143" s="315">
        <f t="shared" si="12"/>
        <v>1</v>
      </c>
      <c r="K143" s="32"/>
    </row>
    <row r="144" spans="1:11">
      <c r="A144" s="36">
        <v>135</v>
      </c>
      <c r="B144" s="6"/>
      <c r="C144" s="6"/>
      <c r="D144" s="6"/>
      <c r="E144" s="6"/>
      <c r="F144" s="125"/>
      <c r="G144" s="15" t="str">
        <f t="shared" si="9"/>
        <v/>
      </c>
      <c r="H144" s="51" t="str">
        <f t="shared" si="10"/>
        <v/>
      </c>
      <c r="I144" s="307" t="b">
        <f t="shared" si="11"/>
        <v>0</v>
      </c>
      <c r="J144" s="315">
        <f t="shared" si="12"/>
        <v>1</v>
      </c>
      <c r="K144" s="32"/>
    </row>
    <row r="145" spans="1:11">
      <c r="A145" s="36">
        <v>136</v>
      </c>
      <c r="B145" s="6"/>
      <c r="C145" s="6"/>
      <c r="D145" s="6"/>
      <c r="E145" s="6"/>
      <c r="F145" s="125"/>
      <c r="G145" s="15" t="str">
        <f t="shared" si="9"/>
        <v/>
      </c>
      <c r="H145" s="51" t="str">
        <f t="shared" si="10"/>
        <v/>
      </c>
      <c r="I145" s="307" t="b">
        <f t="shared" si="11"/>
        <v>0</v>
      </c>
      <c r="J145" s="315">
        <f t="shared" si="12"/>
        <v>1</v>
      </c>
      <c r="K145" s="32"/>
    </row>
    <row r="146" spans="1:11">
      <c r="A146" s="36">
        <v>137</v>
      </c>
      <c r="B146" s="6"/>
      <c r="C146" s="6"/>
      <c r="D146" s="6"/>
      <c r="E146" s="6"/>
      <c r="F146" s="125"/>
      <c r="G146" s="15" t="str">
        <f t="shared" si="9"/>
        <v/>
      </c>
      <c r="H146" s="51" t="str">
        <f t="shared" si="10"/>
        <v/>
      </c>
      <c r="I146" s="307" t="b">
        <f t="shared" si="11"/>
        <v>0</v>
      </c>
      <c r="J146" s="315">
        <f t="shared" si="12"/>
        <v>1</v>
      </c>
      <c r="K146" s="32"/>
    </row>
    <row r="147" spans="1:11">
      <c r="A147" s="36">
        <v>138</v>
      </c>
      <c r="B147" s="6"/>
      <c r="C147" s="6"/>
      <c r="D147" s="6"/>
      <c r="E147" s="6"/>
      <c r="F147" s="125"/>
      <c r="G147" s="15" t="str">
        <f t="shared" si="9"/>
        <v/>
      </c>
      <c r="H147" s="51" t="str">
        <f t="shared" si="10"/>
        <v/>
      </c>
      <c r="I147" s="307" t="b">
        <f t="shared" si="11"/>
        <v>0</v>
      </c>
      <c r="J147" s="315">
        <f t="shared" si="12"/>
        <v>1</v>
      </c>
      <c r="K147" s="32"/>
    </row>
    <row r="148" spans="1:11">
      <c r="A148" s="36">
        <v>139</v>
      </c>
      <c r="B148" s="6"/>
      <c r="C148" s="6"/>
      <c r="D148" s="6"/>
      <c r="E148" s="6"/>
      <c r="F148" s="125"/>
      <c r="G148" s="15" t="str">
        <f t="shared" si="9"/>
        <v/>
      </c>
      <c r="H148" s="51" t="str">
        <f t="shared" si="10"/>
        <v/>
      </c>
      <c r="I148" s="307" t="b">
        <f t="shared" si="11"/>
        <v>0</v>
      </c>
      <c r="J148" s="315">
        <f t="shared" si="12"/>
        <v>1</v>
      </c>
      <c r="K148" s="32"/>
    </row>
    <row r="149" spans="1:11">
      <c r="A149" s="36">
        <v>140</v>
      </c>
      <c r="B149" s="6"/>
      <c r="C149" s="6"/>
      <c r="D149" s="6"/>
      <c r="E149" s="6"/>
      <c r="F149" s="125"/>
      <c r="G149" s="15" t="str">
        <f t="shared" si="9"/>
        <v/>
      </c>
      <c r="H149" s="51" t="str">
        <f t="shared" si="10"/>
        <v/>
      </c>
      <c r="I149" s="307" t="b">
        <f t="shared" si="11"/>
        <v>0</v>
      </c>
      <c r="J149" s="315">
        <f t="shared" si="12"/>
        <v>1</v>
      </c>
      <c r="K149" s="32"/>
    </row>
    <row r="150" spans="1:11">
      <c r="A150" s="36">
        <v>141</v>
      </c>
      <c r="B150" s="6"/>
      <c r="C150" s="6"/>
      <c r="D150" s="6"/>
      <c r="E150" s="6"/>
      <c r="F150" s="125"/>
      <c r="G150" s="15" t="str">
        <f t="shared" si="9"/>
        <v/>
      </c>
      <c r="H150" s="51" t="str">
        <f t="shared" si="10"/>
        <v/>
      </c>
      <c r="I150" s="307" t="b">
        <f t="shared" si="11"/>
        <v>0</v>
      </c>
      <c r="J150" s="315">
        <f t="shared" si="12"/>
        <v>1</v>
      </c>
      <c r="K150" s="32"/>
    </row>
    <row r="151" spans="1:11">
      <c r="A151" s="36">
        <v>142</v>
      </c>
      <c r="B151" s="6"/>
      <c r="C151" s="6"/>
      <c r="D151" s="6"/>
      <c r="E151" s="6"/>
      <c r="F151" s="125"/>
      <c r="G151" s="15" t="str">
        <f t="shared" si="9"/>
        <v/>
      </c>
      <c r="H151" s="51" t="str">
        <f t="shared" si="10"/>
        <v/>
      </c>
      <c r="I151" s="307" t="b">
        <f t="shared" si="11"/>
        <v>0</v>
      </c>
      <c r="J151" s="315">
        <f t="shared" si="12"/>
        <v>1</v>
      </c>
      <c r="K151" s="32"/>
    </row>
    <row r="152" spans="1:11">
      <c r="A152" s="36">
        <v>143</v>
      </c>
      <c r="B152" s="6"/>
      <c r="C152" s="6"/>
      <c r="D152" s="6"/>
      <c r="E152" s="6"/>
      <c r="F152" s="125"/>
      <c r="G152" s="15" t="str">
        <f t="shared" si="9"/>
        <v/>
      </c>
      <c r="H152" s="51" t="str">
        <f t="shared" si="10"/>
        <v/>
      </c>
      <c r="I152" s="307" t="b">
        <f t="shared" si="11"/>
        <v>0</v>
      </c>
      <c r="J152" s="315">
        <f t="shared" si="12"/>
        <v>1</v>
      </c>
      <c r="K152" s="32"/>
    </row>
    <row r="153" spans="1:11">
      <c r="A153" s="36">
        <v>144</v>
      </c>
      <c r="B153" s="6"/>
      <c r="C153" s="6"/>
      <c r="D153" s="6"/>
      <c r="E153" s="6"/>
      <c r="F153" s="125"/>
      <c r="G153" s="15" t="str">
        <f t="shared" si="9"/>
        <v/>
      </c>
      <c r="H153" s="51" t="str">
        <f t="shared" si="10"/>
        <v/>
      </c>
      <c r="I153" s="307" t="b">
        <f t="shared" si="11"/>
        <v>0</v>
      </c>
      <c r="J153" s="315">
        <f t="shared" si="12"/>
        <v>1</v>
      </c>
      <c r="K153" s="32"/>
    </row>
    <row r="154" spans="1:11">
      <c r="A154" s="36">
        <v>145</v>
      </c>
      <c r="B154" s="6"/>
      <c r="C154" s="6"/>
      <c r="D154" s="6"/>
      <c r="E154" s="6"/>
      <c r="F154" s="125"/>
      <c r="G154" s="15" t="str">
        <f t="shared" si="9"/>
        <v/>
      </c>
      <c r="H154" s="51" t="str">
        <f t="shared" si="10"/>
        <v/>
      </c>
      <c r="I154" s="307" t="b">
        <f t="shared" si="11"/>
        <v>0</v>
      </c>
      <c r="J154" s="315">
        <f t="shared" si="12"/>
        <v>1</v>
      </c>
      <c r="K154" s="32"/>
    </row>
    <row r="155" spans="1:11">
      <c r="A155" s="36">
        <v>146</v>
      </c>
      <c r="B155" s="6"/>
      <c r="C155" s="6"/>
      <c r="D155" s="6"/>
      <c r="E155" s="6"/>
      <c r="F155" s="125"/>
      <c r="G155" s="15" t="str">
        <f t="shared" si="9"/>
        <v/>
      </c>
      <c r="H155" s="51" t="str">
        <f t="shared" si="10"/>
        <v/>
      </c>
      <c r="I155" s="307" t="b">
        <f t="shared" si="11"/>
        <v>0</v>
      </c>
      <c r="J155" s="315">
        <f t="shared" si="12"/>
        <v>1</v>
      </c>
      <c r="K155" s="32"/>
    </row>
    <row r="156" spans="1:11">
      <c r="A156" s="36">
        <v>147</v>
      </c>
      <c r="B156" s="6"/>
      <c r="C156" s="6"/>
      <c r="D156" s="6"/>
      <c r="E156" s="6"/>
      <c r="F156" s="125"/>
      <c r="G156" s="15" t="str">
        <f t="shared" si="9"/>
        <v/>
      </c>
      <c r="H156" s="51" t="str">
        <f t="shared" si="10"/>
        <v/>
      </c>
      <c r="I156" s="307" t="b">
        <f t="shared" si="11"/>
        <v>0</v>
      </c>
      <c r="J156" s="315">
        <f t="shared" si="12"/>
        <v>1</v>
      </c>
      <c r="K156" s="32"/>
    </row>
    <row r="157" spans="1:11">
      <c r="A157" s="36">
        <v>148</v>
      </c>
      <c r="B157" s="6"/>
      <c r="C157" s="6"/>
      <c r="D157" s="6"/>
      <c r="E157" s="6"/>
      <c r="F157" s="125"/>
      <c r="G157" s="15" t="str">
        <f t="shared" si="9"/>
        <v/>
      </c>
      <c r="H157" s="51" t="str">
        <f t="shared" si="10"/>
        <v/>
      </c>
      <c r="I157" s="307" t="b">
        <f t="shared" si="11"/>
        <v>0</v>
      </c>
      <c r="J157" s="315">
        <f t="shared" si="12"/>
        <v>1</v>
      </c>
      <c r="K157" s="32"/>
    </row>
    <row r="158" spans="1:11">
      <c r="A158" s="36">
        <v>149</v>
      </c>
      <c r="B158" s="6"/>
      <c r="C158" s="6"/>
      <c r="D158" s="6"/>
      <c r="E158" s="6"/>
      <c r="F158" s="125"/>
      <c r="G158" s="15" t="str">
        <f t="shared" si="9"/>
        <v/>
      </c>
      <c r="H158" s="51" t="str">
        <f t="shared" si="10"/>
        <v/>
      </c>
      <c r="I158" s="307" t="b">
        <f t="shared" si="11"/>
        <v>0</v>
      </c>
      <c r="J158" s="315">
        <f t="shared" si="12"/>
        <v>1</v>
      </c>
      <c r="K158" s="32"/>
    </row>
    <row r="159" spans="1:11">
      <c r="A159" s="36">
        <v>150</v>
      </c>
      <c r="B159" s="6"/>
      <c r="C159" s="6"/>
      <c r="D159" s="6"/>
      <c r="E159" s="6"/>
      <c r="F159" s="125"/>
      <c r="G159" s="15" t="str">
        <f t="shared" si="9"/>
        <v/>
      </c>
      <c r="H159" s="51" t="str">
        <f t="shared" si="10"/>
        <v/>
      </c>
      <c r="I159" s="307" t="b">
        <f t="shared" si="11"/>
        <v>0</v>
      </c>
      <c r="J159" s="315">
        <f t="shared" si="12"/>
        <v>1</v>
      </c>
      <c r="K159" s="32"/>
    </row>
    <row r="160" spans="1:11">
      <c r="A160" s="36">
        <v>151</v>
      </c>
      <c r="B160" s="6"/>
      <c r="C160" s="6"/>
      <c r="D160" s="6"/>
      <c r="E160" s="6"/>
      <c r="F160" s="125"/>
      <c r="G160" s="15" t="str">
        <f t="shared" si="9"/>
        <v/>
      </c>
      <c r="H160" s="51" t="str">
        <f t="shared" si="10"/>
        <v/>
      </c>
      <c r="I160" s="307" t="b">
        <f t="shared" si="11"/>
        <v>0</v>
      </c>
      <c r="J160" s="315">
        <f t="shared" si="12"/>
        <v>1</v>
      </c>
      <c r="K160" s="32"/>
    </row>
    <row r="161" spans="1:11">
      <c r="A161" s="36">
        <v>152</v>
      </c>
      <c r="B161" s="6"/>
      <c r="C161" s="6"/>
      <c r="D161" s="6"/>
      <c r="E161" s="6"/>
      <c r="F161" s="125"/>
      <c r="G161" s="15" t="str">
        <f t="shared" si="9"/>
        <v/>
      </c>
      <c r="H161" s="51" t="str">
        <f t="shared" si="10"/>
        <v/>
      </c>
      <c r="I161" s="307" t="b">
        <f t="shared" si="11"/>
        <v>0</v>
      </c>
      <c r="J161" s="315">
        <f t="shared" si="12"/>
        <v>1</v>
      </c>
      <c r="K161" s="32"/>
    </row>
    <row r="162" spans="1:11">
      <c r="A162" s="36">
        <v>153</v>
      </c>
      <c r="B162" s="6"/>
      <c r="C162" s="6"/>
      <c r="D162" s="6"/>
      <c r="E162" s="6"/>
      <c r="F162" s="125"/>
      <c r="G162" s="15" t="str">
        <f t="shared" si="9"/>
        <v/>
      </c>
      <c r="H162" s="51" t="str">
        <f t="shared" si="10"/>
        <v/>
      </c>
      <c r="I162" s="307" t="b">
        <f t="shared" si="11"/>
        <v>0</v>
      </c>
      <c r="J162" s="315">
        <f t="shared" si="12"/>
        <v>1</v>
      </c>
      <c r="K162" s="32"/>
    </row>
    <row r="163" spans="1:11">
      <c r="A163" s="36">
        <v>154</v>
      </c>
      <c r="B163" s="6"/>
      <c r="C163" s="6"/>
      <c r="D163" s="6"/>
      <c r="E163" s="6"/>
      <c r="F163" s="125"/>
      <c r="G163" s="15" t="str">
        <f t="shared" si="9"/>
        <v/>
      </c>
      <c r="H163" s="51" t="str">
        <f t="shared" si="10"/>
        <v/>
      </c>
      <c r="I163" s="307" t="b">
        <f t="shared" si="11"/>
        <v>0</v>
      </c>
      <c r="J163" s="315">
        <f t="shared" si="12"/>
        <v>1</v>
      </c>
      <c r="K163" s="32"/>
    </row>
    <row r="164" spans="1:11">
      <c r="A164" s="36">
        <v>155</v>
      </c>
      <c r="B164" s="6"/>
      <c r="C164" s="6"/>
      <c r="D164" s="6"/>
      <c r="E164" s="6"/>
      <c r="F164" s="125"/>
      <c r="G164" s="15" t="str">
        <f t="shared" si="9"/>
        <v/>
      </c>
      <c r="H164" s="51" t="str">
        <f t="shared" si="10"/>
        <v/>
      </c>
      <c r="I164" s="307" t="b">
        <f t="shared" si="11"/>
        <v>0</v>
      </c>
      <c r="J164" s="315">
        <f t="shared" si="12"/>
        <v>1</v>
      </c>
      <c r="K164" s="32"/>
    </row>
    <row r="165" spans="1:11">
      <c r="A165" s="36">
        <v>156</v>
      </c>
      <c r="B165" s="6"/>
      <c r="C165" s="6"/>
      <c r="D165" s="6"/>
      <c r="E165" s="6"/>
      <c r="F165" s="125"/>
      <c r="G165" s="15" t="str">
        <f t="shared" si="9"/>
        <v/>
      </c>
      <c r="H165" s="51" t="str">
        <f t="shared" si="10"/>
        <v/>
      </c>
      <c r="I165" s="307" t="b">
        <f t="shared" si="11"/>
        <v>0</v>
      </c>
      <c r="J165" s="315">
        <f t="shared" si="12"/>
        <v>1</v>
      </c>
      <c r="K165" s="32"/>
    </row>
    <row r="166" spans="1:11">
      <c r="A166" s="36">
        <v>157</v>
      </c>
      <c r="B166" s="6"/>
      <c r="C166" s="6"/>
      <c r="D166" s="6"/>
      <c r="E166" s="6"/>
      <c r="F166" s="125"/>
      <c r="G166" s="15" t="str">
        <f t="shared" si="9"/>
        <v/>
      </c>
      <c r="H166" s="51" t="str">
        <f t="shared" si="10"/>
        <v/>
      </c>
      <c r="I166" s="307" t="b">
        <f t="shared" si="11"/>
        <v>0</v>
      </c>
      <c r="J166" s="315">
        <f t="shared" si="12"/>
        <v>1</v>
      </c>
      <c r="K166" s="32"/>
    </row>
    <row r="167" spans="1:11">
      <c r="A167" s="36">
        <v>158</v>
      </c>
      <c r="B167" s="6"/>
      <c r="C167" s="6"/>
      <c r="D167" s="6"/>
      <c r="E167" s="6"/>
      <c r="F167" s="125"/>
      <c r="G167" s="15" t="str">
        <f t="shared" si="9"/>
        <v/>
      </c>
      <c r="H167" s="51" t="str">
        <f t="shared" si="10"/>
        <v/>
      </c>
      <c r="I167" s="307" t="b">
        <f t="shared" si="11"/>
        <v>0</v>
      </c>
      <c r="J167" s="315">
        <f t="shared" si="12"/>
        <v>1</v>
      </c>
      <c r="K167" s="32"/>
    </row>
    <row r="168" spans="1:11">
      <c r="A168" s="36">
        <v>159</v>
      </c>
      <c r="B168" s="6"/>
      <c r="C168" s="6"/>
      <c r="D168" s="6"/>
      <c r="E168" s="6"/>
      <c r="F168" s="125"/>
      <c r="G168" s="15" t="str">
        <f t="shared" si="9"/>
        <v/>
      </c>
      <c r="H168" s="51" t="str">
        <f t="shared" si="10"/>
        <v/>
      </c>
      <c r="I168" s="307" t="b">
        <f t="shared" si="11"/>
        <v>0</v>
      </c>
      <c r="J168" s="315">
        <f t="shared" si="12"/>
        <v>1</v>
      </c>
      <c r="K168" s="32"/>
    </row>
    <row r="169" spans="1:11">
      <c r="A169" s="36">
        <v>160</v>
      </c>
      <c r="B169" s="6"/>
      <c r="C169" s="6"/>
      <c r="D169" s="6"/>
      <c r="E169" s="6"/>
      <c r="F169" s="125"/>
      <c r="G169" s="15" t="str">
        <f t="shared" si="9"/>
        <v/>
      </c>
      <c r="H169" s="51" t="str">
        <f t="shared" si="10"/>
        <v/>
      </c>
      <c r="I169" s="307" t="b">
        <f t="shared" si="11"/>
        <v>0</v>
      </c>
      <c r="J169" s="315">
        <f t="shared" si="12"/>
        <v>1</v>
      </c>
      <c r="K169" s="32"/>
    </row>
    <row r="170" spans="1:11">
      <c r="A170" s="36">
        <v>161</v>
      </c>
      <c r="B170" s="6"/>
      <c r="C170" s="6"/>
      <c r="D170" s="6"/>
      <c r="E170" s="6"/>
      <c r="F170" s="125"/>
      <c r="G170" s="15" t="str">
        <f t="shared" si="9"/>
        <v/>
      </c>
      <c r="H170" s="51" t="str">
        <f t="shared" si="10"/>
        <v/>
      </c>
      <c r="I170" s="307" t="b">
        <f t="shared" si="11"/>
        <v>0</v>
      </c>
      <c r="J170" s="315">
        <f t="shared" si="12"/>
        <v>1</v>
      </c>
      <c r="K170" s="32"/>
    </row>
    <row r="171" spans="1:11">
      <c r="A171" s="36">
        <v>162</v>
      </c>
      <c r="B171" s="6"/>
      <c r="C171" s="6"/>
      <c r="D171" s="6"/>
      <c r="E171" s="6"/>
      <c r="F171" s="125"/>
      <c r="G171" s="15" t="str">
        <f t="shared" si="9"/>
        <v/>
      </c>
      <c r="H171" s="51" t="str">
        <f t="shared" si="10"/>
        <v/>
      </c>
      <c r="I171" s="307" t="b">
        <f t="shared" si="11"/>
        <v>0</v>
      </c>
      <c r="J171" s="315">
        <f t="shared" si="12"/>
        <v>1</v>
      </c>
      <c r="K171" s="32"/>
    </row>
    <row r="172" spans="1:11">
      <c r="A172" s="36">
        <v>163</v>
      </c>
      <c r="B172" s="6"/>
      <c r="C172" s="6"/>
      <c r="D172" s="6"/>
      <c r="E172" s="6"/>
      <c r="F172" s="125"/>
      <c r="G172" s="15" t="str">
        <f t="shared" si="9"/>
        <v/>
      </c>
      <c r="H172" s="51" t="str">
        <f t="shared" si="10"/>
        <v/>
      </c>
      <c r="I172" s="307" t="b">
        <f t="shared" si="11"/>
        <v>0</v>
      </c>
      <c r="J172" s="315">
        <f t="shared" si="12"/>
        <v>1</v>
      </c>
      <c r="K172" s="32"/>
    </row>
    <row r="173" spans="1:11">
      <c r="A173" s="36">
        <v>164</v>
      </c>
      <c r="B173" s="6"/>
      <c r="C173" s="6"/>
      <c r="D173" s="6"/>
      <c r="E173" s="6"/>
      <c r="F173" s="125"/>
      <c r="G173" s="15" t="str">
        <f t="shared" si="9"/>
        <v/>
      </c>
      <c r="H173" s="51" t="str">
        <f t="shared" si="10"/>
        <v/>
      </c>
      <c r="I173" s="307" t="b">
        <f t="shared" si="11"/>
        <v>0</v>
      </c>
      <c r="J173" s="315">
        <f t="shared" si="12"/>
        <v>1</v>
      </c>
      <c r="K173" s="32"/>
    </row>
    <row r="174" spans="1:11">
      <c r="A174" s="36">
        <v>165</v>
      </c>
      <c r="B174" s="6"/>
      <c r="C174" s="6"/>
      <c r="D174" s="6"/>
      <c r="E174" s="6"/>
      <c r="F174" s="125"/>
      <c r="G174" s="15" t="str">
        <f t="shared" si="9"/>
        <v/>
      </c>
      <c r="H174" s="51" t="str">
        <f t="shared" si="10"/>
        <v/>
      </c>
      <c r="I174" s="307" t="b">
        <f t="shared" si="11"/>
        <v>0</v>
      </c>
      <c r="J174" s="315">
        <f t="shared" si="12"/>
        <v>1</v>
      </c>
      <c r="K174" s="32"/>
    </row>
    <row r="175" spans="1:11">
      <c r="A175" s="36">
        <v>166</v>
      </c>
      <c r="B175" s="6"/>
      <c r="C175" s="6"/>
      <c r="D175" s="6"/>
      <c r="E175" s="6"/>
      <c r="F175" s="125"/>
      <c r="G175" s="15" t="str">
        <f t="shared" si="9"/>
        <v/>
      </c>
      <c r="H175" s="51" t="str">
        <f t="shared" si="10"/>
        <v/>
      </c>
      <c r="I175" s="307" t="b">
        <f t="shared" si="11"/>
        <v>0</v>
      </c>
      <c r="J175" s="315">
        <f t="shared" si="12"/>
        <v>1</v>
      </c>
      <c r="K175" s="32"/>
    </row>
    <row r="176" spans="1:11">
      <c r="A176" s="36">
        <v>167</v>
      </c>
      <c r="B176" s="6"/>
      <c r="C176" s="6"/>
      <c r="D176" s="6"/>
      <c r="E176" s="6"/>
      <c r="F176" s="125"/>
      <c r="G176" s="15" t="str">
        <f t="shared" si="9"/>
        <v/>
      </c>
      <c r="H176" s="51" t="str">
        <f t="shared" si="10"/>
        <v/>
      </c>
      <c r="I176" s="307" t="b">
        <f t="shared" si="11"/>
        <v>0</v>
      </c>
      <c r="J176" s="315">
        <f t="shared" si="12"/>
        <v>1</v>
      </c>
      <c r="K176" s="32"/>
    </row>
    <row r="177" spans="1:11">
      <c r="A177" s="36">
        <v>168</v>
      </c>
      <c r="B177" s="6"/>
      <c r="C177" s="6"/>
      <c r="D177" s="6"/>
      <c r="E177" s="6"/>
      <c r="F177" s="125"/>
      <c r="G177" s="15" t="str">
        <f t="shared" si="9"/>
        <v/>
      </c>
      <c r="H177" s="51" t="str">
        <f t="shared" si="10"/>
        <v/>
      </c>
      <c r="I177" s="307" t="b">
        <f t="shared" si="11"/>
        <v>0</v>
      </c>
      <c r="J177" s="315">
        <f t="shared" si="12"/>
        <v>1</v>
      </c>
      <c r="K177" s="32"/>
    </row>
    <row r="178" spans="1:11">
      <c r="A178" s="36">
        <v>169</v>
      </c>
      <c r="B178" s="6"/>
      <c r="C178" s="6"/>
      <c r="D178" s="6"/>
      <c r="E178" s="6"/>
      <c r="F178" s="125"/>
      <c r="G178" s="15" t="str">
        <f t="shared" si="9"/>
        <v/>
      </c>
      <c r="H178" s="51" t="str">
        <f t="shared" si="10"/>
        <v/>
      </c>
      <c r="I178" s="307" t="b">
        <f t="shared" si="11"/>
        <v>0</v>
      </c>
      <c r="J178" s="315">
        <f t="shared" si="12"/>
        <v>1</v>
      </c>
      <c r="K178" s="32"/>
    </row>
    <row r="179" spans="1:11">
      <c r="A179" s="36">
        <v>170</v>
      </c>
      <c r="B179" s="6"/>
      <c r="C179" s="6"/>
      <c r="D179" s="6"/>
      <c r="E179" s="6"/>
      <c r="F179" s="125"/>
      <c r="G179" s="15" t="str">
        <f t="shared" si="9"/>
        <v/>
      </c>
      <c r="H179" s="51" t="str">
        <f t="shared" si="10"/>
        <v/>
      </c>
      <c r="I179" s="307" t="b">
        <f t="shared" si="11"/>
        <v>0</v>
      </c>
      <c r="J179" s="315">
        <f t="shared" si="12"/>
        <v>1</v>
      </c>
      <c r="K179" s="32"/>
    </row>
    <row r="180" spans="1:11">
      <c r="A180" s="36">
        <v>171</v>
      </c>
      <c r="B180" s="6"/>
      <c r="C180" s="6"/>
      <c r="D180" s="6"/>
      <c r="E180" s="6"/>
      <c r="F180" s="125"/>
      <c r="G180" s="15" t="str">
        <f t="shared" si="9"/>
        <v/>
      </c>
      <c r="H180" s="51" t="str">
        <f t="shared" si="10"/>
        <v/>
      </c>
      <c r="I180" s="307" t="b">
        <f t="shared" si="11"/>
        <v>0</v>
      </c>
      <c r="J180" s="315">
        <f t="shared" si="12"/>
        <v>1</v>
      </c>
      <c r="K180" s="32"/>
    </row>
    <row r="181" spans="1:11">
      <c r="A181" s="36">
        <v>172</v>
      </c>
      <c r="B181" s="6"/>
      <c r="C181" s="6"/>
      <c r="D181" s="6"/>
      <c r="E181" s="6"/>
      <c r="F181" s="125"/>
      <c r="G181" s="15" t="str">
        <f t="shared" si="9"/>
        <v/>
      </c>
      <c r="H181" s="51" t="str">
        <f t="shared" si="10"/>
        <v/>
      </c>
      <c r="I181" s="307" t="b">
        <f t="shared" si="11"/>
        <v>0</v>
      </c>
      <c r="J181" s="315">
        <f t="shared" si="12"/>
        <v>1</v>
      </c>
      <c r="K181" s="32"/>
    </row>
    <row r="182" spans="1:11">
      <c r="A182" s="36">
        <v>173</v>
      </c>
      <c r="B182" s="6"/>
      <c r="C182" s="6"/>
      <c r="D182" s="6"/>
      <c r="E182" s="6"/>
      <c r="F182" s="125"/>
      <c r="G182" s="15" t="str">
        <f t="shared" si="9"/>
        <v/>
      </c>
      <c r="H182" s="51" t="str">
        <f t="shared" si="10"/>
        <v/>
      </c>
      <c r="I182" s="307" t="b">
        <f t="shared" si="11"/>
        <v>0</v>
      </c>
      <c r="J182" s="315">
        <f t="shared" si="12"/>
        <v>1</v>
      </c>
      <c r="K182" s="32"/>
    </row>
    <row r="183" spans="1:11">
      <c r="A183" s="36">
        <v>174</v>
      </c>
      <c r="B183" s="6"/>
      <c r="C183" s="6"/>
      <c r="D183" s="6"/>
      <c r="E183" s="6"/>
      <c r="F183" s="125"/>
      <c r="G183" s="15" t="str">
        <f t="shared" si="9"/>
        <v/>
      </c>
      <c r="H183" s="51" t="str">
        <f t="shared" si="10"/>
        <v/>
      </c>
      <c r="I183" s="307" t="b">
        <f t="shared" si="11"/>
        <v>0</v>
      </c>
      <c r="J183" s="315">
        <f t="shared" si="12"/>
        <v>1</v>
      </c>
      <c r="K183" s="32"/>
    </row>
    <row r="184" spans="1:11">
      <c r="A184" s="36">
        <v>175</v>
      </c>
      <c r="B184" s="6"/>
      <c r="C184" s="6"/>
      <c r="D184" s="6"/>
      <c r="E184" s="6"/>
      <c r="F184" s="125"/>
      <c r="G184" s="15" t="str">
        <f t="shared" si="9"/>
        <v/>
      </c>
      <c r="H184" s="51" t="str">
        <f t="shared" si="10"/>
        <v/>
      </c>
      <c r="I184" s="307" t="b">
        <f t="shared" si="11"/>
        <v>0</v>
      </c>
      <c r="J184" s="315">
        <f t="shared" si="12"/>
        <v>1</v>
      </c>
      <c r="K184" s="32"/>
    </row>
    <row r="185" spans="1:11">
      <c r="A185" s="36">
        <v>176</v>
      </c>
      <c r="B185" s="6"/>
      <c r="C185" s="6"/>
      <c r="D185" s="6"/>
      <c r="E185" s="6"/>
      <c r="F185" s="125"/>
      <c r="G185" s="15" t="str">
        <f t="shared" si="9"/>
        <v/>
      </c>
      <c r="H185" s="51" t="str">
        <f t="shared" si="10"/>
        <v/>
      </c>
      <c r="I185" s="307" t="b">
        <f t="shared" si="11"/>
        <v>0</v>
      </c>
      <c r="J185" s="315">
        <f t="shared" si="12"/>
        <v>1</v>
      </c>
      <c r="K185" s="32"/>
    </row>
    <row r="186" spans="1:11">
      <c r="A186" s="36">
        <v>177</v>
      </c>
      <c r="B186" s="6"/>
      <c r="C186" s="6"/>
      <c r="D186" s="6"/>
      <c r="E186" s="6"/>
      <c r="F186" s="125"/>
      <c r="G186" s="15" t="str">
        <f t="shared" si="9"/>
        <v/>
      </c>
      <c r="H186" s="51" t="str">
        <f t="shared" si="10"/>
        <v/>
      </c>
      <c r="I186" s="307" t="b">
        <f t="shared" si="11"/>
        <v>0</v>
      </c>
      <c r="J186" s="315">
        <f t="shared" si="12"/>
        <v>1</v>
      </c>
      <c r="K186" s="32"/>
    </row>
    <row r="187" spans="1:11">
      <c r="A187" s="36">
        <v>178</v>
      </c>
      <c r="B187" s="6"/>
      <c r="C187" s="6"/>
      <c r="D187" s="6"/>
      <c r="E187" s="6"/>
      <c r="F187" s="125"/>
      <c r="G187" s="15" t="str">
        <f t="shared" si="9"/>
        <v/>
      </c>
      <c r="H187" s="51" t="str">
        <f t="shared" si="10"/>
        <v/>
      </c>
      <c r="I187" s="307" t="b">
        <f t="shared" si="11"/>
        <v>0</v>
      </c>
      <c r="J187" s="315">
        <f t="shared" si="12"/>
        <v>1</v>
      </c>
      <c r="K187" s="32"/>
    </row>
    <row r="188" spans="1:11">
      <c r="A188" s="36">
        <v>179</v>
      </c>
      <c r="B188" s="6"/>
      <c r="C188" s="6"/>
      <c r="D188" s="6"/>
      <c r="E188" s="6"/>
      <c r="F188" s="125"/>
      <c r="G188" s="15" t="str">
        <f t="shared" si="9"/>
        <v/>
      </c>
      <c r="H188" s="51" t="str">
        <f t="shared" si="10"/>
        <v/>
      </c>
      <c r="I188" s="307" t="b">
        <f t="shared" si="11"/>
        <v>0</v>
      </c>
      <c r="J188" s="315">
        <f t="shared" si="12"/>
        <v>1</v>
      </c>
      <c r="K188" s="32"/>
    </row>
    <row r="189" spans="1:11">
      <c r="A189" s="36">
        <v>180</v>
      </c>
      <c r="B189" s="6"/>
      <c r="C189" s="6"/>
      <c r="D189" s="6"/>
      <c r="E189" s="6"/>
      <c r="F189" s="125"/>
      <c r="G189" s="15" t="str">
        <f t="shared" si="9"/>
        <v/>
      </c>
      <c r="H189" s="51" t="str">
        <f t="shared" si="10"/>
        <v/>
      </c>
      <c r="I189" s="307" t="b">
        <f t="shared" si="11"/>
        <v>0</v>
      </c>
      <c r="J189" s="315">
        <f t="shared" si="12"/>
        <v>1</v>
      </c>
      <c r="K189" s="32"/>
    </row>
    <row r="190" spans="1:11">
      <c r="A190" s="36">
        <v>181</v>
      </c>
      <c r="B190" s="6"/>
      <c r="C190" s="6"/>
      <c r="D190" s="6"/>
      <c r="E190" s="6"/>
      <c r="F190" s="125"/>
      <c r="G190" s="15" t="str">
        <f t="shared" si="9"/>
        <v/>
      </c>
      <c r="H190" s="51" t="str">
        <f t="shared" si="10"/>
        <v/>
      </c>
      <c r="I190" s="307" t="b">
        <f t="shared" si="11"/>
        <v>0</v>
      </c>
      <c r="J190" s="315">
        <f t="shared" si="12"/>
        <v>1</v>
      </c>
      <c r="K190" s="32"/>
    </row>
    <row r="191" spans="1:11">
      <c r="A191" s="36">
        <v>182</v>
      </c>
      <c r="B191" s="6"/>
      <c r="C191" s="6"/>
      <c r="D191" s="6"/>
      <c r="E191" s="6"/>
      <c r="F191" s="125"/>
      <c r="G191" s="15" t="str">
        <f t="shared" si="9"/>
        <v/>
      </c>
      <c r="H191" s="51" t="str">
        <f t="shared" si="10"/>
        <v/>
      </c>
      <c r="I191" s="307" t="b">
        <f t="shared" si="11"/>
        <v>0</v>
      </c>
      <c r="J191" s="315">
        <f t="shared" si="12"/>
        <v>1</v>
      </c>
      <c r="K191" s="32"/>
    </row>
    <row r="192" spans="1:11">
      <c r="A192" s="36">
        <v>183</v>
      </c>
      <c r="B192" s="6"/>
      <c r="C192" s="6"/>
      <c r="D192" s="6"/>
      <c r="E192" s="6"/>
      <c r="F192" s="125"/>
      <c r="G192" s="15" t="str">
        <f t="shared" si="9"/>
        <v/>
      </c>
      <c r="H192" s="51" t="str">
        <f t="shared" si="10"/>
        <v/>
      </c>
      <c r="I192" s="307" t="b">
        <f t="shared" si="11"/>
        <v>0</v>
      </c>
      <c r="J192" s="315">
        <f t="shared" si="12"/>
        <v>1</v>
      </c>
      <c r="K192" s="32"/>
    </row>
    <row r="193" spans="1:11">
      <c r="A193" s="36">
        <v>184</v>
      </c>
      <c r="B193" s="6"/>
      <c r="C193" s="6"/>
      <c r="D193" s="6"/>
      <c r="E193" s="6"/>
      <c r="F193" s="125"/>
      <c r="G193" s="15" t="str">
        <f t="shared" si="9"/>
        <v/>
      </c>
      <c r="H193" s="51" t="str">
        <f t="shared" si="10"/>
        <v/>
      </c>
      <c r="I193" s="307" t="b">
        <f t="shared" si="11"/>
        <v>0</v>
      </c>
      <c r="J193" s="315">
        <f t="shared" si="12"/>
        <v>1</v>
      </c>
      <c r="K193" s="32"/>
    </row>
    <row r="194" spans="1:11">
      <c r="A194" s="36">
        <v>185</v>
      </c>
      <c r="B194" s="6"/>
      <c r="C194" s="6"/>
      <c r="D194" s="6"/>
      <c r="E194" s="6"/>
      <c r="F194" s="125"/>
      <c r="G194" s="15" t="str">
        <f t="shared" si="9"/>
        <v/>
      </c>
      <c r="H194" s="51" t="str">
        <f t="shared" si="10"/>
        <v/>
      </c>
      <c r="I194" s="307" t="b">
        <f t="shared" si="11"/>
        <v>0</v>
      </c>
      <c r="J194" s="315">
        <f t="shared" si="12"/>
        <v>1</v>
      </c>
      <c r="K194" s="32"/>
    </row>
    <row r="195" spans="1:11">
      <c r="A195" s="36">
        <v>186</v>
      </c>
      <c r="B195" s="6"/>
      <c r="C195" s="6"/>
      <c r="D195" s="6"/>
      <c r="E195" s="6"/>
      <c r="F195" s="125"/>
      <c r="G195" s="15" t="str">
        <f t="shared" si="9"/>
        <v/>
      </c>
      <c r="H195" s="51" t="str">
        <f t="shared" si="10"/>
        <v/>
      </c>
      <c r="I195" s="307" t="b">
        <f t="shared" si="11"/>
        <v>0</v>
      </c>
      <c r="J195" s="315">
        <f t="shared" si="12"/>
        <v>1</v>
      </c>
      <c r="K195" s="32"/>
    </row>
    <row r="196" spans="1:11">
      <c r="A196" s="36">
        <v>187</v>
      </c>
      <c r="B196" s="6"/>
      <c r="C196" s="6"/>
      <c r="D196" s="6"/>
      <c r="E196" s="6"/>
      <c r="F196" s="125"/>
      <c r="G196" s="15" t="str">
        <f t="shared" si="9"/>
        <v/>
      </c>
      <c r="H196" s="51" t="str">
        <f t="shared" si="10"/>
        <v/>
      </c>
      <c r="I196" s="307" t="b">
        <f t="shared" si="11"/>
        <v>0</v>
      </c>
      <c r="J196" s="315">
        <f t="shared" si="12"/>
        <v>1</v>
      </c>
      <c r="K196" s="32"/>
    </row>
    <row r="197" spans="1:11">
      <c r="A197" s="36">
        <v>188</v>
      </c>
      <c r="B197" s="6"/>
      <c r="C197" s="6"/>
      <c r="D197" s="6"/>
      <c r="E197" s="6"/>
      <c r="F197" s="125"/>
      <c r="G197" s="15" t="str">
        <f t="shared" si="9"/>
        <v/>
      </c>
      <c r="H197" s="51" t="str">
        <f t="shared" si="10"/>
        <v/>
      </c>
      <c r="I197" s="307" t="b">
        <f t="shared" si="11"/>
        <v>0</v>
      </c>
      <c r="J197" s="315">
        <f t="shared" si="12"/>
        <v>1</v>
      </c>
      <c r="K197" s="32"/>
    </row>
    <row r="198" spans="1:11">
      <c r="A198" s="36">
        <v>189</v>
      </c>
      <c r="B198" s="6"/>
      <c r="C198" s="6"/>
      <c r="D198" s="6"/>
      <c r="E198" s="6"/>
      <c r="F198" s="125"/>
      <c r="G198" s="15" t="str">
        <f t="shared" si="9"/>
        <v/>
      </c>
      <c r="H198" s="51" t="str">
        <f t="shared" si="10"/>
        <v/>
      </c>
      <c r="I198" s="307" t="b">
        <f t="shared" si="11"/>
        <v>0</v>
      </c>
      <c r="J198" s="315">
        <f t="shared" si="12"/>
        <v>1</v>
      </c>
      <c r="K198" s="32"/>
    </row>
    <row r="199" spans="1:11">
      <c r="A199" s="36">
        <v>190</v>
      </c>
      <c r="B199" s="6"/>
      <c r="C199" s="6"/>
      <c r="D199" s="6"/>
      <c r="E199" s="6"/>
      <c r="F199" s="125"/>
      <c r="G199" s="15" t="str">
        <f t="shared" si="9"/>
        <v/>
      </c>
      <c r="H199" s="51" t="str">
        <f t="shared" si="10"/>
        <v/>
      </c>
      <c r="I199" s="307" t="b">
        <f t="shared" si="11"/>
        <v>0</v>
      </c>
      <c r="J199" s="315">
        <f t="shared" si="12"/>
        <v>1</v>
      </c>
      <c r="K199" s="32"/>
    </row>
    <row r="200" spans="1:11">
      <c r="A200" s="36">
        <v>191</v>
      </c>
      <c r="B200" s="6"/>
      <c r="C200" s="6"/>
      <c r="D200" s="6"/>
      <c r="E200" s="6"/>
      <c r="F200" s="125"/>
      <c r="G200" s="15" t="str">
        <f t="shared" si="9"/>
        <v/>
      </c>
      <c r="H200" s="51" t="str">
        <f t="shared" si="10"/>
        <v/>
      </c>
      <c r="I200" s="307" t="b">
        <f t="shared" si="11"/>
        <v>0</v>
      </c>
      <c r="J200" s="315">
        <f t="shared" si="12"/>
        <v>1</v>
      </c>
      <c r="K200" s="32"/>
    </row>
    <row r="201" spans="1:11">
      <c r="A201" s="36">
        <v>192</v>
      </c>
      <c r="B201" s="6"/>
      <c r="C201" s="6"/>
      <c r="D201" s="6"/>
      <c r="E201" s="6"/>
      <c r="F201" s="125"/>
      <c r="G201" s="15" t="str">
        <f t="shared" si="9"/>
        <v/>
      </c>
      <c r="H201" s="51" t="str">
        <f t="shared" si="10"/>
        <v/>
      </c>
      <c r="I201" s="307" t="b">
        <f t="shared" si="11"/>
        <v>0</v>
      </c>
      <c r="J201" s="315">
        <f t="shared" si="12"/>
        <v>1</v>
      </c>
      <c r="K201" s="32"/>
    </row>
    <row r="202" spans="1:11">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c r="A204" s="36">
        <v>195</v>
      </c>
      <c r="B204" s="6"/>
      <c r="C204" s="6"/>
      <c r="D204" s="6"/>
      <c r="E204" s="6"/>
      <c r="F204" s="125"/>
      <c r="G204" s="15" t="str">
        <f t="shared" si="13"/>
        <v/>
      </c>
      <c r="H204" s="51" t="str">
        <f t="shared" si="14"/>
        <v/>
      </c>
      <c r="I204" s="307" t="b">
        <f t="shared" si="15"/>
        <v>0</v>
      </c>
      <c r="J204" s="315">
        <f t="shared" si="16"/>
        <v>1</v>
      </c>
      <c r="K204" s="32"/>
    </row>
    <row r="205" spans="1:11">
      <c r="A205" s="36">
        <v>196</v>
      </c>
      <c r="B205" s="6"/>
      <c r="C205" s="6"/>
      <c r="D205" s="6"/>
      <c r="E205" s="6"/>
      <c r="F205" s="125"/>
      <c r="G205" s="15" t="str">
        <f t="shared" si="13"/>
        <v/>
      </c>
      <c r="H205" s="51" t="str">
        <f t="shared" si="14"/>
        <v/>
      </c>
      <c r="I205" s="307" t="b">
        <f t="shared" si="15"/>
        <v>0</v>
      </c>
      <c r="J205" s="315">
        <f t="shared" si="16"/>
        <v>1</v>
      </c>
      <c r="K205" s="32"/>
    </row>
    <row r="206" spans="1:11">
      <c r="A206" s="36">
        <v>197</v>
      </c>
      <c r="B206" s="6"/>
      <c r="C206" s="6"/>
      <c r="D206" s="6"/>
      <c r="E206" s="6"/>
      <c r="F206" s="125"/>
      <c r="G206" s="15" t="str">
        <f t="shared" si="13"/>
        <v/>
      </c>
      <c r="H206" s="51" t="str">
        <f t="shared" si="14"/>
        <v/>
      </c>
      <c r="I206" s="307" t="b">
        <f t="shared" si="15"/>
        <v>0</v>
      </c>
      <c r="J206" s="315">
        <f t="shared" si="16"/>
        <v>1</v>
      </c>
      <c r="K206" s="32"/>
    </row>
    <row r="207" spans="1:11">
      <c r="A207" s="36">
        <v>198</v>
      </c>
      <c r="B207" s="6"/>
      <c r="C207" s="6"/>
      <c r="D207" s="6"/>
      <c r="E207" s="6"/>
      <c r="F207" s="125"/>
      <c r="G207" s="15" t="str">
        <f t="shared" si="13"/>
        <v/>
      </c>
      <c r="H207" s="51" t="str">
        <f t="shared" si="14"/>
        <v/>
      </c>
      <c r="I207" s="307" t="b">
        <f t="shared" si="15"/>
        <v>0</v>
      </c>
      <c r="J207" s="315">
        <f t="shared" si="16"/>
        <v>1</v>
      </c>
      <c r="K207" s="32"/>
    </row>
    <row r="208" spans="1:11">
      <c r="A208" s="36">
        <v>199</v>
      </c>
      <c r="B208" s="6"/>
      <c r="C208" s="6"/>
      <c r="D208" s="6"/>
      <c r="E208" s="6"/>
      <c r="F208" s="125"/>
      <c r="G208" s="15" t="str">
        <f t="shared" si="13"/>
        <v/>
      </c>
      <c r="H208" s="51" t="str">
        <f t="shared" si="14"/>
        <v/>
      </c>
      <c r="I208" s="307" t="b">
        <f t="shared" si="15"/>
        <v>0</v>
      </c>
      <c r="J208" s="315">
        <f t="shared" si="16"/>
        <v>1</v>
      </c>
      <c r="K208" s="32"/>
    </row>
    <row r="209" spans="1:11">
      <c r="A209" s="36">
        <v>200</v>
      </c>
      <c r="B209" s="6"/>
      <c r="C209" s="6"/>
      <c r="D209" s="6"/>
      <c r="E209" s="6"/>
      <c r="F209" s="125"/>
      <c r="G209" s="15" t="str">
        <f t="shared" si="13"/>
        <v/>
      </c>
      <c r="H209" s="51" t="str">
        <f t="shared" si="14"/>
        <v/>
      </c>
      <c r="I209" s="307" t="b">
        <f t="shared" si="15"/>
        <v>0</v>
      </c>
      <c r="J209" s="315">
        <f t="shared" si="16"/>
        <v>1</v>
      </c>
      <c r="K209" s="32"/>
    </row>
    <row r="210" spans="1:11">
      <c r="A210" s="36">
        <v>201</v>
      </c>
      <c r="B210" s="6"/>
      <c r="C210" s="6"/>
      <c r="D210" s="6"/>
      <c r="E210" s="6"/>
      <c r="F210" s="125"/>
      <c r="G210" s="15" t="str">
        <f t="shared" si="13"/>
        <v/>
      </c>
      <c r="H210" s="51" t="str">
        <f t="shared" si="14"/>
        <v/>
      </c>
      <c r="I210" s="307" t="b">
        <f t="shared" si="15"/>
        <v>0</v>
      </c>
      <c r="J210" s="315">
        <f t="shared" si="16"/>
        <v>1</v>
      </c>
      <c r="K210" s="32"/>
    </row>
    <row r="211" spans="1:11">
      <c r="A211" s="36">
        <v>202</v>
      </c>
      <c r="B211" s="6"/>
      <c r="C211" s="6"/>
      <c r="D211" s="6"/>
      <c r="E211" s="6"/>
      <c r="F211" s="125"/>
      <c r="G211" s="15" t="str">
        <f t="shared" si="13"/>
        <v/>
      </c>
      <c r="H211" s="51" t="str">
        <f t="shared" si="14"/>
        <v/>
      </c>
      <c r="I211" s="307" t="b">
        <f t="shared" si="15"/>
        <v>0</v>
      </c>
      <c r="J211" s="315">
        <f t="shared" si="16"/>
        <v>1</v>
      </c>
      <c r="K211" s="32"/>
    </row>
    <row r="212" spans="1:11">
      <c r="A212" s="36">
        <v>203</v>
      </c>
      <c r="B212" s="6"/>
      <c r="C212" s="6"/>
      <c r="D212" s="6"/>
      <c r="E212" s="6"/>
      <c r="F212" s="125"/>
      <c r="G212" s="15" t="str">
        <f t="shared" si="13"/>
        <v/>
      </c>
      <c r="H212" s="51" t="str">
        <f t="shared" si="14"/>
        <v/>
      </c>
      <c r="I212" s="307" t="b">
        <f t="shared" si="15"/>
        <v>0</v>
      </c>
      <c r="J212" s="315">
        <f t="shared" si="16"/>
        <v>1</v>
      </c>
      <c r="K212" s="32"/>
    </row>
    <row r="213" spans="1:11">
      <c r="A213" s="36">
        <v>204</v>
      </c>
      <c r="B213" s="6"/>
      <c r="C213" s="6"/>
      <c r="D213" s="6"/>
      <c r="E213" s="6"/>
      <c r="F213" s="125"/>
      <c r="G213" s="15" t="str">
        <f t="shared" si="13"/>
        <v/>
      </c>
      <c r="H213" s="51" t="str">
        <f t="shared" si="14"/>
        <v/>
      </c>
      <c r="I213" s="307" t="b">
        <f t="shared" si="15"/>
        <v>0</v>
      </c>
      <c r="J213" s="315">
        <f t="shared" si="16"/>
        <v>1</v>
      </c>
      <c r="K213" s="32"/>
    </row>
    <row r="214" spans="1:11">
      <c r="A214" s="36">
        <v>205</v>
      </c>
      <c r="B214" s="6"/>
      <c r="C214" s="6"/>
      <c r="D214" s="6"/>
      <c r="E214" s="6"/>
      <c r="F214" s="125"/>
      <c r="G214" s="15" t="str">
        <f t="shared" si="13"/>
        <v/>
      </c>
      <c r="H214" s="51" t="str">
        <f t="shared" si="14"/>
        <v/>
      </c>
      <c r="I214" s="307" t="b">
        <f t="shared" si="15"/>
        <v>0</v>
      </c>
      <c r="J214" s="315">
        <f t="shared" si="16"/>
        <v>1</v>
      </c>
      <c r="K214" s="32"/>
    </row>
    <row r="215" spans="1:11">
      <c r="A215" s="36">
        <v>206</v>
      </c>
      <c r="B215" s="6"/>
      <c r="C215" s="6"/>
      <c r="D215" s="6"/>
      <c r="E215" s="6"/>
      <c r="F215" s="125"/>
      <c r="G215" s="15" t="str">
        <f t="shared" si="13"/>
        <v/>
      </c>
      <c r="H215" s="51" t="str">
        <f t="shared" si="14"/>
        <v/>
      </c>
      <c r="I215" s="307" t="b">
        <f t="shared" si="15"/>
        <v>0</v>
      </c>
      <c r="J215" s="315">
        <f t="shared" si="16"/>
        <v>1</v>
      </c>
      <c r="K215" s="32"/>
    </row>
    <row r="216" spans="1:11">
      <c r="A216" s="36">
        <v>207</v>
      </c>
      <c r="B216" s="6"/>
      <c r="C216" s="6"/>
      <c r="D216" s="6"/>
      <c r="E216" s="6"/>
      <c r="F216" s="125"/>
      <c r="G216" s="15" t="str">
        <f t="shared" si="13"/>
        <v/>
      </c>
      <c r="H216" s="51" t="str">
        <f t="shared" si="14"/>
        <v/>
      </c>
      <c r="I216" s="307" t="b">
        <f t="shared" si="15"/>
        <v>0</v>
      </c>
      <c r="J216" s="315">
        <f t="shared" si="16"/>
        <v>1</v>
      </c>
      <c r="K216" s="32"/>
    </row>
    <row r="217" spans="1:11">
      <c r="A217" s="36">
        <v>208</v>
      </c>
      <c r="B217" s="6"/>
      <c r="C217" s="6"/>
      <c r="D217" s="6"/>
      <c r="E217" s="6"/>
      <c r="F217" s="125"/>
      <c r="G217" s="15" t="str">
        <f t="shared" si="13"/>
        <v/>
      </c>
      <c r="H217" s="51" t="str">
        <f t="shared" si="14"/>
        <v/>
      </c>
      <c r="I217" s="307" t="b">
        <f t="shared" si="15"/>
        <v>0</v>
      </c>
      <c r="J217" s="315">
        <f t="shared" si="16"/>
        <v>1</v>
      </c>
      <c r="K217" s="32"/>
    </row>
    <row r="218" spans="1:11">
      <c r="A218" s="36">
        <v>209</v>
      </c>
      <c r="B218" s="6"/>
      <c r="C218" s="6"/>
      <c r="D218" s="6"/>
      <c r="E218" s="6"/>
      <c r="F218" s="125"/>
      <c r="G218" s="15" t="str">
        <f t="shared" si="13"/>
        <v/>
      </c>
      <c r="H218" s="51" t="str">
        <f t="shared" si="14"/>
        <v/>
      </c>
      <c r="I218" s="307" t="b">
        <f t="shared" si="15"/>
        <v>0</v>
      </c>
      <c r="J218" s="315">
        <f t="shared" si="16"/>
        <v>1</v>
      </c>
      <c r="K218" s="32"/>
    </row>
    <row r="219" spans="1:11">
      <c r="A219" s="36">
        <v>210</v>
      </c>
      <c r="B219" s="6"/>
      <c r="C219" s="6"/>
      <c r="D219" s="6"/>
      <c r="E219" s="6"/>
      <c r="F219" s="125"/>
      <c r="G219" s="15" t="str">
        <f t="shared" si="13"/>
        <v/>
      </c>
      <c r="H219" s="51" t="str">
        <f t="shared" si="14"/>
        <v/>
      </c>
      <c r="I219" s="307" t="b">
        <f t="shared" si="15"/>
        <v>0</v>
      </c>
      <c r="J219" s="315">
        <f t="shared" si="16"/>
        <v>1</v>
      </c>
      <c r="K219" s="32"/>
    </row>
    <row r="220" spans="1:11">
      <c r="A220" s="36">
        <v>211</v>
      </c>
      <c r="B220" s="6"/>
      <c r="C220" s="6"/>
      <c r="D220" s="6"/>
      <c r="E220" s="6"/>
      <c r="F220" s="125"/>
      <c r="G220" s="15" t="str">
        <f t="shared" si="13"/>
        <v/>
      </c>
      <c r="H220" s="51" t="str">
        <f t="shared" si="14"/>
        <v/>
      </c>
      <c r="I220" s="307" t="b">
        <f t="shared" si="15"/>
        <v>0</v>
      </c>
      <c r="J220" s="315">
        <f t="shared" si="16"/>
        <v>1</v>
      </c>
      <c r="K220" s="32"/>
    </row>
    <row r="221" spans="1:11">
      <c r="A221" s="36">
        <v>212</v>
      </c>
      <c r="B221" s="6"/>
      <c r="C221" s="6"/>
      <c r="D221" s="6"/>
      <c r="E221" s="6"/>
      <c r="F221" s="125"/>
      <c r="G221" s="15" t="str">
        <f t="shared" si="13"/>
        <v/>
      </c>
      <c r="H221" s="51" t="str">
        <f t="shared" si="14"/>
        <v/>
      </c>
      <c r="I221" s="307" t="b">
        <f t="shared" si="15"/>
        <v>0</v>
      </c>
      <c r="J221" s="315">
        <f t="shared" si="16"/>
        <v>1</v>
      </c>
      <c r="K221" s="32"/>
    </row>
    <row r="222" spans="1:11">
      <c r="A222" s="36">
        <v>213</v>
      </c>
      <c r="B222" s="6"/>
      <c r="C222" s="6"/>
      <c r="D222" s="6"/>
      <c r="E222" s="6"/>
      <c r="F222" s="125"/>
      <c r="G222" s="15" t="str">
        <f t="shared" si="13"/>
        <v/>
      </c>
      <c r="H222" s="51" t="str">
        <f t="shared" si="14"/>
        <v/>
      </c>
      <c r="I222" s="307" t="b">
        <f t="shared" si="15"/>
        <v>0</v>
      </c>
      <c r="J222" s="315">
        <f t="shared" si="16"/>
        <v>1</v>
      </c>
      <c r="K222" s="32"/>
    </row>
    <row r="223" spans="1:11">
      <c r="A223" s="36">
        <v>214</v>
      </c>
      <c r="B223" s="6"/>
      <c r="C223" s="6"/>
      <c r="D223" s="6"/>
      <c r="E223" s="6"/>
      <c r="F223" s="125"/>
      <c r="G223" s="15" t="str">
        <f t="shared" si="13"/>
        <v/>
      </c>
      <c r="H223" s="51" t="str">
        <f t="shared" si="14"/>
        <v/>
      </c>
      <c r="I223" s="307" t="b">
        <f t="shared" si="15"/>
        <v>0</v>
      </c>
      <c r="J223" s="315">
        <f t="shared" si="16"/>
        <v>1</v>
      </c>
      <c r="K223" s="32"/>
    </row>
    <row r="224" spans="1:11">
      <c r="A224" s="36">
        <v>215</v>
      </c>
      <c r="B224" s="6"/>
      <c r="C224" s="6"/>
      <c r="D224" s="6"/>
      <c r="E224" s="6"/>
      <c r="F224" s="125"/>
      <c r="G224" s="15" t="str">
        <f t="shared" si="13"/>
        <v/>
      </c>
      <c r="H224" s="51" t="str">
        <f t="shared" si="14"/>
        <v/>
      </c>
      <c r="I224" s="307" t="b">
        <f t="shared" si="15"/>
        <v>0</v>
      </c>
      <c r="J224" s="315">
        <f t="shared" si="16"/>
        <v>1</v>
      </c>
      <c r="K224" s="32"/>
    </row>
    <row r="225" spans="1:11">
      <c r="A225" s="36">
        <v>216</v>
      </c>
      <c r="B225" s="6"/>
      <c r="C225" s="6"/>
      <c r="D225" s="6"/>
      <c r="E225" s="6"/>
      <c r="F225" s="125"/>
      <c r="G225" s="15" t="str">
        <f t="shared" si="13"/>
        <v/>
      </c>
      <c r="H225" s="51" t="str">
        <f t="shared" si="14"/>
        <v/>
      </c>
      <c r="I225" s="307" t="b">
        <f t="shared" si="15"/>
        <v>0</v>
      </c>
      <c r="J225" s="315">
        <f t="shared" si="16"/>
        <v>1</v>
      </c>
      <c r="K225" s="32"/>
    </row>
    <row r="226" spans="1:11">
      <c r="A226" s="36">
        <v>217</v>
      </c>
      <c r="B226" s="6"/>
      <c r="C226" s="6"/>
      <c r="D226" s="6"/>
      <c r="E226" s="6"/>
      <c r="F226" s="125"/>
      <c r="G226" s="15" t="str">
        <f t="shared" si="13"/>
        <v/>
      </c>
      <c r="H226" s="51" t="str">
        <f t="shared" si="14"/>
        <v/>
      </c>
      <c r="I226" s="307" t="b">
        <f t="shared" si="15"/>
        <v>0</v>
      </c>
      <c r="J226" s="315">
        <f t="shared" si="16"/>
        <v>1</v>
      </c>
      <c r="K226" s="32"/>
    </row>
    <row r="227" spans="1:11">
      <c r="A227" s="36">
        <v>218</v>
      </c>
      <c r="B227" s="6"/>
      <c r="C227" s="6"/>
      <c r="D227" s="6"/>
      <c r="E227" s="6"/>
      <c r="F227" s="125"/>
      <c r="G227" s="15" t="str">
        <f t="shared" si="13"/>
        <v/>
      </c>
      <c r="H227" s="51" t="str">
        <f t="shared" si="14"/>
        <v/>
      </c>
      <c r="I227" s="307" t="b">
        <f t="shared" si="15"/>
        <v>0</v>
      </c>
      <c r="J227" s="315">
        <f t="shared" si="16"/>
        <v>1</v>
      </c>
      <c r="K227" s="32"/>
    </row>
    <row r="228" spans="1:11">
      <c r="A228" s="36">
        <v>219</v>
      </c>
      <c r="B228" s="6"/>
      <c r="C228" s="6"/>
      <c r="D228" s="6"/>
      <c r="E228" s="6"/>
      <c r="F228" s="125"/>
      <c r="G228" s="15" t="str">
        <f t="shared" si="13"/>
        <v/>
      </c>
      <c r="H228" s="51" t="str">
        <f t="shared" si="14"/>
        <v/>
      </c>
      <c r="I228" s="307" t="b">
        <f t="shared" si="15"/>
        <v>0</v>
      </c>
      <c r="J228" s="315">
        <f t="shared" si="16"/>
        <v>1</v>
      </c>
      <c r="K228" s="32"/>
    </row>
    <row r="229" spans="1:11">
      <c r="A229" s="36">
        <v>220</v>
      </c>
      <c r="B229" s="6"/>
      <c r="C229" s="6"/>
      <c r="D229" s="6"/>
      <c r="E229" s="6"/>
      <c r="F229" s="125"/>
      <c r="G229" s="15" t="str">
        <f t="shared" si="13"/>
        <v/>
      </c>
      <c r="H229" s="51" t="str">
        <f t="shared" si="14"/>
        <v/>
      </c>
      <c r="I229" s="307" t="b">
        <f t="shared" si="15"/>
        <v>0</v>
      </c>
      <c r="J229" s="315">
        <f t="shared" si="16"/>
        <v>1</v>
      </c>
      <c r="K229" s="32"/>
    </row>
    <row r="230" spans="1:11">
      <c r="A230" s="36">
        <v>221</v>
      </c>
      <c r="B230" s="6"/>
      <c r="C230" s="6"/>
      <c r="D230" s="6"/>
      <c r="E230" s="6"/>
      <c r="F230" s="125"/>
      <c r="G230" s="15" t="str">
        <f t="shared" si="13"/>
        <v/>
      </c>
      <c r="H230" s="51" t="str">
        <f t="shared" si="14"/>
        <v/>
      </c>
      <c r="I230" s="307" t="b">
        <f t="shared" si="15"/>
        <v>0</v>
      </c>
      <c r="J230" s="315">
        <f t="shared" si="16"/>
        <v>1</v>
      </c>
      <c r="K230" s="32"/>
    </row>
    <row r="231" spans="1:11">
      <c r="A231" s="36">
        <v>222</v>
      </c>
      <c r="B231" s="6"/>
      <c r="C231" s="6"/>
      <c r="D231" s="6"/>
      <c r="E231" s="6"/>
      <c r="F231" s="125"/>
      <c r="G231" s="15" t="str">
        <f t="shared" si="13"/>
        <v/>
      </c>
      <c r="H231" s="51" t="str">
        <f t="shared" si="14"/>
        <v/>
      </c>
      <c r="I231" s="307" t="b">
        <f t="shared" si="15"/>
        <v>0</v>
      </c>
      <c r="J231" s="315">
        <f t="shared" si="16"/>
        <v>1</v>
      </c>
      <c r="K231" s="32"/>
    </row>
    <row r="232" spans="1:11">
      <c r="A232" s="36">
        <v>223</v>
      </c>
      <c r="B232" s="6"/>
      <c r="C232" s="6"/>
      <c r="D232" s="6"/>
      <c r="E232" s="6"/>
      <c r="F232" s="125"/>
      <c r="G232" s="15" t="str">
        <f t="shared" si="13"/>
        <v/>
      </c>
      <c r="H232" s="51" t="str">
        <f t="shared" si="14"/>
        <v/>
      </c>
      <c r="I232" s="307" t="b">
        <f t="shared" si="15"/>
        <v>0</v>
      </c>
      <c r="J232" s="315">
        <f t="shared" si="16"/>
        <v>1</v>
      </c>
      <c r="K232" s="32"/>
    </row>
    <row r="233" spans="1:11">
      <c r="A233" s="36">
        <v>224</v>
      </c>
      <c r="B233" s="6"/>
      <c r="C233" s="6"/>
      <c r="D233" s="6"/>
      <c r="E233" s="6"/>
      <c r="F233" s="125"/>
      <c r="G233" s="15" t="str">
        <f t="shared" si="13"/>
        <v/>
      </c>
      <c r="H233" s="51" t="str">
        <f t="shared" si="14"/>
        <v/>
      </c>
      <c r="I233" s="307" t="b">
        <f t="shared" si="15"/>
        <v>0</v>
      </c>
      <c r="J233" s="315">
        <f t="shared" si="16"/>
        <v>1</v>
      </c>
      <c r="K233" s="32"/>
    </row>
    <row r="234" spans="1:11">
      <c r="A234" s="36">
        <v>225</v>
      </c>
      <c r="B234" s="6"/>
      <c r="C234" s="6"/>
      <c r="D234" s="6"/>
      <c r="E234" s="6"/>
      <c r="F234" s="125"/>
      <c r="G234" s="15" t="str">
        <f t="shared" si="13"/>
        <v/>
      </c>
      <c r="H234" s="51" t="str">
        <f t="shared" si="14"/>
        <v/>
      </c>
      <c r="I234" s="307" t="b">
        <f t="shared" si="15"/>
        <v>0</v>
      </c>
      <c r="J234" s="315">
        <f t="shared" si="16"/>
        <v>1</v>
      </c>
      <c r="K234" s="32"/>
    </row>
    <row r="235" spans="1:11">
      <c r="A235" s="36">
        <v>226</v>
      </c>
      <c r="B235" s="6"/>
      <c r="C235" s="6"/>
      <c r="D235" s="6"/>
      <c r="E235" s="6"/>
      <c r="F235" s="125"/>
      <c r="G235" s="15" t="str">
        <f t="shared" si="13"/>
        <v/>
      </c>
      <c r="H235" s="51" t="str">
        <f t="shared" si="14"/>
        <v/>
      </c>
      <c r="I235" s="307" t="b">
        <f t="shared" si="15"/>
        <v>0</v>
      </c>
      <c r="J235" s="315">
        <f t="shared" si="16"/>
        <v>1</v>
      </c>
      <c r="K235" s="32"/>
    </row>
    <row r="236" spans="1:11">
      <c r="A236" s="36">
        <v>227</v>
      </c>
      <c r="B236" s="6"/>
      <c r="C236" s="6"/>
      <c r="D236" s="6"/>
      <c r="E236" s="6"/>
      <c r="F236" s="125"/>
      <c r="G236" s="15" t="str">
        <f t="shared" si="13"/>
        <v/>
      </c>
      <c r="H236" s="51" t="str">
        <f t="shared" si="14"/>
        <v/>
      </c>
      <c r="I236" s="307" t="b">
        <f t="shared" si="15"/>
        <v>0</v>
      </c>
      <c r="J236" s="315">
        <f t="shared" si="16"/>
        <v>1</v>
      </c>
      <c r="K236" s="32"/>
    </row>
    <row r="237" spans="1:11">
      <c r="A237" s="36">
        <v>228</v>
      </c>
      <c r="B237" s="6"/>
      <c r="C237" s="6"/>
      <c r="D237" s="6"/>
      <c r="E237" s="6"/>
      <c r="F237" s="125"/>
      <c r="G237" s="15" t="str">
        <f t="shared" si="13"/>
        <v/>
      </c>
      <c r="H237" s="51" t="str">
        <f t="shared" si="14"/>
        <v/>
      </c>
      <c r="I237" s="307" t="b">
        <f t="shared" si="15"/>
        <v>0</v>
      </c>
      <c r="J237" s="315">
        <f t="shared" si="16"/>
        <v>1</v>
      </c>
      <c r="K237" s="32"/>
    </row>
    <row r="238" spans="1:11">
      <c r="A238" s="36">
        <v>229</v>
      </c>
      <c r="B238" s="6"/>
      <c r="C238" s="6"/>
      <c r="D238" s="6"/>
      <c r="E238" s="6"/>
      <c r="F238" s="125"/>
      <c r="G238" s="15" t="str">
        <f t="shared" si="13"/>
        <v/>
      </c>
      <c r="H238" s="51" t="str">
        <f t="shared" si="14"/>
        <v/>
      </c>
      <c r="I238" s="307" t="b">
        <f t="shared" si="15"/>
        <v>0</v>
      </c>
      <c r="J238" s="315">
        <f t="shared" si="16"/>
        <v>1</v>
      </c>
      <c r="K238" s="32"/>
    </row>
    <row r="239" spans="1:11">
      <c r="A239" s="36">
        <v>230</v>
      </c>
      <c r="B239" s="6"/>
      <c r="C239" s="6"/>
      <c r="D239" s="6"/>
      <c r="E239" s="6"/>
      <c r="F239" s="125"/>
      <c r="G239" s="15" t="str">
        <f t="shared" si="13"/>
        <v/>
      </c>
      <c r="H239" s="51" t="str">
        <f t="shared" si="14"/>
        <v/>
      </c>
      <c r="I239" s="307" t="b">
        <f t="shared" si="15"/>
        <v>0</v>
      </c>
      <c r="J239" s="315">
        <f t="shared" si="16"/>
        <v>1</v>
      </c>
      <c r="K239" s="32"/>
    </row>
    <row r="240" spans="1:11">
      <c r="A240" s="36">
        <v>231</v>
      </c>
      <c r="B240" s="6"/>
      <c r="C240" s="6"/>
      <c r="D240" s="6"/>
      <c r="E240" s="6"/>
      <c r="F240" s="125"/>
      <c r="G240" s="15" t="str">
        <f t="shared" si="13"/>
        <v/>
      </c>
      <c r="H240" s="51" t="str">
        <f t="shared" si="14"/>
        <v/>
      </c>
      <c r="I240" s="307" t="b">
        <f t="shared" si="15"/>
        <v>0</v>
      </c>
      <c r="J240" s="315">
        <f t="shared" si="16"/>
        <v>1</v>
      </c>
      <c r="K240" s="32"/>
    </row>
    <row r="241" spans="1:11">
      <c r="A241" s="36">
        <v>232</v>
      </c>
      <c r="B241" s="6"/>
      <c r="C241" s="6"/>
      <c r="D241" s="6"/>
      <c r="E241" s="6"/>
      <c r="F241" s="125"/>
      <c r="G241" s="15" t="str">
        <f t="shared" si="13"/>
        <v/>
      </c>
      <c r="H241" s="51" t="str">
        <f t="shared" si="14"/>
        <v/>
      </c>
      <c r="I241" s="307" t="b">
        <f t="shared" si="15"/>
        <v>0</v>
      </c>
      <c r="J241" s="315">
        <f t="shared" si="16"/>
        <v>1</v>
      </c>
      <c r="K241" s="32"/>
    </row>
    <row r="242" spans="1:11">
      <c r="A242" s="36">
        <v>233</v>
      </c>
      <c r="B242" s="6"/>
      <c r="C242" s="6"/>
      <c r="D242" s="6"/>
      <c r="E242" s="6"/>
      <c r="F242" s="125"/>
      <c r="G242" s="15" t="str">
        <f t="shared" si="13"/>
        <v/>
      </c>
      <c r="H242" s="51" t="str">
        <f t="shared" si="14"/>
        <v/>
      </c>
      <c r="I242" s="307" t="b">
        <f t="shared" si="15"/>
        <v>0</v>
      </c>
      <c r="J242" s="315">
        <f t="shared" si="16"/>
        <v>1</v>
      </c>
      <c r="K242" s="32"/>
    </row>
    <row r="243" spans="1:11">
      <c r="A243" s="36">
        <v>234</v>
      </c>
      <c r="B243" s="6"/>
      <c r="C243" s="6"/>
      <c r="D243" s="6"/>
      <c r="E243" s="6"/>
      <c r="F243" s="125"/>
      <c r="G243" s="15" t="str">
        <f t="shared" si="13"/>
        <v/>
      </c>
      <c r="H243" s="51" t="str">
        <f t="shared" si="14"/>
        <v/>
      </c>
      <c r="I243" s="307" t="b">
        <f t="shared" si="15"/>
        <v>0</v>
      </c>
      <c r="J243" s="315">
        <f t="shared" si="16"/>
        <v>1</v>
      </c>
      <c r="K243" s="32"/>
    </row>
    <row r="244" spans="1:11">
      <c r="A244" s="36">
        <v>235</v>
      </c>
      <c r="B244" s="6"/>
      <c r="C244" s="6"/>
      <c r="D244" s="6"/>
      <c r="E244" s="6"/>
      <c r="F244" s="125"/>
      <c r="G244" s="15" t="str">
        <f t="shared" si="13"/>
        <v/>
      </c>
      <c r="H244" s="51" t="str">
        <f t="shared" si="14"/>
        <v/>
      </c>
      <c r="I244" s="307" t="b">
        <f t="shared" si="15"/>
        <v>0</v>
      </c>
      <c r="J244" s="315">
        <f t="shared" si="16"/>
        <v>1</v>
      </c>
      <c r="K244" s="32"/>
    </row>
    <row r="245" spans="1:11">
      <c r="A245" s="36">
        <v>236</v>
      </c>
      <c r="B245" s="6"/>
      <c r="C245" s="6"/>
      <c r="D245" s="6"/>
      <c r="E245" s="6"/>
      <c r="F245" s="125"/>
      <c r="G245" s="15" t="str">
        <f t="shared" si="13"/>
        <v/>
      </c>
      <c r="H245" s="51" t="str">
        <f t="shared" si="14"/>
        <v/>
      </c>
      <c r="I245" s="307" t="b">
        <f t="shared" si="15"/>
        <v>0</v>
      </c>
      <c r="J245" s="315">
        <f t="shared" si="16"/>
        <v>1</v>
      </c>
      <c r="K245" s="32"/>
    </row>
    <row r="246" spans="1:11">
      <c r="A246" s="36">
        <v>237</v>
      </c>
      <c r="B246" s="6"/>
      <c r="C246" s="6"/>
      <c r="D246" s="6"/>
      <c r="E246" s="6"/>
      <c r="F246" s="125"/>
      <c r="G246" s="15" t="str">
        <f t="shared" si="13"/>
        <v/>
      </c>
      <c r="H246" s="51" t="str">
        <f t="shared" si="14"/>
        <v/>
      </c>
      <c r="I246" s="307" t="b">
        <f t="shared" si="15"/>
        <v>0</v>
      </c>
      <c r="J246" s="315">
        <f t="shared" si="16"/>
        <v>1</v>
      </c>
      <c r="K246" s="32"/>
    </row>
    <row r="247" spans="1:11">
      <c r="A247" s="36">
        <v>238</v>
      </c>
      <c r="B247" s="6"/>
      <c r="C247" s="6"/>
      <c r="D247" s="6"/>
      <c r="E247" s="6"/>
      <c r="F247" s="125"/>
      <c r="G247" s="15" t="str">
        <f t="shared" si="13"/>
        <v/>
      </c>
      <c r="H247" s="51" t="str">
        <f t="shared" si="14"/>
        <v/>
      </c>
      <c r="I247" s="307" t="b">
        <f t="shared" si="15"/>
        <v>0</v>
      </c>
      <c r="J247" s="315">
        <f t="shared" si="16"/>
        <v>1</v>
      </c>
      <c r="K247" s="32"/>
    </row>
    <row r="248" spans="1:11">
      <c r="A248" s="36">
        <v>239</v>
      </c>
      <c r="B248" s="6"/>
      <c r="C248" s="6"/>
      <c r="D248" s="6"/>
      <c r="E248" s="6"/>
      <c r="F248" s="125"/>
      <c r="G248" s="15" t="str">
        <f t="shared" si="13"/>
        <v/>
      </c>
      <c r="H248" s="51" t="str">
        <f t="shared" si="14"/>
        <v/>
      </c>
      <c r="I248" s="307" t="b">
        <f t="shared" si="15"/>
        <v>0</v>
      </c>
      <c r="J248" s="315">
        <f t="shared" si="16"/>
        <v>1</v>
      </c>
      <c r="K248" s="32"/>
    </row>
    <row r="249" spans="1:11">
      <c r="A249" s="36">
        <v>240</v>
      </c>
      <c r="B249" s="6"/>
      <c r="C249" s="6"/>
      <c r="D249" s="6"/>
      <c r="E249" s="6"/>
      <c r="F249" s="125"/>
      <c r="G249" s="15" t="str">
        <f t="shared" si="13"/>
        <v/>
      </c>
      <c r="H249" s="51" t="str">
        <f t="shared" si="14"/>
        <v/>
      </c>
      <c r="I249" s="307" t="b">
        <f t="shared" si="15"/>
        <v>0</v>
      </c>
      <c r="J249" s="315">
        <f t="shared" si="16"/>
        <v>1</v>
      </c>
      <c r="K249" s="32"/>
    </row>
    <row r="250" spans="1:11">
      <c r="A250" s="36">
        <v>241</v>
      </c>
      <c r="B250" s="6"/>
      <c r="C250" s="6"/>
      <c r="D250" s="6"/>
      <c r="E250" s="6"/>
      <c r="F250" s="125"/>
      <c r="G250" s="15" t="str">
        <f t="shared" si="13"/>
        <v/>
      </c>
      <c r="H250" s="51" t="str">
        <f t="shared" si="14"/>
        <v/>
      </c>
      <c r="I250" s="307" t="b">
        <f t="shared" si="15"/>
        <v>0</v>
      </c>
      <c r="J250" s="315">
        <f t="shared" si="16"/>
        <v>1</v>
      </c>
      <c r="K250" s="32"/>
    </row>
    <row r="251" spans="1:11">
      <c r="A251" s="36">
        <v>242</v>
      </c>
      <c r="B251" s="6"/>
      <c r="C251" s="6"/>
      <c r="D251" s="6"/>
      <c r="E251" s="6"/>
      <c r="F251" s="125"/>
      <c r="G251" s="15" t="str">
        <f t="shared" si="13"/>
        <v/>
      </c>
      <c r="H251" s="51" t="str">
        <f t="shared" si="14"/>
        <v/>
      </c>
      <c r="I251" s="307" t="b">
        <f t="shared" si="15"/>
        <v>0</v>
      </c>
      <c r="J251" s="315">
        <f t="shared" si="16"/>
        <v>1</v>
      </c>
      <c r="K251" s="32"/>
    </row>
    <row r="252" spans="1:11">
      <c r="A252" s="36">
        <v>243</v>
      </c>
      <c r="B252" s="6"/>
      <c r="C252" s="6"/>
      <c r="D252" s="6"/>
      <c r="E252" s="6"/>
      <c r="F252" s="125"/>
      <c r="G252" s="15" t="str">
        <f t="shared" si="13"/>
        <v/>
      </c>
      <c r="H252" s="51" t="str">
        <f t="shared" si="14"/>
        <v/>
      </c>
      <c r="I252" s="307" t="b">
        <f t="shared" si="15"/>
        <v>0</v>
      </c>
      <c r="J252" s="315">
        <f t="shared" si="16"/>
        <v>1</v>
      </c>
      <c r="K252" s="32"/>
    </row>
    <row r="253" spans="1:11">
      <c r="A253" s="36">
        <v>244</v>
      </c>
      <c r="B253" s="6"/>
      <c r="C253" s="6"/>
      <c r="D253" s="6"/>
      <c r="E253" s="6"/>
      <c r="F253" s="125"/>
      <c r="G253" s="15" t="str">
        <f t="shared" si="13"/>
        <v/>
      </c>
      <c r="H253" s="51" t="str">
        <f t="shared" si="14"/>
        <v/>
      </c>
      <c r="I253" s="307" t="b">
        <f t="shared" si="15"/>
        <v>0</v>
      </c>
      <c r="J253" s="315">
        <f t="shared" si="16"/>
        <v>1</v>
      </c>
      <c r="K253" s="32"/>
    </row>
    <row r="254" spans="1:11">
      <c r="A254" s="36">
        <v>245</v>
      </c>
      <c r="B254" s="6"/>
      <c r="C254" s="6"/>
      <c r="D254" s="6"/>
      <c r="E254" s="6"/>
      <c r="F254" s="125"/>
      <c r="G254" s="15" t="str">
        <f t="shared" si="13"/>
        <v/>
      </c>
      <c r="H254" s="51" t="str">
        <f t="shared" si="14"/>
        <v/>
      </c>
      <c r="I254" s="307" t="b">
        <f t="shared" si="15"/>
        <v>0</v>
      </c>
      <c r="J254" s="315">
        <f t="shared" si="16"/>
        <v>1</v>
      </c>
      <c r="K254" s="32"/>
    </row>
    <row r="255" spans="1:11">
      <c r="A255" s="36">
        <v>246</v>
      </c>
      <c r="B255" s="6"/>
      <c r="C255" s="6"/>
      <c r="D255" s="6"/>
      <c r="E255" s="6"/>
      <c r="F255" s="125"/>
      <c r="G255" s="15" t="str">
        <f t="shared" si="13"/>
        <v/>
      </c>
      <c r="H255" s="51" t="str">
        <f t="shared" si="14"/>
        <v/>
      </c>
      <c r="I255" s="307" t="b">
        <f t="shared" si="15"/>
        <v>0</v>
      </c>
      <c r="J255" s="315">
        <f t="shared" si="16"/>
        <v>1</v>
      </c>
      <c r="K255" s="32"/>
    </row>
    <row r="256" spans="1:11">
      <c r="A256" s="36">
        <v>247</v>
      </c>
      <c r="B256" s="6"/>
      <c r="C256" s="6"/>
      <c r="D256" s="6"/>
      <c r="E256" s="6"/>
      <c r="F256" s="125"/>
      <c r="G256" s="15" t="str">
        <f t="shared" si="13"/>
        <v/>
      </c>
      <c r="H256" s="51" t="str">
        <f t="shared" si="14"/>
        <v/>
      </c>
      <c r="I256" s="307" t="b">
        <f t="shared" si="15"/>
        <v>0</v>
      </c>
      <c r="J256" s="315">
        <f t="shared" si="16"/>
        <v>1</v>
      </c>
      <c r="K256" s="32"/>
    </row>
    <row r="257" spans="1:11">
      <c r="A257" s="36">
        <v>248</v>
      </c>
      <c r="B257" s="6"/>
      <c r="C257" s="6"/>
      <c r="D257" s="6"/>
      <c r="E257" s="6"/>
      <c r="F257" s="125"/>
      <c r="G257" s="15" t="str">
        <f t="shared" si="13"/>
        <v/>
      </c>
      <c r="H257" s="51" t="str">
        <f t="shared" si="14"/>
        <v/>
      </c>
      <c r="I257" s="307" t="b">
        <f t="shared" si="15"/>
        <v>0</v>
      </c>
      <c r="J257" s="315">
        <f t="shared" si="16"/>
        <v>1</v>
      </c>
      <c r="K257" s="32"/>
    </row>
    <row r="258" spans="1:11">
      <c r="A258" s="36">
        <v>249</v>
      </c>
      <c r="B258" s="6"/>
      <c r="C258" s="6"/>
      <c r="D258" s="6"/>
      <c r="E258" s="6"/>
      <c r="F258" s="125"/>
      <c r="G258" s="15" t="str">
        <f t="shared" si="13"/>
        <v/>
      </c>
      <c r="H258" s="51" t="str">
        <f t="shared" si="14"/>
        <v/>
      </c>
      <c r="I258" s="307" t="b">
        <f t="shared" si="15"/>
        <v>0</v>
      </c>
      <c r="J258" s="315">
        <f t="shared" si="16"/>
        <v>1</v>
      </c>
      <c r="K258" s="32"/>
    </row>
    <row r="259" spans="1:11">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ok4rQ1rJBxRp7TDM9zfr5svinOpnBAlqYEJrABiP1vWxV/FQwq5g9L6qkngPI/ECI3T/LySXOI1ryjvrCAXmRQ==" saltValue="VVAZD7N5kba+gwlsFaAEe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U23" sqref="U23"/>
    </sheetView>
  </sheetViews>
  <sheetFormatPr defaultColWidth="9.140625" defaultRowHeight="15.75"/>
  <cols>
    <col min="1" max="1" width="5.7109375" style="53" customWidth="1"/>
    <col min="2" max="2" width="34.28515625" style="57" customWidth="1"/>
    <col min="3" max="3" width="30.7109375" style="57" customWidth="1"/>
    <col min="4" max="4" width="28.140625" style="57" customWidth="1"/>
    <col min="5" max="6" width="10.7109375" style="61" customWidth="1"/>
    <col min="7" max="7" width="14.42578125" style="61" customWidth="1"/>
    <col min="8" max="9" width="10.7109375" style="61" customWidth="1"/>
    <col min="10" max="16" width="8.7109375" style="267" hidden="1" customWidth="1"/>
    <col min="17" max="17" width="10.7109375" style="75" hidden="1" customWidth="1"/>
    <col min="18" max="18" width="9.140625" style="32" hidden="1" customWidth="1"/>
    <col min="19" max="19" width="10.7109375" style="61" hidden="1" customWidth="1"/>
    <col min="20" max="22" width="9.140625" style="53" customWidth="1"/>
    <col min="23" max="16384" width="9.140625" style="53"/>
  </cols>
  <sheetData>
    <row r="1" spans="1:19">
      <c r="A1" s="52" t="s">
        <v>483</v>
      </c>
      <c r="B1" s="53"/>
      <c r="C1" s="53"/>
      <c r="D1" s="53"/>
      <c r="E1" s="54"/>
      <c r="F1" s="54"/>
      <c r="G1" s="53"/>
      <c r="H1" s="55"/>
      <c r="I1" s="56"/>
      <c r="J1" s="55"/>
      <c r="K1" s="53"/>
      <c r="L1" s="53"/>
      <c r="M1" s="53"/>
      <c r="N1" s="53"/>
      <c r="O1" s="53"/>
      <c r="P1" s="53"/>
      <c r="Q1" s="53"/>
      <c r="R1" s="53"/>
      <c r="S1" s="56"/>
    </row>
    <row r="2" spans="1:19">
      <c r="A2" s="304" t="str">
        <f>IF(ISBLANK(facultate), IF(ISBLANK(departament),"","Departament " &amp; departament), "Facultatea " &amp; facultate)</f>
        <v>Facultatea Științe ale Comunicării</v>
      </c>
      <c r="B2" s="53"/>
      <c r="C2" s="53"/>
      <c r="D2" s="53"/>
      <c r="E2" s="54"/>
      <c r="F2" s="54"/>
      <c r="G2" s="53"/>
      <c r="H2" s="55"/>
      <c r="I2" s="56"/>
      <c r="J2" s="55"/>
      <c r="K2" s="53"/>
      <c r="L2" s="53"/>
      <c r="M2" s="53"/>
      <c r="N2" s="53"/>
      <c r="O2" s="53"/>
      <c r="P2" s="53"/>
      <c r="Q2" s="53"/>
      <c r="R2" s="53"/>
      <c r="S2" s="56"/>
    </row>
    <row r="3" spans="1:19">
      <c r="A3" s="304" t="str">
        <f>IF(ISBLANK(departament),"","Departamentul " &amp; departament)</f>
        <v>Departamentul Comunicare și Limbi Străine</v>
      </c>
      <c r="B3" s="53"/>
      <c r="C3" s="53"/>
      <c r="D3" s="53"/>
      <c r="E3" s="54"/>
      <c r="F3" s="54"/>
      <c r="G3" s="53"/>
      <c r="H3" s="55"/>
      <c r="I3" s="56"/>
      <c r="J3" s="55"/>
      <c r="K3" s="53"/>
      <c r="L3" s="53"/>
      <c r="M3" s="53"/>
      <c r="N3" s="53"/>
      <c r="O3" s="53"/>
      <c r="P3" s="53"/>
      <c r="Q3" s="53"/>
      <c r="R3" s="53"/>
      <c r="S3" s="56"/>
    </row>
    <row r="4" spans="1:19" s="57" customFormat="1">
      <c r="A4" s="471" t="s">
        <v>903</v>
      </c>
      <c r="B4" s="471"/>
      <c r="C4" s="471"/>
      <c r="D4" s="471"/>
      <c r="E4" s="471"/>
      <c r="F4" s="471"/>
      <c r="G4" s="471"/>
      <c r="H4" s="471"/>
      <c r="I4" s="471"/>
      <c r="J4" s="267"/>
      <c r="K4" s="267"/>
      <c r="L4" s="267"/>
      <c r="M4" s="267"/>
      <c r="N4" s="267"/>
      <c r="O4" s="267"/>
      <c r="P4" s="267"/>
      <c r="Q4" s="75"/>
      <c r="R4" s="32"/>
      <c r="S4" s="32"/>
    </row>
    <row r="5" spans="1:19" s="57" customFormat="1">
      <c r="A5" s="470" t="s">
        <v>1080</v>
      </c>
      <c r="B5" s="470"/>
      <c r="C5" s="470"/>
      <c r="D5" s="470"/>
      <c r="E5" s="470"/>
      <c r="F5" s="470"/>
      <c r="G5" s="470"/>
      <c r="H5" s="470"/>
      <c r="I5" s="470"/>
      <c r="J5" s="267"/>
      <c r="K5" s="267"/>
      <c r="L5" s="267"/>
      <c r="M5" s="267"/>
      <c r="N5" s="267"/>
      <c r="O5" s="267"/>
      <c r="P5" s="267"/>
      <c r="Q5" s="75"/>
      <c r="R5" s="32"/>
      <c r="S5" s="32"/>
    </row>
    <row r="6" spans="1:19" ht="13.5" customHeight="1">
      <c r="F6" s="136"/>
      <c r="I6" s="305" t="str">
        <f>CONCATENATE(functie," ",nume_candidat)</f>
        <v>Profesor Pop Mirela-Cristina</v>
      </c>
      <c r="S6" s="305" t="str">
        <f>CONCATENATE(functie," ",nume_candidat)</f>
        <v>Profesor Pop Mirela-Cristina</v>
      </c>
    </row>
    <row r="7" spans="1:19" ht="20.25" customHeight="1">
      <c r="A7" s="445" t="s">
        <v>338</v>
      </c>
      <c r="B7" s="445" t="s">
        <v>0</v>
      </c>
      <c r="C7" s="445" t="s">
        <v>23</v>
      </c>
      <c r="D7" s="445" t="s">
        <v>337</v>
      </c>
      <c r="E7" s="445" t="s">
        <v>2</v>
      </c>
      <c r="F7" s="472" t="s">
        <v>53</v>
      </c>
      <c r="G7" s="473"/>
      <c r="H7" s="474"/>
      <c r="I7" s="446" t="s">
        <v>544</v>
      </c>
      <c r="J7" s="260" t="s">
        <v>4</v>
      </c>
      <c r="K7" s="268" t="s">
        <v>54</v>
      </c>
      <c r="L7" s="268" t="s">
        <v>55</v>
      </c>
      <c r="M7" s="260" t="s">
        <v>547</v>
      </c>
      <c r="N7" s="260" t="s">
        <v>56</v>
      </c>
      <c r="O7" s="260" t="s">
        <v>57</v>
      </c>
      <c r="P7" s="260" t="s">
        <v>58</v>
      </c>
      <c r="Q7" s="452" t="s">
        <v>541</v>
      </c>
      <c r="R7" s="455" t="s">
        <v>551</v>
      </c>
      <c r="S7" s="446" t="s">
        <v>1110</v>
      </c>
    </row>
    <row r="8" spans="1:19" ht="55.5" customHeight="1">
      <c r="A8" s="445"/>
      <c r="B8" s="445"/>
      <c r="C8" s="445"/>
      <c r="D8" s="445"/>
      <c r="E8" s="445"/>
      <c r="F8" s="125" t="s">
        <v>923</v>
      </c>
      <c r="G8" s="125" t="s">
        <v>548</v>
      </c>
      <c r="H8" s="125" t="s">
        <v>549</v>
      </c>
      <c r="I8" s="447"/>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52"/>
      <c r="R8" s="455"/>
      <c r="S8" s="447"/>
    </row>
    <row r="9" spans="1:19">
      <c r="A9" s="79"/>
      <c r="B9" s="58"/>
      <c r="C9" s="58"/>
      <c r="D9" s="58"/>
      <c r="E9" s="143"/>
      <c r="F9" s="309"/>
      <c r="G9" s="309"/>
      <c r="H9" s="309"/>
      <c r="I9" s="130">
        <f>SUMIF(I10:I1010,"&gt;0")</f>
        <v>0</v>
      </c>
      <c r="J9" s="4">
        <f t="shared" ref="J9:P9" si="1">SUMIF(J10:J1259,"&gt;0")</f>
        <v>0</v>
      </c>
      <c r="K9" s="4">
        <f t="shared" si="1"/>
        <v>0</v>
      </c>
      <c r="L9" s="4">
        <f t="shared" si="1"/>
        <v>0</v>
      </c>
      <c r="M9" s="4">
        <f t="shared" si="1"/>
        <v>0</v>
      </c>
      <c r="N9" s="4">
        <f t="shared" si="1"/>
        <v>0</v>
      </c>
      <c r="O9" s="4">
        <f t="shared" si="1"/>
        <v>0</v>
      </c>
      <c r="P9" s="4">
        <f t="shared" si="1"/>
        <v>0</v>
      </c>
      <c r="Q9" s="261"/>
      <c r="R9" s="266"/>
      <c r="S9" s="130">
        <f>SUMIF(S10:S1259,"&gt;0")</f>
        <v>0</v>
      </c>
    </row>
    <row r="10" spans="1:19">
      <c r="A10" s="36">
        <v>1</v>
      </c>
      <c r="B10" s="7"/>
      <c r="C10" s="7"/>
      <c r="D10" s="13"/>
      <c r="E10" s="189"/>
      <c r="F10" s="36"/>
      <c r="G10" s="5"/>
      <c r="H10" s="5"/>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f>IF(OR($H10="X",$H10="x"),$I10,0)</f>
        <v>0</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0</v>
      </c>
      <c r="R10" s="326">
        <f t="shared" ref="R10" si="9">LEN(B10)-LEN(SUBSTITUTE(B10,",",""))+1</f>
        <v>1</v>
      </c>
      <c r="S10" s="15" t="str">
        <f t="shared" ref="S10" si="10">IF(OR($B10="",$C10="",$D10="",$E10="",$E10&lt;an_initial,$E10&gt;an_final,$Q10=FALSE),"", IF(OR($G10="X",$G10="x"),BREV_INT/R10,""))</f>
        <v/>
      </c>
    </row>
    <row r="11" spans="1:19">
      <c r="A11" s="36">
        <v>2</v>
      </c>
      <c r="B11" s="6"/>
      <c r="C11" s="7"/>
      <c r="D11" s="7"/>
      <c r="E11" s="189"/>
      <c r="F11" s="125"/>
      <c r="G11" s="125"/>
      <c r="H11" s="125"/>
      <c r="I11" s="15" t="str">
        <f t="shared" si="2"/>
        <v/>
      </c>
      <c r="J11" s="324">
        <f t="shared" ref="J11:J74" si="11">N11+O11+P11</f>
        <v>0</v>
      </c>
      <c r="K11" s="325">
        <f t="shared" si="4"/>
        <v>0</v>
      </c>
      <c r="L11" s="325">
        <f t="shared" ref="L11:L74" si="12">IF(OR($G11="X",$G11="x"),$I11,0)</f>
        <v>0</v>
      </c>
      <c r="M11" s="325">
        <f t="shared" ref="M11:M74" si="13">IF(OR($H11="X",$H11="x"),$I11,0)</f>
        <v>0</v>
      </c>
      <c r="N11" s="324">
        <f t="shared" si="5"/>
        <v>0</v>
      </c>
      <c r="O11" s="324">
        <f t="shared" si="6"/>
        <v>0</v>
      </c>
      <c r="P11" s="324">
        <f t="shared" si="7"/>
        <v>0</v>
      </c>
      <c r="Q11" s="307" t="b">
        <f t="shared" si="8"/>
        <v>0</v>
      </c>
      <c r="R11" s="326">
        <f t="shared" ref="R11:R74" si="14">LEN(B11)-LEN(SUBSTITUTE(B11,",",""))+1</f>
        <v>1</v>
      </c>
      <c r="S11" s="15" t="str">
        <f t="shared" ref="S11:S74" si="15">IF(OR($B11="",$C11="",$D11="",$E11="",$E11&lt;an_initial,$E11&gt;an_final,$Q11=FALSE),"", IF(OR($G11="X",$G11="x"),BREV_INT/R11,""))</f>
        <v/>
      </c>
    </row>
    <row r="12" spans="1:19">
      <c r="A12" s="36">
        <v>3</v>
      </c>
      <c r="B12" s="6"/>
      <c r="C12" s="7"/>
      <c r="D12" s="6"/>
      <c r="E12" s="189"/>
      <c r="F12" s="125"/>
      <c r="G12" s="125"/>
      <c r="H12" s="125"/>
      <c r="I12" s="15" t="str">
        <f t="shared" si="2"/>
        <v/>
      </c>
      <c r="J12" s="324">
        <f t="shared" si="11"/>
        <v>0</v>
      </c>
      <c r="K12" s="325">
        <f t="shared" si="4"/>
        <v>0</v>
      </c>
      <c r="L12" s="325">
        <f t="shared" si="12"/>
        <v>0</v>
      </c>
      <c r="M12" s="325">
        <f t="shared" si="13"/>
        <v>0</v>
      </c>
      <c r="N12" s="324">
        <f t="shared" si="5"/>
        <v>0</v>
      </c>
      <c r="O12" s="324">
        <f t="shared" si="6"/>
        <v>0</v>
      </c>
      <c r="P12" s="324">
        <f t="shared" si="7"/>
        <v>0</v>
      </c>
      <c r="Q12" s="307" t="b">
        <f t="shared" si="8"/>
        <v>0</v>
      </c>
      <c r="R12" s="326">
        <f t="shared" si="14"/>
        <v>1</v>
      </c>
      <c r="S12" s="15" t="str">
        <f t="shared" si="15"/>
        <v/>
      </c>
    </row>
    <row r="13" spans="1:19">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SwKwyABmBtLQUm4znM8rZBA+7xjubeI5AlLpxdoZkXeyWbHpyD1TwPEK4p7dXh2ZbEYTBf2MaNJikzEENi/3CA==" saltValue="cYTvowZVGEsEtEqJ1xqhAg=="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7" zoomScale="84" zoomScaleNormal="84" workbookViewId="0">
      <selection activeCell="U11" sqref="U11"/>
    </sheetView>
  </sheetViews>
  <sheetFormatPr defaultColWidth="9.140625" defaultRowHeight="15.75"/>
  <cols>
    <col min="1" max="1" width="5.7109375" style="53" customWidth="1"/>
    <col min="2" max="2" width="30.5703125" style="53" customWidth="1"/>
    <col min="3" max="3" width="27.5703125" style="53" customWidth="1"/>
    <col min="4" max="4" width="16.7109375" style="55" customWidth="1"/>
    <col min="5" max="5" width="10.7109375" style="56" customWidth="1"/>
    <col min="6" max="6" width="12.85546875" style="56" customWidth="1"/>
    <col min="7" max="7" width="12.7109375" style="56" customWidth="1"/>
    <col min="8" max="10" width="8.7109375" style="56" customWidth="1"/>
    <col min="11" max="12" width="5.7109375" style="78" customWidth="1"/>
    <col min="13" max="13" width="13.7109375" style="53" customWidth="1"/>
    <col min="14" max="14" width="22.42578125" style="53" customWidth="1"/>
    <col min="15" max="15" width="10.7109375" style="75" hidden="1" customWidth="1"/>
    <col min="16" max="16" width="9.140625" style="53" hidden="1" customWidth="1"/>
    <col min="17" max="19" width="13.7109375" style="53" hidden="1" customWidth="1"/>
    <col min="20" max="16384" width="9.140625" style="53"/>
  </cols>
  <sheetData>
    <row r="1" spans="1:26">
      <c r="A1" s="52" t="s">
        <v>483</v>
      </c>
      <c r="D1" s="53"/>
      <c r="E1" s="54"/>
      <c r="F1" s="54"/>
      <c r="G1" s="53"/>
      <c r="H1" s="55"/>
      <c r="I1" s="53"/>
      <c r="J1" s="53"/>
      <c r="K1" s="53"/>
      <c r="L1" s="53"/>
      <c r="O1" s="53"/>
    </row>
    <row r="2" spans="1:26">
      <c r="A2" s="304" t="str">
        <f>IF(ISBLANK(facultate), IF(ISBLANK(departament),"","Departament " &amp; departament), "Facultatea " &amp; facultate)</f>
        <v>Facultatea Științe ale Comunicării</v>
      </c>
      <c r="D2" s="53"/>
      <c r="E2" s="54"/>
      <c r="F2" s="54"/>
      <c r="G2" s="53"/>
      <c r="H2" s="55"/>
      <c r="I2" s="53"/>
      <c r="J2" s="53"/>
      <c r="K2" s="53"/>
      <c r="L2" s="53"/>
      <c r="O2" s="53"/>
    </row>
    <row r="3" spans="1:26">
      <c r="A3" s="304" t="str">
        <f>IF(ISBLANK(departament),"","Departamentul " &amp; departament)</f>
        <v>Departamentul Comunicare și Limbi Străine</v>
      </c>
      <c r="D3" s="53"/>
      <c r="E3" s="54"/>
      <c r="F3" s="54"/>
      <c r="G3" s="53"/>
      <c r="H3" s="55"/>
      <c r="I3" s="53"/>
      <c r="J3" s="53"/>
      <c r="K3" s="53"/>
      <c r="L3" s="53"/>
      <c r="O3" s="53"/>
    </row>
    <row r="4" spans="1:26" s="57" customFormat="1">
      <c r="A4" s="448" t="s">
        <v>903</v>
      </c>
      <c r="B4" s="448"/>
      <c r="C4" s="448"/>
      <c r="D4" s="448"/>
      <c r="E4" s="448"/>
      <c r="F4" s="448"/>
      <c r="G4" s="448"/>
      <c r="H4" s="448"/>
      <c r="I4" s="448"/>
      <c r="J4" s="448"/>
      <c r="K4" s="448"/>
      <c r="L4" s="448"/>
      <c r="M4" s="448"/>
      <c r="N4" s="448"/>
      <c r="O4" s="75"/>
      <c r="P4" s="32"/>
      <c r="Q4" s="32"/>
      <c r="R4" s="32"/>
      <c r="S4" s="32"/>
      <c r="T4" s="32"/>
      <c r="U4" s="32"/>
      <c r="V4" s="32"/>
      <c r="W4" s="32"/>
      <c r="X4" s="32"/>
      <c r="Y4" s="32"/>
      <c r="Z4" s="32"/>
    </row>
    <row r="5" spans="1:26" s="57" customFormat="1" ht="44.25" customHeight="1">
      <c r="A5" s="454" t="s">
        <v>1016</v>
      </c>
      <c r="B5" s="454"/>
      <c r="C5" s="454"/>
      <c r="D5" s="454"/>
      <c r="E5" s="454"/>
      <c r="F5" s="454"/>
      <c r="G5" s="454"/>
      <c r="H5" s="454"/>
      <c r="I5" s="454"/>
      <c r="J5" s="454"/>
      <c r="K5" s="454"/>
      <c r="L5" s="454"/>
      <c r="M5" s="454"/>
      <c r="N5" s="454"/>
      <c r="O5" s="75"/>
      <c r="P5" s="32"/>
      <c r="Q5" s="32"/>
      <c r="R5" s="32"/>
      <c r="S5" s="32"/>
      <c r="T5" s="32"/>
      <c r="U5" s="32"/>
      <c r="V5" s="32"/>
      <c r="W5" s="32"/>
      <c r="X5" s="32"/>
      <c r="Y5" s="32"/>
      <c r="Z5" s="32"/>
    </row>
    <row r="6" spans="1:26" ht="13.5" customHeight="1" thickBot="1">
      <c r="B6" s="57"/>
      <c r="C6" s="57"/>
      <c r="D6" s="57"/>
      <c r="E6" s="61"/>
      <c r="F6" s="136"/>
      <c r="G6" s="61"/>
      <c r="H6" s="61"/>
      <c r="I6" s="61"/>
      <c r="J6" s="267"/>
      <c r="M6" s="267"/>
      <c r="N6" s="305" t="str">
        <f>CONCATENATE(functie," ",nume_candidat)</f>
        <v>Profesor Pop Mirela-Cristina</v>
      </c>
      <c r="P6" s="32"/>
      <c r="Q6" s="267"/>
      <c r="R6" s="267"/>
      <c r="S6" s="267"/>
      <c r="T6" s="32"/>
      <c r="U6" s="32"/>
      <c r="V6" s="32"/>
      <c r="W6" s="32"/>
      <c r="X6" s="32"/>
      <c r="Y6" s="32"/>
      <c r="Z6" s="32"/>
    </row>
    <row r="7" spans="1:26" ht="34.5" customHeight="1">
      <c r="A7" s="445" t="s">
        <v>338</v>
      </c>
      <c r="B7" s="445" t="s">
        <v>542</v>
      </c>
      <c r="C7" s="445" t="s">
        <v>62</v>
      </c>
      <c r="D7" s="445" t="s">
        <v>37</v>
      </c>
      <c r="E7" s="451" t="s">
        <v>2</v>
      </c>
      <c r="F7" s="478" t="s">
        <v>1073</v>
      </c>
      <c r="G7" s="456" t="s">
        <v>36</v>
      </c>
      <c r="H7" s="475" t="s">
        <v>550</v>
      </c>
      <c r="I7" s="476"/>
      <c r="J7" s="477"/>
      <c r="K7" s="482" t="s">
        <v>1063</v>
      </c>
      <c r="L7" s="483"/>
      <c r="M7" s="480" t="s">
        <v>544</v>
      </c>
      <c r="N7" s="445" t="s">
        <v>38</v>
      </c>
      <c r="O7" s="452" t="s">
        <v>541</v>
      </c>
      <c r="P7" s="455" t="s">
        <v>551</v>
      </c>
      <c r="Q7" s="480" t="s">
        <v>544</v>
      </c>
      <c r="R7" s="480" t="s">
        <v>544</v>
      </c>
      <c r="S7" s="480" t="s">
        <v>544</v>
      </c>
    </row>
    <row r="8" spans="1:26" ht="199.5" customHeight="1" thickBot="1">
      <c r="A8" s="445"/>
      <c r="B8" s="445"/>
      <c r="C8" s="445"/>
      <c r="D8" s="445"/>
      <c r="E8" s="451"/>
      <c r="F8" s="479"/>
      <c r="G8" s="458"/>
      <c r="H8" s="269" t="s">
        <v>332</v>
      </c>
      <c r="I8" s="269" t="s">
        <v>333</v>
      </c>
      <c r="J8" s="270" t="s">
        <v>1021</v>
      </c>
      <c r="K8" s="274" t="s">
        <v>1076</v>
      </c>
      <c r="L8" s="353" t="s">
        <v>1077</v>
      </c>
      <c r="M8" s="481"/>
      <c r="N8" s="445"/>
      <c r="O8" s="452"/>
      <c r="P8" s="455"/>
      <c r="Q8" s="481"/>
      <c r="R8" s="481"/>
      <c r="S8" s="481"/>
    </row>
    <row r="9" spans="1:26" ht="16.5" thickBot="1">
      <c r="A9" s="79"/>
      <c r="B9" s="58"/>
      <c r="C9" s="58"/>
      <c r="D9" s="59"/>
      <c r="E9" s="29"/>
      <c r="F9" s="29"/>
      <c r="G9" s="29"/>
      <c r="H9" s="29"/>
      <c r="I9" s="29"/>
      <c r="J9" s="29"/>
      <c r="K9" s="280"/>
      <c r="L9" s="280"/>
      <c r="M9" s="130">
        <f>SUMIF(M10:M1010,"&gt;0")</f>
        <v>200</v>
      </c>
      <c r="N9" s="264"/>
      <c r="O9" s="261"/>
      <c r="P9" s="271"/>
      <c r="Q9" s="130">
        <f>SUMIF(Q10:Q1309,"&gt;0")</f>
        <v>200</v>
      </c>
      <c r="R9" s="130">
        <f>SUMIF(R10:R1309,"&gt;0")</f>
        <v>0</v>
      </c>
      <c r="S9" s="130">
        <f>SUMIF(S10:S1309,"&gt;0")</f>
        <v>0</v>
      </c>
    </row>
    <row r="10" spans="1:26" ht="157.5">
      <c r="A10" s="36">
        <v>1</v>
      </c>
      <c r="B10" s="7" t="s">
        <v>1320</v>
      </c>
      <c r="C10" s="6" t="s">
        <v>1326</v>
      </c>
      <c r="D10" s="125" t="s">
        <v>1321</v>
      </c>
      <c r="E10" s="188">
        <v>2021</v>
      </c>
      <c r="F10" s="272">
        <v>10000</v>
      </c>
      <c r="G10" s="69" t="s">
        <v>330</v>
      </c>
      <c r="H10" s="189" t="s">
        <v>317</v>
      </c>
      <c r="I10" s="189"/>
      <c r="J10" s="188"/>
      <c r="K10" s="350"/>
      <c r="L10" s="30"/>
      <c r="M10" s="323">
        <f t="shared" ref="M10:M73" si="0">IF(
OR(
$B10="",$C10="",$D10="",$E10="",$E10&lt;an_initial,$E10&gt;an_final,$O10=FALSE),"",IF(
$G10="","",IF(
OR(
$H10="X",$H10="x"),100*$F10/10000,IF(
OR(
$I10="X",$I10="x"),80*$F10/10000,IF(
OR(
$K10="X",$K10="x"),100*(
IF(
$P10&lt;=5,0.3,0.2))*$F10/10000,IF(
OR(
$L10="X",$L10="x"),80*(
IF(
$P10&lt;=5,0.3,0.2))*$F10/10000,""))))))</f>
        <v>100</v>
      </c>
      <c r="N10" s="265"/>
      <c r="O10" s="307" t="b">
        <f t="shared" ref="O10:O74" si="1">IF(nume_candidat="",FALSE,ISNUMBER(SEARCH(nume_candidat,$B10)))</f>
        <v>1</v>
      </c>
      <c r="P10" s="322">
        <f>LEN(B10)-LEN(SUBSTITUTE(B10,",",""))+1</f>
        <v>9</v>
      </c>
      <c r="Q10" s="323">
        <f t="shared" ref="Q10:Q73" si="2">IF(
OR(
$B10="",$C10="",$D10="",$E10="",$E10&lt;an_initial,$E10&gt;an_final,$O10=FALSE),"",IF(
$G10="","",IF(
OR(
$H10="X",$H10="x"),100*$F10/10000,"")))</f>
        <v>100</v>
      </c>
      <c r="R10" s="323" t="str">
        <f t="shared" ref="R10:R73" si="3">IF(
OR(
$B10="",$C10="",$D10="",$E10="",$E10&lt;an_initial,$E10&gt;an_final,$O10=FALSE),"",IF(
$G10="","",IF(
OR(
$I10="X",$I10="x"),80*$F10/10000,"")))</f>
        <v/>
      </c>
      <c r="S10" s="323" t="str">
        <f t="shared" ref="S10:S73" si="4">IF(
OR(
$B10="",$C10="",$D10="",$E10="",$E10&lt;an_initial,$E10&gt;an_final,$O10=FALSE),"",IF(
$G10="","",IF(
OR(
$K10="X",$K10="x"),100*(
IF(
$P10&lt;=5,0.3,0.2))*$F10/10000,IF(
OR(
$L10="X",$L10="x"),80*(
IF(
$P10&lt;=5,0.3,0.2))*$F10/10000,""))))</f>
        <v/>
      </c>
      <c r="V10" s="76"/>
    </row>
    <row r="11" spans="1:26" ht="110.25">
      <c r="A11" s="36">
        <v>2</v>
      </c>
      <c r="B11" s="7" t="s">
        <v>1322</v>
      </c>
      <c r="C11" s="6" t="s">
        <v>1327</v>
      </c>
      <c r="D11" s="125" t="s">
        <v>1323</v>
      </c>
      <c r="E11" s="188">
        <v>2021</v>
      </c>
      <c r="F11" s="272">
        <v>2500</v>
      </c>
      <c r="G11" s="69" t="s">
        <v>330</v>
      </c>
      <c r="H11" s="189" t="s">
        <v>317</v>
      </c>
      <c r="I11" s="189"/>
      <c r="J11" s="188"/>
      <c r="K11" s="24"/>
      <c r="L11" s="30"/>
      <c r="M11" s="323">
        <f t="shared" si="0"/>
        <v>25</v>
      </c>
      <c r="N11" s="265"/>
      <c r="O11" s="307" t="b">
        <f t="shared" si="1"/>
        <v>1</v>
      </c>
      <c r="P11" s="322">
        <f t="shared" ref="P11:P74" si="5">LEN(B11)-LEN(SUBSTITUTE(B11,",",""))+1</f>
        <v>1</v>
      </c>
      <c r="Q11" s="323">
        <f t="shared" si="2"/>
        <v>25</v>
      </c>
      <c r="R11" s="323" t="str">
        <f t="shared" si="3"/>
        <v/>
      </c>
      <c r="S11" s="323" t="str">
        <f t="shared" si="4"/>
        <v/>
      </c>
    </row>
    <row r="12" spans="1:26" ht="110.25">
      <c r="A12" s="36">
        <v>3</v>
      </c>
      <c r="B12" s="7" t="s">
        <v>1322</v>
      </c>
      <c r="C12" s="6" t="s">
        <v>1327</v>
      </c>
      <c r="D12" s="125" t="s">
        <v>1324</v>
      </c>
      <c r="E12" s="188">
        <v>2022</v>
      </c>
      <c r="F12" s="272">
        <v>2500</v>
      </c>
      <c r="G12" s="69" t="s">
        <v>330</v>
      </c>
      <c r="H12" s="189" t="s">
        <v>317</v>
      </c>
      <c r="I12" s="189"/>
      <c r="J12" s="188"/>
      <c r="K12" s="24"/>
      <c r="L12" s="30"/>
      <c r="M12" s="323">
        <f t="shared" si="0"/>
        <v>25</v>
      </c>
      <c r="N12" s="265"/>
      <c r="O12" s="307" t="b">
        <f t="shared" si="1"/>
        <v>1</v>
      </c>
      <c r="P12" s="322">
        <f t="shared" si="5"/>
        <v>1</v>
      </c>
      <c r="Q12" s="323">
        <f t="shared" si="2"/>
        <v>25</v>
      </c>
      <c r="R12" s="323" t="str">
        <f t="shared" si="3"/>
        <v/>
      </c>
      <c r="S12" s="323" t="str">
        <f t="shared" si="4"/>
        <v/>
      </c>
      <c r="V12" s="76"/>
    </row>
    <row r="13" spans="1:26" ht="94.5">
      <c r="A13" s="36">
        <v>4</v>
      </c>
      <c r="B13" s="7" t="s">
        <v>1322</v>
      </c>
      <c r="C13" s="6" t="s">
        <v>1328</v>
      </c>
      <c r="D13" s="125" t="s">
        <v>1325</v>
      </c>
      <c r="E13" s="188">
        <v>2023</v>
      </c>
      <c r="F13" s="272">
        <v>2500</v>
      </c>
      <c r="G13" s="69" t="s">
        <v>330</v>
      </c>
      <c r="H13" s="189" t="s">
        <v>317</v>
      </c>
      <c r="I13" s="189"/>
      <c r="J13" s="188"/>
      <c r="K13" s="24"/>
      <c r="L13" s="30"/>
      <c r="M13" s="323">
        <f t="shared" si="0"/>
        <v>25</v>
      </c>
      <c r="N13" s="265"/>
      <c r="O13" s="307" t="b">
        <f t="shared" si="1"/>
        <v>1</v>
      </c>
      <c r="P13" s="322">
        <f t="shared" si="5"/>
        <v>1</v>
      </c>
      <c r="Q13" s="323">
        <f t="shared" si="2"/>
        <v>25</v>
      </c>
      <c r="R13" s="323" t="str">
        <f t="shared" si="3"/>
        <v/>
      </c>
      <c r="S13" s="323" t="str">
        <f t="shared" si="4"/>
        <v/>
      </c>
      <c r="V13" s="76"/>
    </row>
    <row r="14" spans="1:26" ht="110.25">
      <c r="A14" s="36">
        <v>5</v>
      </c>
      <c r="B14" s="7" t="s">
        <v>1322</v>
      </c>
      <c r="C14" s="6" t="s">
        <v>1329</v>
      </c>
      <c r="D14" s="125" t="s">
        <v>1330</v>
      </c>
      <c r="E14" s="188">
        <v>2024</v>
      </c>
      <c r="F14" s="272">
        <v>2500</v>
      </c>
      <c r="G14" s="69" t="s">
        <v>330</v>
      </c>
      <c r="H14" s="189" t="s">
        <v>317</v>
      </c>
      <c r="I14" s="189"/>
      <c r="J14" s="188"/>
      <c r="K14" s="24"/>
      <c r="L14" s="30"/>
      <c r="M14" s="323">
        <f t="shared" si="0"/>
        <v>25</v>
      </c>
      <c r="N14" s="265"/>
      <c r="O14" s="307" t="b">
        <f t="shared" si="1"/>
        <v>1</v>
      </c>
      <c r="P14" s="322">
        <f t="shared" si="5"/>
        <v>1</v>
      </c>
      <c r="Q14" s="323">
        <f t="shared" si="2"/>
        <v>25</v>
      </c>
      <c r="R14" s="323" t="str">
        <f t="shared" si="3"/>
        <v/>
      </c>
      <c r="S14" s="323" t="str">
        <f t="shared" si="4"/>
        <v/>
      </c>
    </row>
    <row r="15" spans="1:26">
      <c r="A15" s="36">
        <v>6</v>
      </c>
      <c r="B15" s="7"/>
      <c r="C15" s="6"/>
      <c r="D15" s="125"/>
      <c r="E15" s="188"/>
      <c r="F15" s="272"/>
      <c r="G15" s="69"/>
      <c r="H15" s="189"/>
      <c r="I15" s="189"/>
      <c r="J15" s="188"/>
      <c r="K15" s="24"/>
      <c r="L15" s="30"/>
      <c r="M15" s="323" t="str">
        <f t="shared" si="0"/>
        <v/>
      </c>
      <c r="N15" s="265"/>
      <c r="O15" s="307" t="b">
        <f t="shared" si="1"/>
        <v>0</v>
      </c>
      <c r="P15" s="322">
        <f t="shared" si="5"/>
        <v>1</v>
      </c>
      <c r="Q15" s="323" t="str">
        <f t="shared" si="2"/>
        <v/>
      </c>
      <c r="R15" s="323" t="str">
        <f t="shared" si="3"/>
        <v/>
      </c>
      <c r="S15" s="323" t="str">
        <f t="shared" si="4"/>
        <v/>
      </c>
    </row>
    <row r="16" spans="1:26">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ypyg16PiZDrByWn38peC18wt1ZyCtf8sUP4z0EGtlHRuzMyRWprbK9bKZaiR0xx5QO6qRYnbLPRbpXTqde0YIg==" saltValue="KUohm7WX9HnhfXtE6JGjXg=="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8" zoomScale="80" zoomScaleNormal="80" zoomScalePageLayoutView="68" workbookViewId="0">
      <selection activeCell="A15" sqref="A15:L15"/>
    </sheetView>
  </sheetViews>
  <sheetFormatPr defaultColWidth="9.140625" defaultRowHeight="15.75"/>
  <cols>
    <col min="1" max="1" width="5.7109375" style="77" customWidth="1"/>
    <col min="2" max="2" width="38" style="57" customWidth="1"/>
    <col min="3" max="3" width="35.7109375" style="57" customWidth="1"/>
    <col min="4" max="4" width="15.28515625" style="61" customWidth="1"/>
    <col min="5" max="5" width="14.85546875" style="61" customWidth="1"/>
    <col min="6" max="6" width="9.7109375" style="78" customWidth="1"/>
    <col min="7" max="7" width="12.7109375" style="70" customWidth="1"/>
    <col min="8" max="10" width="8.7109375" style="78" customWidth="1"/>
    <col min="11" max="12" width="5.7109375" style="78" customWidth="1"/>
    <col min="13" max="13" width="13.7109375" style="273" customWidth="1"/>
    <col min="14" max="14" width="26" style="61" customWidth="1"/>
    <col min="15" max="15" width="12.85546875" style="70" hidden="1" customWidth="1"/>
    <col min="16" max="16" width="10.7109375" style="75" hidden="1" customWidth="1"/>
    <col min="17" max="17" width="9.140625" style="57" hidden="1" customWidth="1"/>
    <col min="18" max="20" width="13.7109375" style="273" hidden="1" customWidth="1"/>
    <col min="21" max="24" width="9.140625" style="57" customWidth="1"/>
    <col min="25" max="16384" width="9.140625" style="57"/>
  </cols>
  <sheetData>
    <row r="1" spans="1:22" s="53" customFormat="1">
      <c r="A1" s="52" t="s">
        <v>483</v>
      </c>
      <c r="E1" s="54"/>
      <c r="F1" s="54"/>
    </row>
    <row r="2" spans="1:22" s="53" customFormat="1">
      <c r="A2" s="304" t="str">
        <f>IF(ISBLANK(facultate), IF(ISBLANK(departament),"","Departament " &amp; departament), "Facultatea " &amp; facultate)</f>
        <v>Facultatea Științe ale Comunicării</v>
      </c>
      <c r="E2" s="54"/>
      <c r="F2" s="54"/>
    </row>
    <row r="3" spans="1:22" s="53" customFormat="1">
      <c r="A3" s="304" t="str">
        <f>IF(ISBLANK(departament),"","Departamentul " &amp; departament)</f>
        <v>Departamentul Comunicare și Limbi Străine</v>
      </c>
      <c r="E3" s="54"/>
      <c r="F3" s="54"/>
    </row>
    <row r="4" spans="1:22">
      <c r="A4" s="448" t="s">
        <v>903</v>
      </c>
      <c r="B4" s="448"/>
      <c r="C4" s="448"/>
      <c r="D4" s="448"/>
      <c r="E4" s="448"/>
      <c r="F4" s="448"/>
      <c r="G4" s="448"/>
      <c r="H4" s="448"/>
      <c r="I4" s="448"/>
      <c r="J4" s="448"/>
      <c r="K4" s="448"/>
      <c r="L4" s="448"/>
      <c r="M4" s="448"/>
      <c r="N4" s="448"/>
      <c r="R4" s="57"/>
      <c r="S4" s="57"/>
      <c r="T4" s="57"/>
    </row>
    <row r="5" spans="1:22" ht="44.25" customHeight="1">
      <c r="A5" s="454" t="s">
        <v>1017</v>
      </c>
      <c r="B5" s="454"/>
      <c r="C5" s="454"/>
      <c r="D5" s="454"/>
      <c r="E5" s="454"/>
      <c r="F5" s="454"/>
      <c r="G5" s="454"/>
      <c r="H5" s="454"/>
      <c r="I5" s="454"/>
      <c r="J5" s="454"/>
      <c r="K5" s="454"/>
      <c r="L5" s="454"/>
      <c r="M5" s="454"/>
      <c r="N5" s="454"/>
      <c r="O5" s="32"/>
      <c r="P5" s="32"/>
      <c r="Q5" s="32"/>
      <c r="R5" s="32"/>
      <c r="S5" s="32"/>
      <c r="T5" s="32"/>
      <c r="U5" s="32"/>
      <c r="V5" s="32"/>
    </row>
    <row r="6" spans="1:22" ht="16.5" thickBot="1">
      <c r="N6" s="305" t="str">
        <f>CONCATENATE(functie," ",nume_candidat)</f>
        <v>Profesor Pop Mirela-Cristina</v>
      </c>
    </row>
    <row r="7" spans="1:22" ht="15.75" customHeight="1">
      <c r="A7" s="484" t="s">
        <v>338</v>
      </c>
      <c r="B7" s="445" t="s">
        <v>542</v>
      </c>
      <c r="C7" s="494" t="s">
        <v>62</v>
      </c>
      <c r="D7" s="486" t="s">
        <v>61</v>
      </c>
      <c r="E7" s="494" t="s">
        <v>37</v>
      </c>
      <c r="F7" s="496" t="s">
        <v>2</v>
      </c>
      <c r="G7" s="492" t="s">
        <v>1074</v>
      </c>
      <c r="H7" s="487" t="s">
        <v>1062</v>
      </c>
      <c r="I7" s="488"/>
      <c r="J7" s="489"/>
      <c r="K7" s="482" t="s">
        <v>1063</v>
      </c>
      <c r="L7" s="483"/>
      <c r="M7" s="490" t="s">
        <v>544</v>
      </c>
      <c r="N7" s="445" t="s">
        <v>38</v>
      </c>
      <c r="O7" s="498" t="s">
        <v>39</v>
      </c>
      <c r="P7" s="452" t="s">
        <v>541</v>
      </c>
      <c r="Q7" s="455" t="s">
        <v>551</v>
      </c>
      <c r="R7" s="490" t="s">
        <v>544</v>
      </c>
      <c r="S7" s="490" t="s">
        <v>544</v>
      </c>
      <c r="T7" s="490" t="s">
        <v>544</v>
      </c>
    </row>
    <row r="8" spans="1:22" s="275" customFormat="1" ht="236.25" customHeight="1" thickBot="1">
      <c r="A8" s="485"/>
      <c r="B8" s="445"/>
      <c r="C8" s="495"/>
      <c r="D8" s="454"/>
      <c r="E8" s="495"/>
      <c r="F8" s="497"/>
      <c r="G8" s="493"/>
      <c r="H8" s="348" t="s">
        <v>1064</v>
      </c>
      <c r="I8" s="349" t="s">
        <v>1065</v>
      </c>
      <c r="J8" s="274" t="s">
        <v>334</v>
      </c>
      <c r="K8" s="274" t="s">
        <v>1066</v>
      </c>
      <c r="L8" s="353" t="s">
        <v>1072</v>
      </c>
      <c r="M8" s="491"/>
      <c r="N8" s="445"/>
      <c r="O8" s="499"/>
      <c r="P8" s="452"/>
      <c r="Q8" s="455"/>
      <c r="R8" s="491"/>
      <c r="S8" s="491"/>
      <c r="T8" s="491"/>
    </row>
    <row r="9" spans="1:22" ht="16.5" thickBot="1">
      <c r="A9" s="276"/>
      <c r="B9" s="277"/>
      <c r="C9" s="278"/>
      <c r="D9" s="279"/>
      <c r="E9" s="276"/>
      <c r="F9" s="280"/>
      <c r="G9" s="281"/>
      <c r="H9" s="282"/>
      <c r="I9" s="280"/>
      <c r="J9" s="283"/>
      <c r="K9" s="280"/>
      <c r="L9" s="280"/>
      <c r="M9" s="320">
        <f>SUMIF(M10:M1010,"&gt;0")</f>
        <v>0</v>
      </c>
      <c r="N9" s="284"/>
      <c r="O9" s="316">
        <f>SUMIF(O10:O1310,"&gt;0")</f>
        <v>0</v>
      </c>
      <c r="P9" s="285"/>
      <c r="Q9" s="4">
        <f>SUM(Q10:Q1310)</f>
        <v>301</v>
      </c>
      <c r="R9" s="320">
        <f>SUM(R10:R1310)</f>
        <v>0</v>
      </c>
      <c r="S9" s="320">
        <f>SUM(S10:S1310)</f>
        <v>0</v>
      </c>
      <c r="T9" s="320">
        <f>SUM(T10:T1310)</f>
        <v>0</v>
      </c>
    </row>
    <row r="10" spans="1:22" ht="16.5" thickBot="1">
      <c r="A10" s="27"/>
      <c r="B10" s="134"/>
      <c r="C10" s="135"/>
      <c r="D10" s="143"/>
      <c r="E10" s="346"/>
      <c r="F10" s="60"/>
      <c r="G10" s="286"/>
      <c r="H10" s="24"/>
      <c r="I10" s="189"/>
      <c r="J10" s="25"/>
      <c r="K10" s="350"/>
      <c r="L10" s="30"/>
      <c r="M10" s="321" t="str">
        <f t="shared" ref="M10:M73" si="0">IF(
OR(
$B10="",$C10="",$E10="",$F10="",$F10&lt;an_initial,$F10&gt;an_final,$P10=FALSE),"",IF(
$G10="","",IF(
OR(
$H10="X",$H10="x"),60*$O10/10000,IF(
OR(
$I10="X",$I10="x"),40*$O10/10000,IF(
OR(
$K10="X",$K10="x"),60*(
IF(
$Q10&lt;=5,0.3,0.2))*$O10/10000,IF(
OR(
$L10="X",$L10="x"),40*(
IF(
$Q10&lt;=5,0.3,0.2))*$O10/10000,""))))))</f>
        <v/>
      </c>
      <c r="N10" s="287"/>
      <c r="O10" s="317" t="str">
        <f>IF(OR($B10="",$C10="",$D10="",$E10="",$F10=""),"",$G10/VLOOKUP($F10,Euro!$A:$C,3,FALSE))</f>
        <v/>
      </c>
      <c r="P10" s="318" t="b">
        <f t="shared" ref="P10:P74" si="1">IF(nume_candidat="",FALSE,ISNUMBER(SEARCH(nume_candidat,$B10)))</f>
        <v>0</v>
      </c>
      <c r="Q10" s="319">
        <f t="shared" ref="Q10" si="2">LEN(B10)-LEN(SUBSTITUTE(B10,",",""))+1</f>
        <v>1</v>
      </c>
      <c r="R10" s="321" t="str">
        <f t="shared" ref="R10:R73" si="3">IF(
OR(
$B10="",$C10="",$E10="",$F10="",$F10&lt;an_initial,$F10&gt;an_final,$P10=FALSE),"",IF(
$G10="","",IF(
OR(
$H10="X",$H10="x"),60*$O10/10000,"")))</f>
        <v/>
      </c>
      <c r="S10" s="321" t="str">
        <f t="shared" ref="S10:S73" si="4">IF(
OR(
$B10="",$C10="",$E10="",$F10="",$F10&lt;an_initial,$F10&gt;an_final,$P10=FALSE),"",IF(
$G10="","",IF(
OR(
$I10="X",$I10="x"),40*$O10/10000,"")))</f>
        <v/>
      </c>
      <c r="T10" s="321" t="str">
        <f t="shared" ref="T10:T73" si="5">IF(
OR(
$B10="",$C10="",$E10="",$F10="",$F10&lt;an_initial,$F10&gt;an_final,$P10=FALSE),"",IF(
$G10="","",IF(
OR(
$K10="X",$K10="x"),60*(
IF(
$Q10&lt;=5,0.3,0.2))*$O10/10000,IF(
OR(
$L10="X",$L10="x"),40*(
IF(
$Q10&lt;=5,0.3,0.2))*$O10/10000,""))))</f>
        <v/>
      </c>
    </row>
    <row r="11" spans="1:22" ht="16.5" thickBot="1">
      <c r="A11" s="27"/>
      <c r="B11" s="134"/>
      <c r="C11" s="135"/>
      <c r="D11" s="143"/>
      <c r="E11" s="346"/>
      <c r="F11" s="60"/>
      <c r="G11" s="286"/>
      <c r="H11" s="24"/>
      <c r="I11" s="189"/>
      <c r="J11" s="25"/>
      <c r="K11" s="24"/>
      <c r="L11" s="30"/>
      <c r="M11" s="321" t="str">
        <f t="shared" si="0"/>
        <v/>
      </c>
      <c r="N11" s="287"/>
      <c r="O11" s="317" t="str">
        <f>IF(OR($B11="",$C11="",$D11="",$E11="",$F11=""),"",$G11/VLOOKUP($F11,Euro!$A:$C,3,FALSE))</f>
        <v/>
      </c>
      <c r="P11" s="318" t="b">
        <f t="shared" si="1"/>
        <v>0</v>
      </c>
      <c r="Q11" s="319">
        <f t="shared" ref="Q11:Q74" si="6">LEN(B11)-LEN(SUBSTITUTE(B11,",",""))+1</f>
        <v>1</v>
      </c>
      <c r="R11" s="321" t="str">
        <f t="shared" si="3"/>
        <v/>
      </c>
      <c r="S11" s="321" t="str">
        <f t="shared" si="4"/>
        <v/>
      </c>
      <c r="T11" s="321" t="str">
        <f t="shared" si="5"/>
        <v/>
      </c>
    </row>
    <row r="12" spans="1:22" ht="16.5" thickBot="1">
      <c r="A12" s="27"/>
      <c r="B12" s="134"/>
      <c r="C12" s="16"/>
      <c r="D12" s="143"/>
      <c r="E12" s="17"/>
      <c r="F12" s="60"/>
      <c r="G12" s="286"/>
      <c r="H12" s="22"/>
      <c r="I12" s="188"/>
      <c r="J12" s="23"/>
      <c r="K12" s="24"/>
      <c r="L12" s="30"/>
      <c r="M12" s="321" t="str">
        <f t="shared" si="0"/>
        <v/>
      </c>
      <c r="N12" s="288"/>
      <c r="O12" s="317" t="str">
        <f>IF(OR($B12="",$C12="",$D12="",$E12="",$F12=""),"",$G12/VLOOKUP($F12,Euro!$A:$C,3,FALSE))</f>
        <v/>
      </c>
      <c r="P12" s="318" t="b">
        <f t="shared" si="1"/>
        <v>0</v>
      </c>
      <c r="Q12" s="319">
        <f t="shared" si="6"/>
        <v>1</v>
      </c>
      <c r="R12" s="321" t="str">
        <f t="shared" si="3"/>
        <v/>
      </c>
      <c r="S12" s="321" t="str">
        <f t="shared" si="4"/>
        <v/>
      </c>
      <c r="T12" s="321" t="str">
        <f t="shared" si="5"/>
        <v/>
      </c>
    </row>
    <row r="13" spans="1:22" ht="16.5" thickBot="1">
      <c r="A13" s="27"/>
      <c r="B13" s="134"/>
      <c r="C13" s="16"/>
      <c r="D13" s="143"/>
      <c r="E13" s="17"/>
      <c r="F13" s="60"/>
      <c r="G13" s="286"/>
      <c r="H13" s="22"/>
      <c r="I13" s="188"/>
      <c r="J13" s="23"/>
      <c r="K13" s="24"/>
      <c r="L13" s="30"/>
      <c r="M13" s="321" t="str">
        <f t="shared" si="0"/>
        <v/>
      </c>
      <c r="N13" s="288"/>
      <c r="O13" s="317" t="str">
        <f>IF(OR($B13="",$C13="",$D13="",$E13="",$F13=""),"",$G13/VLOOKUP($F13,Euro!$A:$C,3,FALSE))</f>
        <v/>
      </c>
      <c r="P13" s="318" t="b">
        <f t="shared" si="1"/>
        <v>0</v>
      </c>
      <c r="Q13" s="319">
        <f t="shared" si="6"/>
        <v>1</v>
      </c>
      <c r="R13" s="321" t="str">
        <f t="shared" si="3"/>
        <v/>
      </c>
      <c r="S13" s="321" t="str">
        <f t="shared" si="4"/>
        <v/>
      </c>
      <c r="T13" s="321" t="str">
        <f t="shared" si="5"/>
        <v/>
      </c>
    </row>
    <row r="14" spans="1:22" ht="16.5" thickBot="1">
      <c r="A14" s="27"/>
      <c r="B14" s="134"/>
      <c r="C14" s="16"/>
      <c r="D14" s="143"/>
      <c r="E14" s="17"/>
      <c r="F14" s="60"/>
      <c r="G14" s="286"/>
      <c r="H14" s="22"/>
      <c r="I14" s="188"/>
      <c r="J14" s="23"/>
      <c r="K14" s="24"/>
      <c r="L14" s="30"/>
      <c r="M14" s="321" t="str">
        <f t="shared" si="0"/>
        <v/>
      </c>
      <c r="N14" s="288"/>
      <c r="O14" s="317" t="str">
        <f>IF(OR($B14="",$C14="",$D14="",$E14="",$F14=""),"",$G14/VLOOKUP($F14,Euro!$A:$C,3,FALSE))</f>
        <v/>
      </c>
      <c r="P14" s="318" t="b">
        <f t="shared" si="1"/>
        <v>0</v>
      </c>
      <c r="Q14" s="319">
        <f t="shared" si="6"/>
        <v>1</v>
      </c>
      <c r="R14" s="321" t="str">
        <f t="shared" si="3"/>
        <v/>
      </c>
      <c r="S14" s="321" t="str">
        <f t="shared" si="4"/>
        <v/>
      </c>
      <c r="T14" s="321" t="str">
        <f t="shared" si="5"/>
        <v/>
      </c>
    </row>
    <row r="15" spans="1:22">
      <c r="A15" s="27"/>
      <c r="B15" s="134"/>
      <c r="C15" s="16"/>
      <c r="D15" s="143"/>
      <c r="E15" s="17"/>
      <c r="F15" s="60"/>
      <c r="G15" s="286"/>
      <c r="H15" s="22"/>
      <c r="I15" s="188"/>
      <c r="J15" s="23"/>
      <c r="K15" s="24"/>
      <c r="L15" s="30"/>
      <c r="M15" s="321" t="str">
        <f t="shared" si="0"/>
        <v/>
      </c>
      <c r="N15" s="288"/>
      <c r="O15" s="317" t="str">
        <f>IF(OR($B15="",$C15="",$D15="",$E15="",$F15=""),"",$G15/VLOOKUP($F15,Euro!$A:$C,3,FALSE))</f>
        <v/>
      </c>
      <c r="P15" s="318" t="b">
        <f t="shared" si="1"/>
        <v>0</v>
      </c>
      <c r="Q15" s="319">
        <f t="shared" si="6"/>
        <v>1</v>
      </c>
      <c r="R15" s="321" t="str">
        <f t="shared" si="3"/>
        <v/>
      </c>
      <c r="S15" s="321" t="str">
        <f t="shared" si="4"/>
        <v/>
      </c>
      <c r="T15" s="321" t="str">
        <f t="shared" si="5"/>
        <v/>
      </c>
    </row>
    <row r="16" spans="1:22">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6"/>
        <v>1</v>
      </c>
      <c r="R16" s="321" t="str">
        <f t="shared" si="3"/>
        <v/>
      </c>
      <c r="S16" s="321" t="str">
        <f t="shared" si="4"/>
        <v/>
      </c>
      <c r="T16" s="321" t="str">
        <f t="shared" si="5"/>
        <v/>
      </c>
    </row>
    <row r="17" spans="1:20">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c r="A74" s="27">
        <v>64</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c r="A75" s="27">
        <v>65</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c r="A76" s="27">
        <v>66</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c r="A77" s="27">
        <v>67</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c r="A78" s="27">
        <v>68</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c r="A79" s="27">
        <v>69</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c r="A80" s="27">
        <v>70</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c r="A81" s="27">
        <v>71</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c r="A82" s="27">
        <v>72</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c r="A83" s="27">
        <v>73</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c r="A84" s="27">
        <v>74</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c r="A85" s="27">
        <v>75</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c r="A86" s="27">
        <v>76</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c r="A87" s="27">
        <v>77</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c r="A88" s="27">
        <v>78</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c r="A89" s="27">
        <v>79</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c r="A90" s="27">
        <v>80</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c r="A91" s="27">
        <v>81</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c r="A92" s="27">
        <v>82</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c r="A93" s="27">
        <v>83</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c r="A94" s="27">
        <v>84</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c r="A95" s="27">
        <v>85</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c r="A96" s="27">
        <v>86</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c r="A97" s="27">
        <v>87</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c r="A98" s="27">
        <v>88</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c r="A99" s="27">
        <v>89</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c r="A100" s="27">
        <v>90</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c r="A101" s="27">
        <v>91</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c r="A102" s="27">
        <v>92</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c r="A103" s="27">
        <v>93</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c r="A104" s="27">
        <v>94</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c r="A105" s="27">
        <v>95</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c r="A106" s="27">
        <v>96</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c r="A107" s="27">
        <v>97</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c r="A108" s="27">
        <v>98</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c r="A109" s="27">
        <v>99</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c r="A110" s="27">
        <v>100</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c r="A111" s="27">
        <v>101</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c r="A112" s="27">
        <v>102</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c r="A113" s="27">
        <v>103</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c r="A114" s="27">
        <v>104</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c r="A115" s="27">
        <v>105</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c r="A116" s="27">
        <v>106</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c r="A117" s="27">
        <v>107</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c r="A118" s="27">
        <v>108</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c r="A119" s="27">
        <v>109</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c r="A120" s="27">
        <v>110</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c r="A121" s="27">
        <v>111</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c r="A122" s="27">
        <v>112</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c r="A123" s="27">
        <v>113</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c r="A124" s="27">
        <v>114</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c r="A125" s="27">
        <v>115</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c r="A126" s="27">
        <v>116</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c r="A127" s="27">
        <v>117</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c r="A128" s="27">
        <v>118</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c r="A129" s="27">
        <v>119</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c r="A130" s="27">
        <v>120</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c r="A131" s="27">
        <v>121</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c r="A132" s="27">
        <v>122</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c r="A133" s="27">
        <v>123</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c r="A134" s="27">
        <v>124</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c r="A135" s="27">
        <v>125</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c r="A136" s="27">
        <v>126</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c r="A137" s="27">
        <v>127</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c r="A138" s="27">
        <v>128</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c r="A139" s="27">
        <v>129</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c r="A140" s="27">
        <v>130</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c r="A141" s="27">
        <v>131</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c r="A142" s="27">
        <v>132</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c r="A143" s="27">
        <v>133</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c r="A144" s="27">
        <v>134</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c r="A145" s="27">
        <v>135</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c r="A146" s="27">
        <v>136</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c r="A147" s="27">
        <v>137</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c r="A148" s="27">
        <v>138</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c r="A149" s="27">
        <v>139</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c r="A150" s="27">
        <v>140</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c r="A151" s="27">
        <v>141</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c r="A152" s="27">
        <v>142</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c r="A153" s="27">
        <v>143</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c r="A154" s="27">
        <v>144</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c r="A155" s="27">
        <v>145</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c r="A156" s="27">
        <v>146</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c r="A157" s="27">
        <v>147</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c r="A158" s="27">
        <v>148</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c r="A159" s="27">
        <v>149</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c r="A160" s="27">
        <v>150</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c r="A161" s="27">
        <v>151</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c r="A162" s="27">
        <v>152</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c r="A163" s="27">
        <v>153</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c r="A164" s="27">
        <v>154</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c r="A165" s="27">
        <v>155</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c r="A166" s="27">
        <v>156</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c r="A167" s="27">
        <v>157</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c r="A168" s="27">
        <v>158</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c r="A169" s="27">
        <v>159</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c r="A170" s="27">
        <v>160</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c r="A171" s="27">
        <v>161</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c r="A172" s="27">
        <v>162</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c r="A173" s="27">
        <v>163</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c r="A174" s="27">
        <v>164</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c r="A175" s="27">
        <v>165</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c r="A176" s="27">
        <v>166</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c r="A177" s="27">
        <v>167</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c r="A178" s="27">
        <v>168</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c r="A179" s="27">
        <v>169</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c r="A180" s="27">
        <v>170</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c r="A181" s="27">
        <v>171</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c r="A182" s="27">
        <v>172</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c r="A183" s="27">
        <v>173</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c r="A184" s="27">
        <v>174</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c r="A185" s="27">
        <v>175</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c r="A186" s="27">
        <v>176</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c r="A187" s="27">
        <v>177</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c r="A188" s="27">
        <v>178</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c r="A189" s="27">
        <v>179</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c r="A190" s="27">
        <v>180</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c r="A191" s="27">
        <v>181</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c r="A192" s="27">
        <v>182</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c r="A193" s="27">
        <v>183</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c r="A194" s="27">
        <v>184</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c r="A195" s="27">
        <v>185</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c r="A196" s="27">
        <v>186</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c r="A197" s="27">
        <v>187</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c r="A198" s="27">
        <v>188</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c r="A199" s="27">
        <v>189</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c r="A200" s="27">
        <v>190</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c r="A201" s="27">
        <v>191</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c r="A202" s="27">
        <v>192</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c r="A203" s="27">
        <v>193</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c r="A204" s="27">
        <v>194</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c r="A205" s="27">
        <v>195</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c r="A206" s="27">
        <v>196</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c r="A207" s="27">
        <v>197</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c r="A208" s="27">
        <v>198</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c r="A209" s="27">
        <v>199</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c r="A210" s="27">
        <v>200</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c r="A211" s="27">
        <v>201</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c r="A212" s="27">
        <v>202</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c r="A213" s="27">
        <v>203</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c r="A214" s="27">
        <v>204</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c r="A215" s="27">
        <v>205</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c r="A216" s="27">
        <v>206</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c r="A217" s="27">
        <v>207</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c r="A218" s="27">
        <v>208</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c r="A219" s="27">
        <v>209</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c r="A220" s="27">
        <v>210</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c r="A221" s="27">
        <v>211</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c r="A222" s="27">
        <v>212</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c r="A223" s="27">
        <v>213</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c r="A224" s="27">
        <v>214</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c r="A225" s="27">
        <v>215</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c r="A226" s="27">
        <v>216</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c r="A227" s="27">
        <v>217</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c r="A228" s="27">
        <v>218</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c r="A229" s="27">
        <v>219</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c r="A230" s="27">
        <v>220</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c r="A231" s="27">
        <v>221</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c r="A232" s="27">
        <v>222</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c r="A233" s="27">
        <v>223</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c r="A234" s="27">
        <v>224</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c r="A235" s="27">
        <v>225</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c r="A236" s="27">
        <v>226</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c r="A237" s="27">
        <v>227</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c r="A238" s="27">
        <v>228</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c r="A239" s="27">
        <v>229</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c r="A240" s="27">
        <v>230</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c r="A241" s="27">
        <v>231</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c r="A242" s="27">
        <v>232</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c r="A243" s="27">
        <v>233</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c r="A244" s="27">
        <v>234</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c r="A245" s="27">
        <v>235</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c r="A246" s="27">
        <v>236</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c r="A247" s="27">
        <v>237</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c r="A248" s="27">
        <v>238</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c r="A249" s="27">
        <v>239</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c r="A250" s="27">
        <v>240</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c r="A251" s="27">
        <v>241</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c r="A252" s="27">
        <v>242</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c r="A253" s="27">
        <v>243</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c r="A254" s="27">
        <v>244</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c r="A255" s="27">
        <v>245</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c r="A256" s="27">
        <v>246</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c r="A257" s="27">
        <v>247</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c r="A258" s="27">
        <v>248</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c r="A259" s="27">
        <v>249</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c r="A260" s="27">
        <v>250</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c r="A261" s="27">
        <v>251</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c r="A262" s="27">
        <v>252</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c r="A263" s="27">
        <v>253</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c r="A264" s="27">
        <v>254</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c r="A265" s="27">
        <v>255</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c r="A266" s="27">
        <v>256</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c r="A267" s="27">
        <v>257</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c r="A268" s="27">
        <v>258</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c r="A269" s="27">
        <v>259</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c r="A270" s="27">
        <v>260</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c r="A271" s="27">
        <v>261</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c r="A272" s="27">
        <v>262</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c r="A273" s="27">
        <v>263</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c r="A274" s="27">
        <v>264</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c r="A275" s="27">
        <v>265</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c r="A276" s="27">
        <v>266</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c r="A277" s="27">
        <v>267</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c r="A278" s="27">
        <v>268</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c r="A279" s="27">
        <v>269</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c r="A280" s="27">
        <v>270</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c r="A281" s="27">
        <v>271</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c r="A282" s="27">
        <v>272</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c r="A283" s="27">
        <v>273</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c r="A284" s="27">
        <v>274</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c r="A285" s="27">
        <v>275</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c r="A286" s="27">
        <v>276</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c r="A287" s="27">
        <v>277</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c r="A288" s="27">
        <v>278</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c r="A289" s="27">
        <v>279</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c r="A290" s="27">
        <v>280</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c r="A291" s="27">
        <v>281</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c r="A292" s="27">
        <v>282</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c r="A293" s="27">
        <v>283</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c r="A294" s="27">
        <v>284</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c r="A295" s="27">
        <v>285</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c r="A296" s="27">
        <v>286</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c r="A297" s="27">
        <v>287</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c r="A298" s="27">
        <v>288</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c r="A299" s="27">
        <v>289</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c r="A300" s="27">
        <v>290</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c r="A301" s="27">
        <v>291</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c r="A302" s="27">
        <v>292</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c r="A303" s="27">
        <v>293</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c r="A304" s="27">
        <v>294</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c r="A305" s="27">
        <v>295</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c r="A306" s="27">
        <v>296</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c r="A307" s="27">
        <v>297</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c r="A308" s="27">
        <v>298</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c r="A309" s="27">
        <v>299</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c r="A310" s="27">
        <v>300</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k0EBCGVamN5PXuomfbkluzhYuHeSqX3BYD4dIeanUXMyZnTlFZaXBO3aiQ7XwYOJXVQDP1R0uZjL+0OR2iq+kg==" saltValue="vgMayDnB62oxueV+t7mCt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sqref="A1:D12"/>
    </sheetView>
  </sheetViews>
  <sheetFormatPr defaultColWidth="9.140625" defaultRowHeight="15.75"/>
  <cols>
    <col min="1" max="1" width="5.7109375" style="53" customWidth="1"/>
    <col min="2" max="2" width="62.42578125" style="57" customWidth="1"/>
    <col min="3" max="3" width="8.7109375" style="57" customWidth="1"/>
    <col min="4" max="4" width="12.28515625" style="57" customWidth="1"/>
    <col min="5" max="19" width="9.140625" style="57" customWidth="1"/>
    <col min="20" max="16384" width="9.140625" style="57"/>
  </cols>
  <sheetData>
    <row r="1" spans="1:4" s="53" customFormat="1">
      <c r="A1" s="52" t="s">
        <v>483</v>
      </c>
      <c r="C1" s="54"/>
      <c r="D1" s="56"/>
    </row>
    <row r="2" spans="1:4" s="53" customFormat="1">
      <c r="A2" s="304" t="str">
        <f>IF(ISBLANK(facultate), IF(ISBLANK(departament),"","Departament " &amp; departament), "Facultatea " &amp; facultate)</f>
        <v>Facultatea Științe ale Comunicării</v>
      </c>
      <c r="C2" s="54"/>
      <c r="D2" s="56"/>
    </row>
    <row r="3" spans="1:4" s="53" customFormat="1">
      <c r="A3" s="304" t="str">
        <f>IF(ISBLANK(departament),"","Departamentul " &amp; departament)</f>
        <v>Departamentul Comunicare și Limbi Străine</v>
      </c>
      <c r="C3" s="54"/>
      <c r="D3" s="56"/>
    </row>
    <row r="4" spans="1:4">
      <c r="A4" s="448" t="s">
        <v>903</v>
      </c>
      <c r="B4" s="448"/>
      <c r="C4" s="448"/>
      <c r="D4" s="448"/>
    </row>
    <row r="5" spans="1:4" ht="42.75" customHeight="1">
      <c r="A5" s="454" t="s">
        <v>1059</v>
      </c>
      <c r="B5" s="448"/>
      <c r="C5" s="448"/>
      <c r="D5" s="448"/>
    </row>
    <row r="6" spans="1:4" ht="13.5" customHeight="1">
      <c r="D6" s="305" t="str">
        <f>CONCATENATE(functie," ",nume_candidat)</f>
        <v>Profesor Pop Mirela-Cristina</v>
      </c>
    </row>
    <row r="7" spans="1:4" s="32" customFormat="1" ht="15.75" customHeight="1">
      <c r="A7" s="445" t="s">
        <v>338</v>
      </c>
      <c r="B7" s="500" t="str">
        <f>CONCATENATE("Tip Citare din ultimii ",durata_evaluare," ani")</f>
        <v>Tip Citare din ultimii 5 ani</v>
      </c>
      <c r="C7" s="446" t="s">
        <v>14</v>
      </c>
      <c r="D7" s="446" t="s">
        <v>544</v>
      </c>
    </row>
    <row r="8" spans="1:4" s="32" customFormat="1" ht="31.5" customHeight="1">
      <c r="A8" s="445"/>
      <c r="B8" s="500"/>
      <c r="C8" s="447"/>
      <c r="D8" s="447"/>
    </row>
    <row r="9" spans="1:4" s="32" customFormat="1">
      <c r="A9" s="79"/>
      <c r="B9" s="58"/>
      <c r="C9" s="143"/>
      <c r="D9" s="130">
        <f>SUMIF(D10:D12,"&gt;0")</f>
        <v>817</v>
      </c>
    </row>
    <row r="10" spans="1:4" s="71" customFormat="1">
      <c r="A10" s="36">
        <v>1</v>
      </c>
      <c r="B10" s="13" t="s">
        <v>714</v>
      </c>
      <c r="C10" s="189">
        <v>2</v>
      </c>
      <c r="D10" s="15">
        <f>C10 * (HLOOKUP(B10,ii3punctaje,2,FALSE))</f>
        <v>20</v>
      </c>
    </row>
    <row r="11" spans="1:4" s="32" customFormat="1">
      <c r="A11" s="36">
        <v>2</v>
      </c>
      <c r="B11" s="7" t="s">
        <v>715</v>
      </c>
      <c r="C11" s="189">
        <v>1</v>
      </c>
      <c r="D11" s="15">
        <f>C11 * (HLOOKUP(B11,ii3punctaje,2,FALSE))</f>
        <v>8</v>
      </c>
    </row>
    <row r="12" spans="1:4" s="32" customFormat="1">
      <c r="A12" s="36">
        <v>3</v>
      </c>
      <c r="B12" s="144" t="s">
        <v>716</v>
      </c>
      <c r="C12" s="189">
        <v>263</v>
      </c>
      <c r="D12" s="15">
        <f>C12 * (HLOOKUP(B12,ii3punctaje,2,FALSE))</f>
        <v>789</v>
      </c>
    </row>
  </sheetData>
  <sheetProtection algorithmName="SHA-512" hashValue="6TmVK4x42/eMGRQAJl/CVszWUjjDs/nZ+wvaO81q70XFTrmVpjmJi3PjUkgPRpLzyXIjsbchKMY0ZlYgzldg6w==" saltValue="LyzhHH/UB+RAp5zcIwUxsQ=="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sqref="A1:D14"/>
    </sheetView>
  </sheetViews>
  <sheetFormatPr defaultColWidth="9.140625" defaultRowHeight="15"/>
  <cols>
    <col min="1" max="1" width="5.7109375" style="45" customWidth="1"/>
    <col min="2" max="4" width="35.7109375" style="45" customWidth="1"/>
    <col min="5" max="5" width="10.7109375" style="45" customWidth="1"/>
    <col min="6" max="6" width="17.7109375" style="45" customWidth="1"/>
    <col min="7" max="16384" width="9.140625" style="45"/>
  </cols>
  <sheetData>
    <row r="1" spans="1:8" s="53" customFormat="1" ht="15.75">
      <c r="A1" s="52" t="s">
        <v>483</v>
      </c>
      <c r="E1" s="54"/>
      <c r="F1" s="56"/>
      <c r="G1" s="55"/>
    </row>
    <row r="2" spans="1:8" s="53" customFormat="1" ht="15.75">
      <c r="A2" s="304" t="str">
        <f>IF(ISBLANK(facultate), IF(ISBLANK(departament),"","Departament " &amp; departament), "Facultatea " &amp; facultate)</f>
        <v>Facultatea Științe ale Comunicării</v>
      </c>
      <c r="E2" s="54"/>
      <c r="F2" s="56"/>
      <c r="G2" s="55"/>
    </row>
    <row r="3" spans="1:8" s="53" customFormat="1" ht="15.75">
      <c r="A3" s="304" t="str">
        <f>IF(ISBLANK(departament),"","Departamentul " &amp; departament)</f>
        <v>Departamentul Comunicare și Limbi Străine</v>
      </c>
      <c r="E3" s="54"/>
      <c r="F3" s="56"/>
      <c r="G3" s="55"/>
    </row>
    <row r="4" spans="1:8" s="57" customFormat="1" ht="15.75">
      <c r="B4" s="61"/>
      <c r="C4" s="61" t="s">
        <v>903</v>
      </c>
      <c r="D4" s="61"/>
      <c r="E4" s="61"/>
      <c r="F4" s="61"/>
      <c r="G4" s="196"/>
      <c r="H4" s="63"/>
    </row>
    <row r="5" spans="1:8" s="57" customFormat="1" ht="15.75">
      <c r="B5" s="61"/>
      <c r="C5" s="61" t="s">
        <v>927</v>
      </c>
      <c r="D5" s="61"/>
      <c r="E5" s="61"/>
      <c r="F5" s="61"/>
      <c r="G5" s="196"/>
      <c r="H5" s="63"/>
    </row>
    <row r="6" spans="1:8" s="57" customFormat="1" ht="13.5" customHeight="1">
      <c r="A6" s="53"/>
      <c r="D6" s="305" t="str">
        <f>CONCATENATE(functie," ",nume_candidat)</f>
        <v>Profesor Pop Mirela-Cristina</v>
      </c>
      <c r="H6" s="63"/>
    </row>
    <row r="7" spans="1:8" ht="15" customHeight="1">
      <c r="B7" s="456" t="s">
        <v>928</v>
      </c>
      <c r="C7" s="456" t="s">
        <v>929</v>
      </c>
      <c r="D7" s="446" t="s">
        <v>544</v>
      </c>
    </row>
    <row r="8" spans="1:8" ht="15" customHeight="1">
      <c r="B8" s="457"/>
      <c r="C8" s="457"/>
      <c r="D8" s="463"/>
    </row>
    <row r="9" spans="1:8" ht="15" customHeight="1">
      <c r="B9" s="457"/>
      <c r="C9" s="457"/>
      <c r="D9" s="463"/>
    </row>
    <row r="10" spans="1:8" ht="15.75" customHeight="1">
      <c r="B10" s="458"/>
      <c r="C10" s="458"/>
      <c r="D10" s="447"/>
    </row>
    <row r="11" spans="1:8" ht="15.75">
      <c r="B11" s="36" t="s">
        <v>718</v>
      </c>
      <c r="C11" s="36">
        <v>2</v>
      </c>
      <c r="D11" s="309">
        <f>C11*200</f>
        <v>400</v>
      </c>
    </row>
    <row r="12" spans="1:8" ht="15.75">
      <c r="B12" s="36" t="s">
        <v>719</v>
      </c>
      <c r="C12" s="36">
        <v>1</v>
      </c>
      <c r="D12" s="309">
        <f>C12*160</f>
        <v>160</v>
      </c>
    </row>
    <row r="13" spans="1:8" ht="15.75">
      <c r="B13" s="36" t="s">
        <v>720</v>
      </c>
      <c r="C13" s="36">
        <v>8</v>
      </c>
      <c r="D13" s="309">
        <f>C13*60</f>
        <v>480</v>
      </c>
    </row>
    <row r="14" spans="1:8" ht="15.75">
      <c r="B14" s="449" t="s">
        <v>930</v>
      </c>
      <c r="C14" s="450"/>
      <c r="D14" s="309">
        <f>SUM(D11:D13)</f>
        <v>1040</v>
      </c>
    </row>
  </sheetData>
  <sheetProtection algorithmName="SHA-512" hashValue="0yRK3ySzi+JsqLouXW5htDc5idu/EoQfXh1yzgEbA5qaLN7O1F+t7On/XEJ+Xy2bh6KiL6iawdX++MVjf4VBUw==" saltValue="S9xwBZpPz51BHaVF0MPRog=="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4" t="s">
        <v>463</v>
      </c>
      <c r="C1" s="34" t="s">
        <v>464</v>
      </c>
      <c r="E1" s="34" t="s">
        <v>469</v>
      </c>
      <c r="H1" s="34" t="s">
        <v>473</v>
      </c>
      <c r="K1" s="34" t="s">
        <v>474</v>
      </c>
      <c r="M1" s="34" t="s">
        <v>477</v>
      </c>
      <c r="O1" s="34" t="s">
        <v>479</v>
      </c>
      <c r="Q1" s="34"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8mCBLqORQ9c+jyluOsuod4/3CSTf+huwPi3PvqiZYbEQd0d5eq9bTc586dzTUE77hxv5LtfLQ0sP92/mhJ/AtA==" saltValue="+sRZQBF6n2+S1Y467JF+u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cols>
    <col min="1" max="1" width="5.7109375" style="57" customWidth="1"/>
    <col min="2" max="2" width="44.42578125" style="275" customWidth="1"/>
    <col min="3" max="3" width="9.85546875" style="62" customWidth="1"/>
    <col min="4" max="4" width="20.140625" style="57" customWidth="1"/>
    <col min="5" max="5" width="46.140625" style="57" customWidth="1"/>
    <col min="6" max="6" width="13.7109375" style="57" customWidth="1"/>
    <col min="7" max="16384" width="9.140625" style="57"/>
  </cols>
  <sheetData>
    <row r="1" spans="1:6" s="53" customFormat="1">
      <c r="A1" s="52" t="s">
        <v>483</v>
      </c>
      <c r="B1" s="338"/>
      <c r="D1" s="54"/>
      <c r="E1" s="54"/>
      <c r="F1" s="56"/>
    </row>
    <row r="2" spans="1:6" s="53" customFormat="1">
      <c r="A2" s="501" t="s">
        <v>450</v>
      </c>
      <c r="B2" s="501"/>
      <c r="D2" s="54"/>
      <c r="E2" s="54"/>
      <c r="F2" s="56"/>
    </row>
    <row r="3" spans="1:6">
      <c r="A3" s="502" t="s">
        <v>903</v>
      </c>
      <c r="B3" s="502"/>
      <c r="C3" s="502"/>
      <c r="D3" s="502"/>
      <c r="E3" s="502"/>
      <c r="F3" s="502"/>
    </row>
    <row r="4" spans="1:6">
      <c r="A4" s="448" t="s">
        <v>931</v>
      </c>
      <c r="B4" s="448"/>
      <c r="C4" s="448"/>
      <c r="D4" s="448"/>
      <c r="E4" s="448"/>
      <c r="F4" s="448"/>
    </row>
    <row r="5" spans="1:6">
      <c r="C5" s="57"/>
    </row>
    <row r="6" spans="1:6" s="53" customFormat="1" ht="13.5" customHeight="1">
      <c r="A6" s="57"/>
      <c r="B6" s="275"/>
      <c r="C6" s="74"/>
      <c r="D6" s="57"/>
      <c r="E6" s="57"/>
      <c r="F6" s="305" t="str">
        <f>CONCATENATE(functie," ",nume_candidat)</f>
        <v>Profesor Pop Mirela-Cristina</v>
      </c>
    </row>
    <row r="7" spans="1:6" ht="15" customHeight="1">
      <c r="A7" s="445" t="s">
        <v>338</v>
      </c>
      <c r="B7" s="445" t="s">
        <v>1029</v>
      </c>
      <c r="C7" s="445" t="s">
        <v>2</v>
      </c>
      <c r="D7" s="445" t="s">
        <v>460</v>
      </c>
      <c r="E7" s="445" t="s">
        <v>814</v>
      </c>
      <c r="F7" s="446" t="s">
        <v>544</v>
      </c>
    </row>
    <row r="8" spans="1:6">
      <c r="A8" s="445"/>
      <c r="B8" s="445"/>
      <c r="C8" s="445"/>
      <c r="D8" s="445"/>
      <c r="E8" s="445"/>
      <c r="F8" s="447"/>
    </row>
    <row r="9" spans="1:6">
      <c r="A9" s="79"/>
      <c r="B9" s="58"/>
      <c r="C9" s="143"/>
      <c r="D9" s="66"/>
      <c r="E9" s="66"/>
      <c r="F9" s="130">
        <f>SUMIF(F10:F1010,"&gt;0")</f>
        <v>0</v>
      </c>
    </row>
    <row r="10" spans="1:6">
      <c r="A10" s="5">
        <v>1</v>
      </c>
      <c r="B10" s="6"/>
      <c r="C10" s="188"/>
      <c r="D10" s="6"/>
      <c r="E10" s="6"/>
      <c r="F10" s="15" t="str">
        <f t="shared" ref="F10:F73" si="0">IF(OR($B10="",$C10="",$C10&lt;an_initial,$C10&gt;an_final,),"",
 (INDEX(ii511punctaje, MATCH(D10,ii511anvergură,0), MATCH(E10,ii511rol,0) ))
)</f>
        <v/>
      </c>
    </row>
    <row r="11" spans="1:6" s="72" customFormat="1">
      <c r="A11" s="5">
        <v>2</v>
      </c>
      <c r="B11" s="6"/>
      <c r="C11" s="188"/>
      <c r="D11" s="6"/>
      <c r="E11" s="6"/>
      <c r="F11" s="15" t="str">
        <f t="shared" si="0"/>
        <v/>
      </c>
    </row>
    <row r="12" spans="1:6">
      <c r="A12" s="5">
        <v>3</v>
      </c>
      <c r="B12" s="6"/>
      <c r="C12" s="188"/>
      <c r="D12" s="6"/>
      <c r="E12" s="6"/>
      <c r="F12" s="15" t="str">
        <f t="shared" si="0"/>
        <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(INDEX(ii511punctaje, MATCH(D74,ii511anvergură,0), MATCH(E74,ii511rol,0)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(INDEX(ii511punctaje, MATCH(D138,ii511anvergură,0), MATCH(E138,ii511rol,0)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(INDEX(ii511punctaje, MATCH(D202,ii511anvergură,0), MATCH(E202,ii511rol,0)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OoKwAX4rgEwokcTEihtr0veYQLLiARJUMGUFp2FAGQwgE5tAd5hD/POqebJ2AH4io66+ym4mTYKm6hCyiQ+oEg==" saltValue="B2H65xMkLbolCvLrDlpNww=="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E10" sqref="E10:E13"/>
    </sheetView>
  </sheetViews>
  <sheetFormatPr defaultColWidth="9.140625" defaultRowHeight="15.75"/>
  <cols>
    <col min="1" max="1" width="5.7109375" style="57" customWidth="1"/>
    <col min="2" max="2" width="44.42578125" style="57" customWidth="1"/>
    <col min="3" max="3" width="9.85546875" style="61" customWidth="1"/>
    <col min="4" max="4" width="20.140625" style="57" customWidth="1"/>
    <col min="5" max="5" width="46.140625" style="57" customWidth="1"/>
    <col min="6" max="6" width="13.7109375" style="57" customWidth="1"/>
    <col min="7" max="16384" width="9.140625" style="57"/>
  </cols>
  <sheetData>
    <row r="1" spans="1:6" s="53" customFormat="1">
      <c r="A1" s="52" t="s">
        <v>483</v>
      </c>
      <c r="C1" s="55"/>
      <c r="D1" s="54"/>
      <c r="E1" s="54"/>
      <c r="F1" s="56"/>
    </row>
    <row r="2" spans="1:6" s="53" customFormat="1">
      <c r="A2" s="501" t="s">
        <v>450</v>
      </c>
      <c r="B2" s="501"/>
      <c r="C2" s="55"/>
      <c r="D2" s="54"/>
      <c r="E2" s="54"/>
      <c r="F2" s="56"/>
    </row>
    <row r="3" spans="1:6">
      <c r="A3" s="502" t="s">
        <v>903</v>
      </c>
      <c r="B3" s="502"/>
      <c r="C3" s="502"/>
      <c r="D3" s="502"/>
      <c r="E3" s="502"/>
      <c r="F3" s="502"/>
    </row>
    <row r="4" spans="1:6" ht="68.25" customHeight="1">
      <c r="A4" s="454" t="s">
        <v>936</v>
      </c>
      <c r="B4" s="454"/>
      <c r="C4" s="454"/>
      <c r="D4" s="454"/>
      <c r="E4" s="454"/>
      <c r="F4" s="454"/>
    </row>
    <row r="6" spans="1:6" s="53" customFormat="1" ht="13.5" customHeight="1">
      <c r="A6" s="57"/>
      <c r="B6" s="57"/>
      <c r="C6" s="136"/>
      <c r="D6" s="57"/>
      <c r="E6" s="57"/>
      <c r="F6" s="305" t="str">
        <f>CONCATENATE(functie," ",nume_candidat)</f>
        <v>Profesor Pop Mirela-Cristina</v>
      </c>
    </row>
    <row r="7" spans="1:6" ht="15" customHeight="1">
      <c r="A7" s="445" t="s">
        <v>338</v>
      </c>
      <c r="B7" s="445" t="s">
        <v>1029</v>
      </c>
      <c r="C7" s="445" t="s">
        <v>2</v>
      </c>
      <c r="D7" s="445" t="s">
        <v>460</v>
      </c>
      <c r="E7" s="445" t="s">
        <v>814</v>
      </c>
      <c r="F7" s="446" t="s">
        <v>544</v>
      </c>
    </row>
    <row r="8" spans="1:6">
      <c r="A8" s="445"/>
      <c r="B8" s="445"/>
      <c r="C8" s="445"/>
      <c r="D8" s="445"/>
      <c r="E8" s="445"/>
      <c r="F8" s="447"/>
    </row>
    <row r="9" spans="1:6">
      <c r="A9" s="79"/>
      <c r="B9" s="58"/>
      <c r="C9" s="143"/>
      <c r="D9" s="66"/>
      <c r="E9" s="66"/>
      <c r="F9" s="130">
        <f>SUMIF(F10:F1010,"&gt;0")</f>
        <v>0</v>
      </c>
    </row>
    <row r="10" spans="1:6">
      <c r="A10" s="5">
        <v>1</v>
      </c>
      <c r="B10" s="6"/>
      <c r="C10" s="188"/>
      <c r="D10" s="6"/>
      <c r="E10" s="6"/>
      <c r="F10" s="15" t="str">
        <f t="shared" ref="F10:F73" si="0">IF(OR($B10="",$C10="",$C10&lt;an_initial,$C10&gt;an_final,),"",
 (INDEX(ii512punctaje, MATCH(D10,ii512anvergură,0), MATCH(E10,ii512rol,0) ))
)</f>
        <v/>
      </c>
    </row>
    <row r="11" spans="1:6" s="72" customFormat="1">
      <c r="A11" s="5">
        <v>2</v>
      </c>
      <c r="B11" s="6"/>
      <c r="C11" s="188"/>
      <c r="D11" s="6"/>
      <c r="E11" s="6"/>
      <c r="F11" s="15" t="str">
        <f t="shared" si="0"/>
        <v/>
      </c>
    </row>
    <row r="12" spans="1:6">
      <c r="A12" s="5">
        <v>3</v>
      </c>
      <c r="B12" s="6"/>
      <c r="C12" s="188"/>
      <c r="D12" s="6"/>
      <c r="E12" s="6"/>
      <c r="F12" s="15" t="str">
        <f t="shared" si="0"/>
        <v/>
      </c>
    </row>
    <row r="13" spans="1:6">
      <c r="A13" s="5">
        <v>4</v>
      </c>
      <c r="B13" s="7"/>
      <c r="C13" s="189"/>
      <c r="D13" s="7"/>
      <c r="E13" s="7"/>
      <c r="F13" s="15" t="str">
        <f t="shared" si="0"/>
        <v/>
      </c>
    </row>
    <row r="14" spans="1:6">
      <c r="A14" s="5">
        <v>5</v>
      </c>
      <c r="B14" s="7"/>
      <c r="C14" s="189"/>
      <c r="D14" s="5"/>
      <c r="E14" s="178"/>
      <c r="F14" s="15" t="str">
        <f t="shared" si="0"/>
        <v/>
      </c>
    </row>
    <row r="15" spans="1:6">
      <c r="A15" s="5">
        <v>6</v>
      </c>
      <c r="B15" s="7"/>
      <c r="C15" s="189"/>
      <c r="D15" s="5"/>
      <c r="E15" s="178"/>
      <c r="F15" s="15" t="str">
        <f t="shared" si="0"/>
        <v/>
      </c>
    </row>
    <row r="16" spans="1:6">
      <c r="A16" s="5">
        <v>7</v>
      </c>
      <c r="B16" s="6"/>
      <c r="C16" s="188"/>
      <c r="D16" s="5"/>
      <c r="E16" s="178"/>
      <c r="F16" s="15" t="str">
        <f t="shared" si="0"/>
        <v/>
      </c>
    </row>
    <row r="17" spans="1:6">
      <c r="A17" s="5">
        <v>8</v>
      </c>
      <c r="B17" s="7"/>
      <c r="C17" s="189"/>
      <c r="D17" s="5"/>
      <c r="E17" s="178"/>
      <c r="F17" s="15" t="str">
        <f t="shared" si="0"/>
        <v/>
      </c>
    </row>
    <row r="18" spans="1:6">
      <c r="A18" s="5">
        <v>9</v>
      </c>
      <c r="B18" s="7"/>
      <c r="C18" s="189"/>
      <c r="D18" s="5"/>
      <c r="E18" s="178"/>
      <c r="F18" s="15" t="str">
        <f t="shared" si="0"/>
        <v/>
      </c>
    </row>
    <row r="19" spans="1:6">
      <c r="A19" s="5">
        <v>10</v>
      </c>
      <c r="B19" s="6"/>
      <c r="C19" s="189"/>
      <c r="D19" s="5"/>
      <c r="E19" s="178"/>
      <c r="F19" s="15" t="str">
        <f t="shared" si="0"/>
        <v/>
      </c>
    </row>
    <row r="20" spans="1:6">
      <c r="A20" s="5">
        <v>11</v>
      </c>
      <c r="B20" s="6"/>
      <c r="C20" s="189"/>
      <c r="D20" s="5"/>
      <c r="E20" s="178"/>
      <c r="F20" s="15" t="str">
        <f t="shared" si="0"/>
        <v/>
      </c>
    </row>
    <row r="21" spans="1:6">
      <c r="A21" s="5">
        <v>12</v>
      </c>
      <c r="B21" s="6"/>
      <c r="C21" s="188"/>
      <c r="D21" s="5"/>
      <c r="E21" s="178"/>
      <c r="F21" s="15" t="str">
        <f t="shared" si="0"/>
        <v/>
      </c>
    </row>
    <row r="22" spans="1:6">
      <c r="A22" s="5">
        <v>13</v>
      </c>
      <c r="B22" s="6"/>
      <c r="C22" s="188"/>
      <c r="D22" s="5"/>
      <c r="E22" s="178"/>
      <c r="F22" s="15" t="str">
        <f t="shared" si="0"/>
        <v/>
      </c>
    </row>
    <row r="23" spans="1:6">
      <c r="A23" s="5">
        <v>14</v>
      </c>
      <c r="B23" s="6"/>
      <c r="C23" s="188"/>
      <c r="D23" s="5"/>
      <c r="E23" s="178"/>
      <c r="F23" s="15" t="str">
        <f t="shared" si="0"/>
        <v/>
      </c>
    </row>
    <row r="24" spans="1:6">
      <c r="A24" s="5">
        <v>15</v>
      </c>
      <c r="B24" s="6"/>
      <c r="C24" s="188"/>
      <c r="D24" s="5"/>
      <c r="E24" s="178"/>
      <c r="F24" s="15" t="str">
        <f t="shared" si="0"/>
        <v/>
      </c>
    </row>
    <row r="25" spans="1:6">
      <c r="A25" s="5">
        <v>16</v>
      </c>
      <c r="B25" s="6"/>
      <c r="C25" s="188"/>
      <c r="D25" s="5"/>
      <c r="E25" s="178"/>
      <c r="F25" s="15" t="str">
        <f t="shared" si="0"/>
        <v/>
      </c>
    </row>
    <row r="26" spans="1:6">
      <c r="A26" s="5">
        <v>17</v>
      </c>
      <c r="B26" s="6"/>
      <c r="C26" s="188"/>
      <c r="D26" s="5"/>
      <c r="E26" s="178"/>
      <c r="F26" s="15" t="str">
        <f t="shared" si="0"/>
        <v/>
      </c>
    </row>
    <row r="27" spans="1:6">
      <c r="A27" s="5">
        <v>18</v>
      </c>
      <c r="B27" s="6"/>
      <c r="C27" s="188"/>
      <c r="D27" s="5"/>
      <c r="E27" s="178"/>
      <c r="F27" s="15" t="str">
        <f t="shared" si="0"/>
        <v/>
      </c>
    </row>
    <row r="28" spans="1:6">
      <c r="A28" s="5">
        <v>19</v>
      </c>
      <c r="B28" s="6"/>
      <c r="C28" s="188"/>
      <c r="D28" s="5"/>
      <c r="E28" s="178"/>
      <c r="F28" s="15" t="str">
        <f t="shared" si="0"/>
        <v/>
      </c>
    </row>
    <row r="29" spans="1:6">
      <c r="A29" s="5">
        <v>20</v>
      </c>
      <c r="B29" s="6"/>
      <c r="C29" s="188"/>
      <c r="D29" s="5"/>
      <c r="E29" s="178"/>
      <c r="F29" s="15" t="str">
        <f t="shared" si="0"/>
        <v/>
      </c>
    </row>
    <row r="30" spans="1:6">
      <c r="A30" s="5">
        <v>21</v>
      </c>
      <c r="B30" s="6"/>
      <c r="C30" s="188"/>
      <c r="D30" s="5"/>
      <c r="E30" s="178"/>
      <c r="F30" s="15" t="str">
        <f t="shared" si="0"/>
        <v/>
      </c>
    </row>
    <row r="31" spans="1:6">
      <c r="A31" s="5">
        <v>22</v>
      </c>
      <c r="B31" s="6"/>
      <c r="C31" s="188"/>
      <c r="D31" s="5"/>
      <c r="E31" s="178"/>
      <c r="F31" s="15" t="str">
        <f t="shared" si="0"/>
        <v/>
      </c>
    </row>
    <row r="32" spans="1:6">
      <c r="A32" s="5">
        <v>23</v>
      </c>
      <c r="B32" s="6"/>
      <c r="C32" s="188"/>
      <c r="D32" s="5"/>
      <c r="E32" s="178"/>
      <c r="F32" s="15" t="str">
        <f t="shared" si="0"/>
        <v/>
      </c>
    </row>
    <row r="33" spans="1:6">
      <c r="A33" s="5">
        <v>24</v>
      </c>
      <c r="B33" s="6"/>
      <c r="C33" s="188"/>
      <c r="D33" s="5"/>
      <c r="E33" s="178"/>
      <c r="F33" s="15" t="str">
        <f t="shared" si="0"/>
        <v/>
      </c>
    </row>
    <row r="34" spans="1:6">
      <c r="A34" s="5">
        <v>25</v>
      </c>
      <c r="B34" s="6"/>
      <c r="C34" s="188"/>
      <c r="D34" s="5"/>
      <c r="E34" s="178"/>
      <c r="F34" s="15" t="str">
        <f t="shared" si="0"/>
        <v/>
      </c>
    </row>
    <row r="35" spans="1:6">
      <c r="A35" s="5">
        <v>26</v>
      </c>
      <c r="B35" s="6"/>
      <c r="C35" s="188"/>
      <c r="D35" s="5"/>
      <c r="E35" s="178"/>
      <c r="F35" s="15" t="str">
        <f t="shared" si="0"/>
        <v/>
      </c>
    </row>
    <row r="36" spans="1:6">
      <c r="A36" s="5">
        <v>27</v>
      </c>
      <c r="B36" s="6"/>
      <c r="C36" s="188"/>
      <c r="D36" s="5"/>
      <c r="E36" s="178"/>
      <c r="F36" s="15" t="str">
        <f t="shared" si="0"/>
        <v/>
      </c>
    </row>
    <row r="37" spans="1:6">
      <c r="A37" s="5">
        <v>28</v>
      </c>
      <c r="B37" s="6"/>
      <c r="C37" s="188"/>
      <c r="D37" s="5"/>
      <c r="E37" s="178"/>
      <c r="F37" s="15" t="str">
        <f t="shared" si="0"/>
        <v/>
      </c>
    </row>
    <row r="38" spans="1:6">
      <c r="A38" s="5">
        <v>29</v>
      </c>
      <c r="B38" s="6"/>
      <c r="C38" s="188"/>
      <c r="D38" s="5"/>
      <c r="E38" s="178"/>
      <c r="F38" s="15" t="str">
        <f t="shared" si="0"/>
        <v/>
      </c>
    </row>
    <row r="39" spans="1:6">
      <c r="A39" s="5">
        <v>30</v>
      </c>
      <c r="B39" s="6"/>
      <c r="C39" s="188"/>
      <c r="D39" s="5"/>
      <c r="E39" s="178"/>
      <c r="F39" s="15" t="str">
        <f t="shared" si="0"/>
        <v/>
      </c>
    </row>
    <row r="40" spans="1:6">
      <c r="A40" s="5">
        <v>31</v>
      </c>
      <c r="B40" s="6"/>
      <c r="C40" s="188"/>
      <c r="D40" s="5"/>
      <c r="E40" s="178"/>
      <c r="F40" s="15" t="str">
        <f t="shared" si="0"/>
        <v/>
      </c>
    </row>
    <row r="41" spans="1:6">
      <c r="A41" s="5">
        <v>32</v>
      </c>
      <c r="B41" s="6"/>
      <c r="C41" s="188"/>
      <c r="D41" s="5"/>
      <c r="E41" s="178"/>
      <c r="F41" s="15" t="str">
        <f t="shared" si="0"/>
        <v/>
      </c>
    </row>
    <row r="42" spans="1:6">
      <c r="A42" s="5">
        <v>33</v>
      </c>
      <c r="B42" s="6"/>
      <c r="C42" s="188"/>
      <c r="D42" s="5"/>
      <c r="E42" s="178"/>
      <c r="F42" s="15" t="str">
        <f t="shared" si="0"/>
        <v/>
      </c>
    </row>
    <row r="43" spans="1:6">
      <c r="A43" s="5">
        <v>34</v>
      </c>
      <c r="B43" s="6"/>
      <c r="C43" s="188"/>
      <c r="D43" s="5"/>
      <c r="E43" s="178"/>
      <c r="F43" s="15" t="str">
        <f t="shared" si="0"/>
        <v/>
      </c>
    </row>
    <row r="44" spans="1:6">
      <c r="A44" s="5">
        <v>35</v>
      </c>
      <c r="B44" s="6"/>
      <c r="C44" s="188"/>
      <c r="D44" s="5"/>
      <c r="E44" s="178"/>
      <c r="F44" s="15" t="str">
        <f t="shared" si="0"/>
        <v/>
      </c>
    </row>
    <row r="45" spans="1:6">
      <c r="A45" s="5">
        <v>36</v>
      </c>
      <c r="B45" s="6"/>
      <c r="C45" s="188"/>
      <c r="D45" s="5"/>
      <c r="E45" s="178"/>
      <c r="F45" s="15" t="str">
        <f t="shared" si="0"/>
        <v/>
      </c>
    </row>
    <row r="46" spans="1:6">
      <c r="A46" s="5">
        <v>37</v>
      </c>
      <c r="B46" s="6"/>
      <c r="C46" s="188"/>
      <c r="D46" s="5"/>
      <c r="E46" s="178"/>
      <c r="F46" s="15" t="str">
        <f t="shared" si="0"/>
        <v/>
      </c>
    </row>
    <row r="47" spans="1:6">
      <c r="A47" s="5">
        <v>38</v>
      </c>
      <c r="B47" s="6"/>
      <c r="C47" s="188"/>
      <c r="D47" s="5"/>
      <c r="E47" s="178"/>
      <c r="F47" s="15" t="str">
        <f t="shared" si="0"/>
        <v/>
      </c>
    </row>
    <row r="48" spans="1:6">
      <c r="A48" s="5">
        <v>39</v>
      </c>
      <c r="B48" s="6"/>
      <c r="C48" s="188"/>
      <c r="D48" s="5"/>
      <c r="E48" s="178"/>
      <c r="F48" s="15" t="str">
        <f t="shared" si="0"/>
        <v/>
      </c>
    </row>
    <row r="49" spans="1:6">
      <c r="A49" s="5">
        <v>40</v>
      </c>
      <c r="B49" s="6"/>
      <c r="C49" s="188"/>
      <c r="D49" s="5"/>
      <c r="E49" s="178"/>
      <c r="F49" s="15" t="str">
        <f t="shared" si="0"/>
        <v/>
      </c>
    </row>
    <row r="50" spans="1:6">
      <c r="A50" s="5">
        <v>41</v>
      </c>
      <c r="B50" s="6"/>
      <c r="C50" s="188"/>
      <c r="D50" s="5"/>
      <c r="E50" s="178"/>
      <c r="F50" s="15" t="str">
        <f t="shared" si="0"/>
        <v/>
      </c>
    </row>
    <row r="51" spans="1:6">
      <c r="A51" s="5">
        <v>42</v>
      </c>
      <c r="B51" s="6"/>
      <c r="C51" s="188"/>
      <c r="D51" s="5"/>
      <c r="E51" s="178"/>
      <c r="F51" s="15" t="str">
        <f t="shared" si="0"/>
        <v/>
      </c>
    </row>
    <row r="52" spans="1:6">
      <c r="A52" s="5">
        <v>43</v>
      </c>
      <c r="B52" s="6"/>
      <c r="C52" s="188"/>
      <c r="D52" s="5"/>
      <c r="E52" s="178"/>
      <c r="F52" s="15" t="str">
        <f t="shared" si="0"/>
        <v/>
      </c>
    </row>
    <row r="53" spans="1:6">
      <c r="A53" s="5">
        <v>44</v>
      </c>
      <c r="B53" s="6"/>
      <c r="C53" s="188"/>
      <c r="D53" s="5"/>
      <c r="E53" s="178"/>
      <c r="F53" s="15" t="str">
        <f t="shared" si="0"/>
        <v/>
      </c>
    </row>
    <row r="54" spans="1:6">
      <c r="A54" s="5">
        <v>45</v>
      </c>
      <c r="B54" s="6"/>
      <c r="C54" s="188"/>
      <c r="D54" s="5"/>
      <c r="E54" s="178"/>
      <c r="F54" s="15" t="str">
        <f t="shared" si="0"/>
        <v/>
      </c>
    </row>
    <row r="55" spans="1:6">
      <c r="A55" s="5">
        <v>46</v>
      </c>
      <c r="B55" s="6"/>
      <c r="C55" s="188"/>
      <c r="D55" s="5"/>
      <c r="E55" s="178"/>
      <c r="F55" s="15" t="str">
        <f t="shared" si="0"/>
        <v/>
      </c>
    </row>
    <row r="56" spans="1:6">
      <c r="A56" s="5">
        <v>47</v>
      </c>
      <c r="B56" s="6"/>
      <c r="C56" s="188"/>
      <c r="D56" s="5"/>
      <c r="E56" s="178"/>
      <c r="F56" s="15" t="str">
        <f t="shared" si="0"/>
        <v/>
      </c>
    </row>
    <row r="57" spans="1:6">
      <c r="A57" s="5">
        <v>48</v>
      </c>
      <c r="B57" s="6"/>
      <c r="C57" s="188"/>
      <c r="D57" s="5"/>
      <c r="E57" s="178"/>
      <c r="F57" s="15" t="str">
        <f t="shared" si="0"/>
        <v/>
      </c>
    </row>
    <row r="58" spans="1:6">
      <c r="A58" s="5">
        <v>49</v>
      </c>
      <c r="B58" s="6"/>
      <c r="C58" s="188"/>
      <c r="D58" s="5"/>
      <c r="E58" s="178"/>
      <c r="F58" s="15" t="str">
        <f t="shared" si="0"/>
        <v/>
      </c>
    </row>
    <row r="59" spans="1:6">
      <c r="A59" s="5">
        <v>50</v>
      </c>
      <c r="B59" s="6"/>
      <c r="C59" s="188"/>
      <c r="D59" s="5"/>
      <c r="E59" s="178"/>
      <c r="F59" s="15" t="str">
        <f t="shared" si="0"/>
        <v/>
      </c>
    </row>
    <row r="60" spans="1:6">
      <c r="A60" s="5">
        <v>51</v>
      </c>
      <c r="B60" s="6"/>
      <c r="C60" s="188"/>
      <c r="D60" s="5"/>
      <c r="E60" s="178"/>
      <c r="F60" s="15" t="str">
        <f t="shared" si="0"/>
        <v/>
      </c>
    </row>
    <row r="61" spans="1:6">
      <c r="A61" s="5">
        <v>52</v>
      </c>
      <c r="B61" s="6"/>
      <c r="C61" s="188"/>
      <c r="D61" s="5"/>
      <c r="E61" s="178"/>
      <c r="F61" s="15" t="str">
        <f t="shared" si="0"/>
        <v/>
      </c>
    </row>
    <row r="62" spans="1:6">
      <c r="A62" s="5">
        <v>53</v>
      </c>
      <c r="B62" s="6"/>
      <c r="C62" s="188"/>
      <c r="D62" s="5"/>
      <c r="E62" s="178"/>
      <c r="F62" s="15" t="str">
        <f t="shared" si="0"/>
        <v/>
      </c>
    </row>
    <row r="63" spans="1:6">
      <c r="A63" s="5">
        <v>54</v>
      </c>
      <c r="B63" s="6"/>
      <c r="C63" s="188"/>
      <c r="D63" s="5"/>
      <c r="E63" s="178"/>
      <c r="F63" s="15" t="str">
        <f t="shared" si="0"/>
        <v/>
      </c>
    </row>
    <row r="64" spans="1:6">
      <c r="A64" s="5">
        <v>55</v>
      </c>
      <c r="B64" s="6"/>
      <c r="C64" s="188"/>
      <c r="D64" s="5"/>
      <c r="E64" s="178"/>
      <c r="F64" s="15" t="str">
        <f t="shared" si="0"/>
        <v/>
      </c>
    </row>
    <row r="65" spans="1:6">
      <c r="A65" s="5">
        <v>56</v>
      </c>
      <c r="B65" s="6"/>
      <c r="C65" s="188"/>
      <c r="D65" s="5"/>
      <c r="E65" s="178"/>
      <c r="F65" s="15" t="str">
        <f t="shared" si="0"/>
        <v/>
      </c>
    </row>
    <row r="66" spans="1:6">
      <c r="A66" s="5">
        <v>57</v>
      </c>
      <c r="B66" s="6"/>
      <c r="C66" s="188"/>
      <c r="D66" s="5"/>
      <c r="E66" s="178"/>
      <c r="F66" s="15" t="str">
        <f t="shared" si="0"/>
        <v/>
      </c>
    </row>
    <row r="67" spans="1:6">
      <c r="A67" s="5">
        <v>58</v>
      </c>
      <c r="B67" s="6"/>
      <c r="C67" s="188"/>
      <c r="D67" s="5"/>
      <c r="E67" s="178"/>
      <c r="F67" s="15" t="str">
        <f t="shared" si="0"/>
        <v/>
      </c>
    </row>
    <row r="68" spans="1:6">
      <c r="A68" s="5">
        <v>59</v>
      </c>
      <c r="B68" s="6"/>
      <c r="C68" s="188"/>
      <c r="D68" s="5"/>
      <c r="E68" s="178"/>
      <c r="F68" s="15" t="str">
        <f t="shared" si="0"/>
        <v/>
      </c>
    </row>
    <row r="69" spans="1:6">
      <c r="A69" s="5">
        <v>60</v>
      </c>
      <c r="B69" s="6"/>
      <c r="C69" s="188"/>
      <c r="D69" s="5"/>
      <c r="E69" s="178"/>
      <c r="F69" s="15" t="str">
        <f t="shared" si="0"/>
        <v/>
      </c>
    </row>
    <row r="70" spans="1:6">
      <c r="A70" s="5">
        <v>61</v>
      </c>
      <c r="B70" s="6"/>
      <c r="C70" s="188"/>
      <c r="D70" s="5"/>
      <c r="E70" s="178"/>
      <c r="F70" s="15" t="str">
        <f t="shared" si="0"/>
        <v/>
      </c>
    </row>
    <row r="71" spans="1:6">
      <c r="A71" s="5">
        <v>62</v>
      </c>
      <c r="B71" s="6"/>
      <c r="C71" s="188"/>
      <c r="D71" s="5"/>
      <c r="E71" s="178"/>
      <c r="F71" s="15" t="str">
        <f t="shared" si="0"/>
        <v/>
      </c>
    </row>
    <row r="72" spans="1:6">
      <c r="A72" s="5">
        <v>63</v>
      </c>
      <c r="B72" s="6"/>
      <c r="C72" s="188"/>
      <c r="D72" s="5"/>
      <c r="E72" s="178"/>
      <c r="F72" s="15" t="str">
        <f t="shared" si="0"/>
        <v/>
      </c>
    </row>
    <row r="73" spans="1:6">
      <c r="A73" s="5">
        <v>64</v>
      </c>
      <c r="B73" s="6"/>
      <c r="C73" s="188"/>
      <c r="D73" s="5"/>
      <c r="E73" s="178"/>
      <c r="F73" s="15" t="str">
        <f t="shared" si="0"/>
        <v/>
      </c>
    </row>
    <row r="74" spans="1:6">
      <c r="A74" s="5">
        <v>65</v>
      </c>
      <c r="B74" s="6"/>
      <c r="C74" s="188"/>
      <c r="D74" s="5"/>
      <c r="E74" s="178"/>
      <c r="F74" s="15" t="str">
        <f t="shared" ref="F74:F137" si="1">IF(OR($B74="",$C74="",$C74&lt;an_initial,$C74&gt;an_final,),"",
 (INDEX(ii512punctaje, MATCH(D74,ii512anvergură,0), MATCH(E74,ii512rol,0) ))
)</f>
        <v/>
      </c>
    </row>
    <row r="75" spans="1:6">
      <c r="A75" s="5">
        <v>66</v>
      </c>
      <c r="B75" s="6"/>
      <c r="C75" s="188"/>
      <c r="D75" s="5"/>
      <c r="E75" s="178"/>
      <c r="F75" s="15" t="str">
        <f t="shared" si="1"/>
        <v/>
      </c>
    </row>
    <row r="76" spans="1:6">
      <c r="A76" s="5">
        <v>67</v>
      </c>
      <c r="B76" s="6"/>
      <c r="C76" s="188"/>
      <c r="D76" s="5"/>
      <c r="E76" s="178"/>
      <c r="F76" s="15" t="str">
        <f t="shared" si="1"/>
        <v/>
      </c>
    </row>
    <row r="77" spans="1:6">
      <c r="A77" s="5">
        <v>68</v>
      </c>
      <c r="B77" s="6"/>
      <c r="C77" s="188"/>
      <c r="D77" s="5"/>
      <c r="E77" s="178"/>
      <c r="F77" s="15" t="str">
        <f t="shared" si="1"/>
        <v/>
      </c>
    </row>
    <row r="78" spans="1:6">
      <c r="A78" s="5">
        <v>69</v>
      </c>
      <c r="B78" s="6"/>
      <c r="C78" s="188"/>
      <c r="D78" s="5"/>
      <c r="E78" s="178"/>
      <c r="F78" s="15" t="str">
        <f t="shared" si="1"/>
        <v/>
      </c>
    </row>
    <row r="79" spans="1:6">
      <c r="A79" s="5">
        <v>70</v>
      </c>
      <c r="B79" s="6"/>
      <c r="C79" s="188"/>
      <c r="D79" s="5"/>
      <c r="E79" s="178"/>
      <c r="F79" s="15" t="str">
        <f t="shared" si="1"/>
        <v/>
      </c>
    </row>
    <row r="80" spans="1:6">
      <c r="A80" s="5">
        <v>71</v>
      </c>
      <c r="B80" s="6"/>
      <c r="C80" s="188"/>
      <c r="D80" s="5"/>
      <c r="E80" s="178"/>
      <c r="F80" s="15" t="str">
        <f t="shared" si="1"/>
        <v/>
      </c>
    </row>
    <row r="81" spans="1:6">
      <c r="A81" s="5">
        <v>72</v>
      </c>
      <c r="B81" s="6"/>
      <c r="C81" s="188"/>
      <c r="D81" s="5"/>
      <c r="E81" s="178"/>
      <c r="F81" s="15" t="str">
        <f t="shared" si="1"/>
        <v/>
      </c>
    </row>
    <row r="82" spans="1:6">
      <c r="A82" s="5">
        <v>73</v>
      </c>
      <c r="B82" s="6"/>
      <c r="C82" s="188"/>
      <c r="D82" s="5"/>
      <c r="E82" s="178"/>
      <c r="F82" s="15" t="str">
        <f t="shared" si="1"/>
        <v/>
      </c>
    </row>
    <row r="83" spans="1:6">
      <c r="A83" s="5">
        <v>74</v>
      </c>
      <c r="B83" s="6"/>
      <c r="C83" s="188"/>
      <c r="D83" s="5"/>
      <c r="E83" s="178"/>
      <c r="F83" s="15" t="str">
        <f t="shared" si="1"/>
        <v/>
      </c>
    </row>
    <row r="84" spans="1:6">
      <c r="A84" s="5">
        <v>75</v>
      </c>
      <c r="B84" s="6"/>
      <c r="C84" s="188"/>
      <c r="D84" s="5"/>
      <c r="E84" s="178"/>
      <c r="F84" s="15" t="str">
        <f t="shared" si="1"/>
        <v/>
      </c>
    </row>
    <row r="85" spans="1:6">
      <c r="A85" s="5">
        <v>76</v>
      </c>
      <c r="B85" s="6"/>
      <c r="C85" s="188"/>
      <c r="D85" s="5"/>
      <c r="E85" s="178"/>
      <c r="F85" s="15" t="str">
        <f t="shared" si="1"/>
        <v/>
      </c>
    </row>
    <row r="86" spans="1:6">
      <c r="A86" s="5">
        <v>77</v>
      </c>
      <c r="B86" s="6"/>
      <c r="C86" s="188"/>
      <c r="D86" s="5"/>
      <c r="E86" s="178"/>
      <c r="F86" s="15" t="str">
        <f t="shared" si="1"/>
        <v/>
      </c>
    </row>
    <row r="87" spans="1:6">
      <c r="A87" s="5">
        <v>78</v>
      </c>
      <c r="B87" s="6"/>
      <c r="C87" s="188"/>
      <c r="D87" s="5"/>
      <c r="E87" s="178"/>
      <c r="F87" s="15" t="str">
        <f t="shared" si="1"/>
        <v/>
      </c>
    </row>
    <row r="88" spans="1:6">
      <c r="A88" s="5">
        <v>79</v>
      </c>
      <c r="B88" s="6"/>
      <c r="C88" s="188"/>
      <c r="D88" s="5"/>
      <c r="E88" s="178"/>
      <c r="F88" s="15" t="str">
        <f t="shared" si="1"/>
        <v/>
      </c>
    </row>
    <row r="89" spans="1:6">
      <c r="A89" s="5">
        <v>80</v>
      </c>
      <c r="B89" s="6"/>
      <c r="C89" s="188"/>
      <c r="D89" s="5"/>
      <c r="E89" s="178"/>
      <c r="F89" s="15" t="str">
        <f t="shared" si="1"/>
        <v/>
      </c>
    </row>
    <row r="90" spans="1:6">
      <c r="A90" s="5">
        <v>81</v>
      </c>
      <c r="B90" s="6"/>
      <c r="C90" s="188"/>
      <c r="D90" s="5"/>
      <c r="E90" s="178"/>
      <c r="F90" s="15" t="str">
        <f t="shared" si="1"/>
        <v/>
      </c>
    </row>
    <row r="91" spans="1:6">
      <c r="A91" s="5">
        <v>82</v>
      </c>
      <c r="B91" s="6"/>
      <c r="C91" s="188"/>
      <c r="D91" s="5"/>
      <c r="E91" s="178"/>
      <c r="F91" s="15" t="str">
        <f t="shared" si="1"/>
        <v/>
      </c>
    </row>
    <row r="92" spans="1:6">
      <c r="A92" s="5">
        <v>83</v>
      </c>
      <c r="B92" s="6"/>
      <c r="C92" s="188"/>
      <c r="D92" s="5"/>
      <c r="E92" s="178"/>
      <c r="F92" s="15" t="str">
        <f t="shared" si="1"/>
        <v/>
      </c>
    </row>
    <row r="93" spans="1:6">
      <c r="A93" s="5">
        <v>84</v>
      </c>
      <c r="B93" s="6"/>
      <c r="C93" s="188"/>
      <c r="D93" s="5"/>
      <c r="E93" s="178"/>
      <c r="F93" s="15" t="str">
        <f t="shared" si="1"/>
        <v/>
      </c>
    </row>
    <row r="94" spans="1:6">
      <c r="A94" s="5">
        <v>85</v>
      </c>
      <c r="B94" s="6"/>
      <c r="C94" s="188"/>
      <c r="D94" s="5"/>
      <c r="E94" s="178"/>
      <c r="F94" s="15" t="str">
        <f t="shared" si="1"/>
        <v/>
      </c>
    </row>
    <row r="95" spans="1:6">
      <c r="A95" s="5">
        <v>86</v>
      </c>
      <c r="B95" s="6"/>
      <c r="C95" s="188"/>
      <c r="D95" s="5"/>
      <c r="E95" s="178"/>
      <c r="F95" s="15" t="str">
        <f t="shared" si="1"/>
        <v/>
      </c>
    </row>
    <row r="96" spans="1:6">
      <c r="A96" s="5">
        <v>87</v>
      </c>
      <c r="B96" s="6"/>
      <c r="C96" s="188"/>
      <c r="D96" s="5"/>
      <c r="E96" s="178"/>
      <c r="F96" s="15" t="str">
        <f t="shared" si="1"/>
        <v/>
      </c>
    </row>
    <row r="97" spans="1:6">
      <c r="A97" s="5">
        <v>88</v>
      </c>
      <c r="B97" s="6"/>
      <c r="C97" s="188"/>
      <c r="D97" s="5"/>
      <c r="E97" s="178"/>
      <c r="F97" s="15" t="str">
        <f t="shared" si="1"/>
        <v/>
      </c>
    </row>
    <row r="98" spans="1:6">
      <c r="A98" s="5">
        <v>89</v>
      </c>
      <c r="B98" s="6"/>
      <c r="C98" s="188"/>
      <c r="D98" s="5"/>
      <c r="E98" s="178"/>
      <c r="F98" s="15" t="str">
        <f t="shared" si="1"/>
        <v/>
      </c>
    </row>
    <row r="99" spans="1:6">
      <c r="A99" s="5">
        <v>90</v>
      </c>
      <c r="B99" s="6"/>
      <c r="C99" s="188"/>
      <c r="D99" s="5"/>
      <c r="E99" s="178"/>
      <c r="F99" s="15" t="str">
        <f t="shared" si="1"/>
        <v/>
      </c>
    </row>
    <row r="100" spans="1:6">
      <c r="A100" s="5">
        <v>91</v>
      </c>
      <c r="B100" s="6"/>
      <c r="C100" s="188"/>
      <c r="D100" s="5"/>
      <c r="E100" s="178"/>
      <c r="F100" s="15" t="str">
        <f t="shared" si="1"/>
        <v/>
      </c>
    </row>
    <row r="101" spans="1:6">
      <c r="A101" s="5">
        <v>92</v>
      </c>
      <c r="B101" s="6"/>
      <c r="C101" s="188"/>
      <c r="D101" s="5"/>
      <c r="E101" s="178"/>
      <c r="F101" s="15" t="str">
        <f t="shared" si="1"/>
        <v/>
      </c>
    </row>
    <row r="102" spans="1:6">
      <c r="A102" s="5">
        <v>93</v>
      </c>
      <c r="B102" s="6"/>
      <c r="C102" s="188"/>
      <c r="D102" s="5"/>
      <c r="E102" s="178"/>
      <c r="F102" s="15" t="str">
        <f t="shared" si="1"/>
        <v/>
      </c>
    </row>
    <row r="103" spans="1:6">
      <c r="A103" s="5">
        <v>94</v>
      </c>
      <c r="B103" s="6"/>
      <c r="C103" s="188"/>
      <c r="D103" s="5"/>
      <c r="E103" s="178"/>
      <c r="F103" s="15" t="str">
        <f t="shared" si="1"/>
        <v/>
      </c>
    </row>
    <row r="104" spans="1:6">
      <c r="A104" s="5">
        <v>95</v>
      </c>
      <c r="B104" s="6"/>
      <c r="C104" s="188"/>
      <c r="D104" s="5"/>
      <c r="E104" s="178"/>
      <c r="F104" s="15" t="str">
        <f t="shared" si="1"/>
        <v/>
      </c>
    </row>
    <row r="105" spans="1:6">
      <c r="A105" s="5">
        <v>96</v>
      </c>
      <c r="B105" s="6"/>
      <c r="C105" s="188"/>
      <c r="D105" s="5"/>
      <c r="E105" s="178"/>
      <c r="F105" s="15" t="str">
        <f t="shared" si="1"/>
        <v/>
      </c>
    </row>
    <row r="106" spans="1:6">
      <c r="A106" s="5">
        <v>97</v>
      </c>
      <c r="B106" s="6"/>
      <c r="C106" s="188"/>
      <c r="D106" s="5"/>
      <c r="E106" s="178"/>
      <c r="F106" s="15" t="str">
        <f t="shared" si="1"/>
        <v/>
      </c>
    </row>
    <row r="107" spans="1:6">
      <c r="A107" s="5">
        <v>98</v>
      </c>
      <c r="B107" s="6"/>
      <c r="C107" s="188"/>
      <c r="D107" s="5"/>
      <c r="E107" s="178"/>
      <c r="F107" s="15" t="str">
        <f t="shared" si="1"/>
        <v/>
      </c>
    </row>
    <row r="108" spans="1:6">
      <c r="A108" s="5">
        <v>99</v>
      </c>
      <c r="B108" s="6"/>
      <c r="C108" s="188"/>
      <c r="D108" s="5"/>
      <c r="E108" s="178"/>
      <c r="F108" s="15" t="str">
        <f t="shared" si="1"/>
        <v/>
      </c>
    </row>
    <row r="109" spans="1:6">
      <c r="A109" s="5">
        <v>100</v>
      </c>
      <c r="B109" s="6"/>
      <c r="C109" s="188"/>
      <c r="D109" s="5"/>
      <c r="E109" s="178"/>
      <c r="F109" s="15" t="str">
        <f t="shared" si="1"/>
        <v/>
      </c>
    </row>
    <row r="110" spans="1:6">
      <c r="A110" s="5">
        <v>101</v>
      </c>
      <c r="B110" s="6"/>
      <c r="C110" s="188"/>
      <c r="D110" s="5"/>
      <c r="E110" s="178"/>
      <c r="F110" s="15" t="str">
        <f t="shared" si="1"/>
        <v/>
      </c>
    </row>
    <row r="111" spans="1:6">
      <c r="A111" s="5">
        <v>102</v>
      </c>
      <c r="B111" s="6"/>
      <c r="C111" s="188"/>
      <c r="D111" s="5"/>
      <c r="E111" s="178"/>
      <c r="F111" s="15" t="str">
        <f t="shared" si="1"/>
        <v/>
      </c>
    </row>
    <row r="112" spans="1:6">
      <c r="A112" s="5">
        <v>103</v>
      </c>
      <c r="B112" s="6"/>
      <c r="C112" s="188"/>
      <c r="D112" s="5"/>
      <c r="E112" s="178"/>
      <c r="F112" s="15" t="str">
        <f t="shared" si="1"/>
        <v/>
      </c>
    </row>
    <row r="113" spans="1:6">
      <c r="A113" s="5">
        <v>104</v>
      </c>
      <c r="B113" s="6"/>
      <c r="C113" s="188"/>
      <c r="D113" s="5"/>
      <c r="E113" s="178"/>
      <c r="F113" s="15" t="str">
        <f t="shared" si="1"/>
        <v/>
      </c>
    </row>
    <row r="114" spans="1:6">
      <c r="A114" s="5">
        <v>105</v>
      </c>
      <c r="B114" s="6"/>
      <c r="C114" s="188"/>
      <c r="D114" s="5"/>
      <c r="E114" s="178"/>
      <c r="F114" s="15" t="str">
        <f t="shared" si="1"/>
        <v/>
      </c>
    </row>
    <row r="115" spans="1:6">
      <c r="A115" s="5">
        <v>106</v>
      </c>
      <c r="B115" s="6"/>
      <c r="C115" s="188"/>
      <c r="D115" s="5"/>
      <c r="E115" s="178"/>
      <c r="F115" s="15" t="str">
        <f t="shared" si="1"/>
        <v/>
      </c>
    </row>
    <row r="116" spans="1:6">
      <c r="A116" s="5">
        <v>107</v>
      </c>
      <c r="B116" s="6"/>
      <c r="C116" s="188"/>
      <c r="D116" s="5"/>
      <c r="E116" s="178"/>
      <c r="F116" s="15" t="str">
        <f t="shared" si="1"/>
        <v/>
      </c>
    </row>
    <row r="117" spans="1:6">
      <c r="A117" s="5">
        <v>108</v>
      </c>
      <c r="B117" s="6"/>
      <c r="C117" s="188"/>
      <c r="D117" s="5"/>
      <c r="E117" s="178"/>
      <c r="F117" s="15" t="str">
        <f t="shared" si="1"/>
        <v/>
      </c>
    </row>
    <row r="118" spans="1:6">
      <c r="A118" s="5">
        <v>109</v>
      </c>
      <c r="B118" s="6"/>
      <c r="C118" s="188"/>
      <c r="D118" s="5"/>
      <c r="E118" s="178"/>
      <c r="F118" s="15" t="str">
        <f t="shared" si="1"/>
        <v/>
      </c>
    </row>
    <row r="119" spans="1:6">
      <c r="A119" s="5">
        <v>110</v>
      </c>
      <c r="B119" s="6"/>
      <c r="C119" s="188"/>
      <c r="D119" s="5"/>
      <c r="E119" s="178"/>
      <c r="F119" s="15" t="str">
        <f t="shared" si="1"/>
        <v/>
      </c>
    </row>
    <row r="120" spans="1:6">
      <c r="A120" s="5">
        <v>111</v>
      </c>
      <c r="B120" s="6"/>
      <c r="C120" s="188"/>
      <c r="D120" s="5"/>
      <c r="E120" s="178"/>
      <c r="F120" s="15" t="str">
        <f t="shared" si="1"/>
        <v/>
      </c>
    </row>
    <row r="121" spans="1:6">
      <c r="A121" s="5">
        <v>112</v>
      </c>
      <c r="B121" s="6"/>
      <c r="C121" s="188"/>
      <c r="D121" s="5"/>
      <c r="E121" s="178"/>
      <c r="F121" s="15" t="str">
        <f t="shared" si="1"/>
        <v/>
      </c>
    </row>
    <row r="122" spans="1:6">
      <c r="A122" s="5">
        <v>113</v>
      </c>
      <c r="B122" s="6"/>
      <c r="C122" s="188"/>
      <c r="D122" s="5"/>
      <c r="E122" s="178"/>
      <c r="F122" s="15" t="str">
        <f t="shared" si="1"/>
        <v/>
      </c>
    </row>
    <row r="123" spans="1:6">
      <c r="A123" s="5">
        <v>114</v>
      </c>
      <c r="B123" s="6"/>
      <c r="C123" s="188"/>
      <c r="D123" s="5"/>
      <c r="E123" s="178"/>
      <c r="F123" s="15" t="str">
        <f t="shared" si="1"/>
        <v/>
      </c>
    </row>
    <row r="124" spans="1:6">
      <c r="A124" s="5">
        <v>115</v>
      </c>
      <c r="B124" s="6"/>
      <c r="C124" s="188"/>
      <c r="D124" s="5"/>
      <c r="E124" s="178"/>
      <c r="F124" s="15" t="str">
        <f t="shared" si="1"/>
        <v/>
      </c>
    </row>
    <row r="125" spans="1:6">
      <c r="A125" s="5">
        <v>116</v>
      </c>
      <c r="B125" s="6"/>
      <c r="C125" s="188"/>
      <c r="D125" s="5"/>
      <c r="E125" s="178"/>
      <c r="F125" s="15" t="str">
        <f t="shared" si="1"/>
        <v/>
      </c>
    </row>
    <row r="126" spans="1:6">
      <c r="A126" s="5">
        <v>117</v>
      </c>
      <c r="B126" s="6"/>
      <c r="C126" s="188"/>
      <c r="D126" s="5"/>
      <c r="E126" s="178"/>
      <c r="F126" s="15" t="str">
        <f t="shared" si="1"/>
        <v/>
      </c>
    </row>
    <row r="127" spans="1:6">
      <c r="A127" s="5">
        <v>118</v>
      </c>
      <c r="B127" s="6"/>
      <c r="C127" s="188"/>
      <c r="D127" s="5"/>
      <c r="E127" s="178"/>
      <c r="F127" s="15" t="str">
        <f t="shared" si="1"/>
        <v/>
      </c>
    </row>
    <row r="128" spans="1:6">
      <c r="A128" s="5">
        <v>119</v>
      </c>
      <c r="B128" s="6"/>
      <c r="C128" s="188"/>
      <c r="D128" s="5"/>
      <c r="E128" s="178"/>
      <c r="F128" s="15" t="str">
        <f t="shared" si="1"/>
        <v/>
      </c>
    </row>
    <row r="129" spans="1:6">
      <c r="A129" s="5">
        <v>120</v>
      </c>
      <c r="B129" s="6"/>
      <c r="C129" s="188"/>
      <c r="D129" s="5"/>
      <c r="E129" s="178"/>
      <c r="F129" s="15" t="str">
        <f t="shared" si="1"/>
        <v/>
      </c>
    </row>
    <row r="130" spans="1:6">
      <c r="A130" s="5">
        <v>121</v>
      </c>
      <c r="B130" s="6"/>
      <c r="C130" s="188"/>
      <c r="D130" s="5"/>
      <c r="E130" s="178"/>
      <c r="F130" s="15" t="str">
        <f t="shared" si="1"/>
        <v/>
      </c>
    </row>
    <row r="131" spans="1:6">
      <c r="A131" s="5">
        <v>122</v>
      </c>
      <c r="B131" s="6"/>
      <c r="C131" s="188"/>
      <c r="D131" s="5"/>
      <c r="E131" s="178"/>
      <c r="F131" s="15" t="str">
        <f t="shared" si="1"/>
        <v/>
      </c>
    </row>
    <row r="132" spans="1:6">
      <c r="A132" s="5">
        <v>123</v>
      </c>
      <c r="B132" s="6"/>
      <c r="C132" s="188"/>
      <c r="D132" s="5"/>
      <c r="E132" s="178"/>
      <c r="F132" s="15" t="str">
        <f t="shared" si="1"/>
        <v/>
      </c>
    </row>
    <row r="133" spans="1:6">
      <c r="A133" s="5">
        <v>124</v>
      </c>
      <c r="B133" s="6"/>
      <c r="C133" s="188"/>
      <c r="D133" s="5"/>
      <c r="E133" s="178"/>
      <c r="F133" s="15" t="str">
        <f t="shared" si="1"/>
        <v/>
      </c>
    </row>
    <row r="134" spans="1:6">
      <c r="A134" s="5">
        <v>125</v>
      </c>
      <c r="B134" s="6"/>
      <c r="C134" s="188"/>
      <c r="D134" s="5"/>
      <c r="E134" s="178"/>
      <c r="F134" s="15" t="str">
        <f t="shared" si="1"/>
        <v/>
      </c>
    </row>
    <row r="135" spans="1:6">
      <c r="A135" s="5">
        <v>126</v>
      </c>
      <c r="B135" s="6"/>
      <c r="C135" s="188"/>
      <c r="D135" s="5"/>
      <c r="E135" s="178"/>
      <c r="F135" s="15" t="str">
        <f t="shared" si="1"/>
        <v/>
      </c>
    </row>
    <row r="136" spans="1:6">
      <c r="A136" s="5">
        <v>127</v>
      </c>
      <c r="B136" s="6"/>
      <c r="C136" s="188"/>
      <c r="D136" s="5"/>
      <c r="E136" s="178"/>
      <c r="F136" s="15" t="str">
        <f t="shared" si="1"/>
        <v/>
      </c>
    </row>
    <row r="137" spans="1:6">
      <c r="A137" s="5">
        <v>128</v>
      </c>
      <c r="B137" s="6"/>
      <c r="C137" s="188"/>
      <c r="D137" s="5"/>
      <c r="E137" s="178"/>
      <c r="F137" s="15" t="str">
        <f t="shared" si="1"/>
        <v/>
      </c>
    </row>
    <row r="138" spans="1:6">
      <c r="A138" s="5">
        <v>129</v>
      </c>
      <c r="B138" s="6"/>
      <c r="C138" s="188"/>
      <c r="D138" s="5"/>
      <c r="E138" s="178"/>
      <c r="F138" s="15" t="str">
        <f t="shared" ref="F138:F201" si="2">IF(OR($B138="",$C138="",$C138&lt;an_initial,$C138&gt;an_final,),"",
 (INDEX(ii512punctaje, MATCH(D138,ii512anvergură,0), MATCH(E138,ii512rol,0) ))
)</f>
        <v/>
      </c>
    </row>
    <row r="139" spans="1:6">
      <c r="A139" s="5">
        <v>130</v>
      </c>
      <c r="B139" s="6"/>
      <c r="C139" s="188"/>
      <c r="D139" s="5"/>
      <c r="E139" s="178"/>
      <c r="F139" s="15" t="str">
        <f t="shared" si="2"/>
        <v/>
      </c>
    </row>
    <row r="140" spans="1:6">
      <c r="A140" s="5">
        <v>131</v>
      </c>
      <c r="B140" s="6"/>
      <c r="C140" s="188"/>
      <c r="D140" s="5"/>
      <c r="E140" s="178"/>
      <c r="F140" s="15" t="str">
        <f t="shared" si="2"/>
        <v/>
      </c>
    </row>
    <row r="141" spans="1:6">
      <c r="A141" s="5">
        <v>132</v>
      </c>
      <c r="B141" s="6"/>
      <c r="C141" s="188"/>
      <c r="D141" s="5"/>
      <c r="E141" s="178"/>
      <c r="F141" s="15" t="str">
        <f t="shared" si="2"/>
        <v/>
      </c>
    </row>
    <row r="142" spans="1:6">
      <c r="A142" s="5">
        <v>133</v>
      </c>
      <c r="B142" s="6"/>
      <c r="C142" s="188"/>
      <c r="D142" s="5"/>
      <c r="E142" s="178"/>
      <c r="F142" s="15" t="str">
        <f t="shared" si="2"/>
        <v/>
      </c>
    </row>
    <row r="143" spans="1:6">
      <c r="A143" s="5">
        <v>134</v>
      </c>
      <c r="B143" s="6"/>
      <c r="C143" s="188"/>
      <c r="D143" s="5"/>
      <c r="E143" s="178"/>
      <c r="F143" s="15" t="str">
        <f t="shared" si="2"/>
        <v/>
      </c>
    </row>
    <row r="144" spans="1:6">
      <c r="A144" s="5">
        <v>135</v>
      </c>
      <c r="B144" s="6"/>
      <c r="C144" s="188"/>
      <c r="D144" s="5"/>
      <c r="E144" s="178"/>
      <c r="F144" s="15" t="str">
        <f t="shared" si="2"/>
        <v/>
      </c>
    </row>
    <row r="145" spans="1:6">
      <c r="A145" s="5">
        <v>136</v>
      </c>
      <c r="B145" s="6"/>
      <c r="C145" s="188"/>
      <c r="D145" s="5"/>
      <c r="E145" s="178"/>
      <c r="F145" s="15" t="str">
        <f t="shared" si="2"/>
        <v/>
      </c>
    </row>
    <row r="146" spans="1:6">
      <c r="A146" s="5">
        <v>137</v>
      </c>
      <c r="B146" s="6"/>
      <c r="C146" s="188"/>
      <c r="D146" s="5"/>
      <c r="E146" s="178"/>
      <c r="F146" s="15" t="str">
        <f t="shared" si="2"/>
        <v/>
      </c>
    </row>
    <row r="147" spans="1:6">
      <c r="A147" s="5">
        <v>138</v>
      </c>
      <c r="B147" s="6"/>
      <c r="C147" s="188"/>
      <c r="D147" s="5"/>
      <c r="E147" s="178"/>
      <c r="F147" s="15" t="str">
        <f t="shared" si="2"/>
        <v/>
      </c>
    </row>
    <row r="148" spans="1:6">
      <c r="A148" s="5">
        <v>139</v>
      </c>
      <c r="B148" s="6"/>
      <c r="C148" s="188"/>
      <c r="D148" s="5"/>
      <c r="E148" s="178"/>
      <c r="F148" s="15" t="str">
        <f t="shared" si="2"/>
        <v/>
      </c>
    </row>
    <row r="149" spans="1:6">
      <c r="A149" s="5">
        <v>140</v>
      </c>
      <c r="B149" s="6"/>
      <c r="C149" s="188"/>
      <c r="D149" s="5"/>
      <c r="E149" s="178"/>
      <c r="F149" s="15" t="str">
        <f t="shared" si="2"/>
        <v/>
      </c>
    </row>
    <row r="150" spans="1:6">
      <c r="A150" s="5">
        <v>141</v>
      </c>
      <c r="B150" s="6"/>
      <c r="C150" s="188"/>
      <c r="D150" s="5"/>
      <c r="E150" s="178"/>
      <c r="F150" s="15" t="str">
        <f t="shared" si="2"/>
        <v/>
      </c>
    </row>
    <row r="151" spans="1:6">
      <c r="A151" s="5">
        <v>142</v>
      </c>
      <c r="B151" s="6"/>
      <c r="C151" s="188"/>
      <c r="D151" s="5"/>
      <c r="E151" s="178"/>
      <c r="F151" s="15" t="str">
        <f t="shared" si="2"/>
        <v/>
      </c>
    </row>
    <row r="152" spans="1:6">
      <c r="A152" s="5">
        <v>143</v>
      </c>
      <c r="B152" s="6"/>
      <c r="C152" s="188"/>
      <c r="D152" s="5"/>
      <c r="E152" s="178"/>
      <c r="F152" s="15" t="str">
        <f t="shared" si="2"/>
        <v/>
      </c>
    </row>
    <row r="153" spans="1:6">
      <c r="A153" s="5">
        <v>144</v>
      </c>
      <c r="B153" s="6"/>
      <c r="C153" s="188"/>
      <c r="D153" s="5"/>
      <c r="E153" s="178"/>
      <c r="F153" s="15" t="str">
        <f t="shared" si="2"/>
        <v/>
      </c>
    </row>
    <row r="154" spans="1:6">
      <c r="A154" s="5">
        <v>145</v>
      </c>
      <c r="B154" s="6"/>
      <c r="C154" s="188"/>
      <c r="D154" s="5"/>
      <c r="E154" s="178"/>
      <c r="F154" s="15" t="str">
        <f t="shared" si="2"/>
        <v/>
      </c>
    </row>
    <row r="155" spans="1:6">
      <c r="A155" s="5">
        <v>146</v>
      </c>
      <c r="B155" s="6"/>
      <c r="C155" s="188"/>
      <c r="D155" s="5"/>
      <c r="E155" s="178"/>
      <c r="F155" s="15" t="str">
        <f t="shared" si="2"/>
        <v/>
      </c>
    </row>
    <row r="156" spans="1:6">
      <c r="A156" s="5">
        <v>147</v>
      </c>
      <c r="B156" s="6"/>
      <c r="C156" s="188"/>
      <c r="D156" s="5"/>
      <c r="E156" s="178"/>
      <c r="F156" s="15" t="str">
        <f t="shared" si="2"/>
        <v/>
      </c>
    </row>
    <row r="157" spans="1:6">
      <c r="A157" s="5">
        <v>148</v>
      </c>
      <c r="B157" s="6"/>
      <c r="C157" s="188"/>
      <c r="D157" s="5"/>
      <c r="E157" s="178"/>
      <c r="F157" s="15" t="str">
        <f t="shared" si="2"/>
        <v/>
      </c>
    </row>
    <row r="158" spans="1:6">
      <c r="A158" s="5">
        <v>149</v>
      </c>
      <c r="B158" s="6"/>
      <c r="C158" s="188"/>
      <c r="D158" s="5"/>
      <c r="E158" s="178"/>
      <c r="F158" s="15" t="str">
        <f t="shared" si="2"/>
        <v/>
      </c>
    </row>
    <row r="159" spans="1:6">
      <c r="A159" s="5">
        <v>150</v>
      </c>
      <c r="B159" s="6"/>
      <c r="C159" s="188"/>
      <c r="D159" s="5"/>
      <c r="E159" s="178"/>
      <c r="F159" s="15" t="str">
        <f t="shared" si="2"/>
        <v/>
      </c>
    </row>
    <row r="160" spans="1:6">
      <c r="A160" s="5">
        <v>151</v>
      </c>
      <c r="B160" s="6"/>
      <c r="C160" s="188"/>
      <c r="D160" s="5"/>
      <c r="E160" s="178"/>
      <c r="F160" s="15" t="str">
        <f t="shared" si="2"/>
        <v/>
      </c>
    </row>
    <row r="161" spans="1:6">
      <c r="A161" s="5">
        <v>152</v>
      </c>
      <c r="B161" s="6"/>
      <c r="C161" s="188"/>
      <c r="D161" s="5"/>
      <c r="E161" s="178"/>
      <c r="F161" s="15" t="str">
        <f t="shared" si="2"/>
        <v/>
      </c>
    </row>
    <row r="162" spans="1:6">
      <c r="A162" s="5">
        <v>153</v>
      </c>
      <c r="B162" s="6"/>
      <c r="C162" s="188"/>
      <c r="D162" s="5"/>
      <c r="E162" s="178"/>
      <c r="F162" s="15" t="str">
        <f t="shared" si="2"/>
        <v/>
      </c>
    </row>
    <row r="163" spans="1:6">
      <c r="A163" s="5">
        <v>154</v>
      </c>
      <c r="B163" s="6"/>
      <c r="C163" s="188"/>
      <c r="D163" s="5"/>
      <c r="E163" s="178"/>
      <c r="F163" s="15" t="str">
        <f t="shared" si="2"/>
        <v/>
      </c>
    </row>
    <row r="164" spans="1:6">
      <c r="A164" s="5">
        <v>155</v>
      </c>
      <c r="B164" s="6"/>
      <c r="C164" s="188"/>
      <c r="D164" s="5"/>
      <c r="E164" s="178"/>
      <c r="F164" s="15" t="str">
        <f t="shared" si="2"/>
        <v/>
      </c>
    </row>
    <row r="165" spans="1:6">
      <c r="A165" s="5">
        <v>156</v>
      </c>
      <c r="B165" s="6"/>
      <c r="C165" s="188"/>
      <c r="D165" s="5"/>
      <c r="E165" s="178"/>
      <c r="F165" s="15" t="str">
        <f t="shared" si="2"/>
        <v/>
      </c>
    </row>
    <row r="166" spans="1:6">
      <c r="A166" s="5">
        <v>157</v>
      </c>
      <c r="B166" s="6"/>
      <c r="C166" s="188"/>
      <c r="D166" s="5"/>
      <c r="E166" s="178"/>
      <c r="F166" s="15" t="str">
        <f t="shared" si="2"/>
        <v/>
      </c>
    </row>
    <row r="167" spans="1:6">
      <c r="A167" s="5">
        <v>158</v>
      </c>
      <c r="B167" s="6"/>
      <c r="C167" s="188"/>
      <c r="D167" s="5"/>
      <c r="E167" s="178"/>
      <c r="F167" s="15" t="str">
        <f t="shared" si="2"/>
        <v/>
      </c>
    </row>
    <row r="168" spans="1:6">
      <c r="A168" s="5">
        <v>159</v>
      </c>
      <c r="B168" s="6"/>
      <c r="C168" s="188"/>
      <c r="D168" s="5"/>
      <c r="E168" s="178"/>
      <c r="F168" s="15" t="str">
        <f t="shared" si="2"/>
        <v/>
      </c>
    </row>
    <row r="169" spans="1:6">
      <c r="A169" s="5">
        <v>160</v>
      </c>
      <c r="B169" s="6"/>
      <c r="C169" s="188"/>
      <c r="D169" s="5"/>
      <c r="E169" s="178"/>
      <c r="F169" s="15" t="str">
        <f t="shared" si="2"/>
        <v/>
      </c>
    </row>
    <row r="170" spans="1:6">
      <c r="A170" s="5">
        <v>161</v>
      </c>
      <c r="B170" s="6"/>
      <c r="C170" s="188"/>
      <c r="D170" s="5"/>
      <c r="E170" s="178"/>
      <c r="F170" s="15" t="str">
        <f t="shared" si="2"/>
        <v/>
      </c>
    </row>
    <row r="171" spans="1:6">
      <c r="A171" s="5">
        <v>162</v>
      </c>
      <c r="B171" s="6"/>
      <c r="C171" s="188"/>
      <c r="D171" s="5"/>
      <c r="E171" s="178"/>
      <c r="F171" s="15" t="str">
        <f t="shared" si="2"/>
        <v/>
      </c>
    </row>
    <row r="172" spans="1:6">
      <c r="A172" s="5">
        <v>163</v>
      </c>
      <c r="B172" s="6"/>
      <c r="C172" s="188"/>
      <c r="D172" s="5"/>
      <c r="E172" s="178"/>
      <c r="F172" s="15" t="str">
        <f t="shared" si="2"/>
        <v/>
      </c>
    </row>
    <row r="173" spans="1:6">
      <c r="A173" s="5">
        <v>164</v>
      </c>
      <c r="B173" s="6"/>
      <c r="C173" s="188"/>
      <c r="D173" s="5"/>
      <c r="E173" s="178"/>
      <c r="F173" s="15" t="str">
        <f t="shared" si="2"/>
        <v/>
      </c>
    </row>
    <row r="174" spans="1:6">
      <c r="A174" s="5">
        <v>165</v>
      </c>
      <c r="B174" s="6"/>
      <c r="C174" s="188"/>
      <c r="D174" s="5"/>
      <c r="E174" s="178"/>
      <c r="F174" s="15" t="str">
        <f t="shared" si="2"/>
        <v/>
      </c>
    </row>
    <row r="175" spans="1:6">
      <c r="A175" s="5">
        <v>166</v>
      </c>
      <c r="B175" s="6"/>
      <c r="C175" s="188"/>
      <c r="D175" s="5"/>
      <c r="E175" s="178"/>
      <c r="F175" s="15" t="str">
        <f t="shared" si="2"/>
        <v/>
      </c>
    </row>
    <row r="176" spans="1:6">
      <c r="A176" s="5">
        <v>167</v>
      </c>
      <c r="B176" s="6"/>
      <c r="C176" s="188"/>
      <c r="D176" s="5"/>
      <c r="E176" s="178"/>
      <c r="F176" s="15" t="str">
        <f t="shared" si="2"/>
        <v/>
      </c>
    </row>
    <row r="177" spans="1:6">
      <c r="A177" s="5">
        <v>168</v>
      </c>
      <c r="B177" s="6"/>
      <c r="C177" s="188"/>
      <c r="D177" s="5"/>
      <c r="E177" s="178"/>
      <c r="F177" s="15" t="str">
        <f t="shared" si="2"/>
        <v/>
      </c>
    </row>
    <row r="178" spans="1:6">
      <c r="A178" s="5">
        <v>169</v>
      </c>
      <c r="B178" s="6"/>
      <c r="C178" s="188"/>
      <c r="D178" s="5"/>
      <c r="E178" s="178"/>
      <c r="F178" s="15" t="str">
        <f t="shared" si="2"/>
        <v/>
      </c>
    </row>
    <row r="179" spans="1:6">
      <c r="A179" s="5">
        <v>170</v>
      </c>
      <c r="B179" s="6"/>
      <c r="C179" s="188"/>
      <c r="D179" s="5"/>
      <c r="E179" s="178"/>
      <c r="F179" s="15" t="str">
        <f t="shared" si="2"/>
        <v/>
      </c>
    </row>
    <row r="180" spans="1:6">
      <c r="A180" s="5">
        <v>171</v>
      </c>
      <c r="B180" s="6"/>
      <c r="C180" s="188"/>
      <c r="D180" s="5"/>
      <c r="E180" s="178"/>
      <c r="F180" s="15" t="str">
        <f t="shared" si="2"/>
        <v/>
      </c>
    </row>
    <row r="181" spans="1:6">
      <c r="A181" s="5">
        <v>172</v>
      </c>
      <c r="B181" s="6"/>
      <c r="C181" s="188"/>
      <c r="D181" s="5"/>
      <c r="E181" s="178"/>
      <c r="F181" s="15" t="str">
        <f t="shared" si="2"/>
        <v/>
      </c>
    </row>
    <row r="182" spans="1:6">
      <c r="A182" s="5">
        <v>173</v>
      </c>
      <c r="B182" s="6"/>
      <c r="C182" s="188"/>
      <c r="D182" s="5"/>
      <c r="E182" s="178"/>
      <c r="F182" s="15" t="str">
        <f t="shared" si="2"/>
        <v/>
      </c>
    </row>
    <row r="183" spans="1:6">
      <c r="A183" s="5">
        <v>174</v>
      </c>
      <c r="B183" s="6"/>
      <c r="C183" s="188"/>
      <c r="D183" s="5"/>
      <c r="E183" s="178"/>
      <c r="F183" s="15" t="str">
        <f t="shared" si="2"/>
        <v/>
      </c>
    </row>
    <row r="184" spans="1:6">
      <c r="A184" s="5">
        <v>175</v>
      </c>
      <c r="B184" s="6"/>
      <c r="C184" s="188"/>
      <c r="D184" s="5"/>
      <c r="E184" s="178"/>
      <c r="F184" s="15" t="str">
        <f t="shared" si="2"/>
        <v/>
      </c>
    </row>
    <row r="185" spans="1:6">
      <c r="A185" s="5">
        <v>176</v>
      </c>
      <c r="B185" s="6"/>
      <c r="C185" s="188"/>
      <c r="D185" s="5"/>
      <c r="E185" s="178"/>
      <c r="F185" s="15" t="str">
        <f t="shared" si="2"/>
        <v/>
      </c>
    </row>
    <row r="186" spans="1:6">
      <c r="A186" s="5">
        <v>177</v>
      </c>
      <c r="B186" s="6"/>
      <c r="C186" s="188"/>
      <c r="D186" s="5"/>
      <c r="E186" s="178"/>
      <c r="F186" s="15" t="str">
        <f t="shared" si="2"/>
        <v/>
      </c>
    </row>
    <row r="187" spans="1:6">
      <c r="A187" s="5">
        <v>178</v>
      </c>
      <c r="B187" s="6"/>
      <c r="C187" s="188"/>
      <c r="D187" s="5"/>
      <c r="E187" s="178"/>
      <c r="F187" s="15" t="str">
        <f t="shared" si="2"/>
        <v/>
      </c>
    </row>
    <row r="188" spans="1:6">
      <c r="A188" s="5">
        <v>179</v>
      </c>
      <c r="B188" s="6"/>
      <c r="C188" s="188"/>
      <c r="D188" s="5"/>
      <c r="E188" s="178"/>
      <c r="F188" s="15" t="str">
        <f t="shared" si="2"/>
        <v/>
      </c>
    </row>
    <row r="189" spans="1:6">
      <c r="A189" s="5">
        <v>180</v>
      </c>
      <c r="B189" s="6"/>
      <c r="C189" s="188"/>
      <c r="D189" s="5"/>
      <c r="E189" s="178"/>
      <c r="F189" s="15" t="str">
        <f t="shared" si="2"/>
        <v/>
      </c>
    </row>
    <row r="190" spans="1:6">
      <c r="A190" s="5">
        <v>181</v>
      </c>
      <c r="B190" s="6"/>
      <c r="C190" s="188"/>
      <c r="D190" s="5"/>
      <c r="E190" s="178"/>
      <c r="F190" s="15" t="str">
        <f t="shared" si="2"/>
        <v/>
      </c>
    </row>
    <row r="191" spans="1:6">
      <c r="A191" s="5">
        <v>182</v>
      </c>
      <c r="B191" s="6"/>
      <c r="C191" s="188"/>
      <c r="D191" s="5"/>
      <c r="E191" s="178"/>
      <c r="F191" s="15" t="str">
        <f t="shared" si="2"/>
        <v/>
      </c>
    </row>
    <row r="192" spans="1:6">
      <c r="A192" s="5">
        <v>183</v>
      </c>
      <c r="B192" s="6"/>
      <c r="C192" s="188"/>
      <c r="D192" s="5"/>
      <c r="E192" s="178"/>
      <c r="F192" s="15" t="str">
        <f t="shared" si="2"/>
        <v/>
      </c>
    </row>
    <row r="193" spans="1:6">
      <c r="A193" s="5">
        <v>184</v>
      </c>
      <c r="B193" s="6"/>
      <c r="C193" s="188"/>
      <c r="D193" s="5"/>
      <c r="E193" s="178"/>
      <c r="F193" s="15" t="str">
        <f t="shared" si="2"/>
        <v/>
      </c>
    </row>
    <row r="194" spans="1:6">
      <c r="A194" s="5">
        <v>185</v>
      </c>
      <c r="B194" s="6"/>
      <c r="C194" s="188"/>
      <c r="D194" s="5"/>
      <c r="E194" s="178"/>
      <c r="F194" s="15" t="str">
        <f t="shared" si="2"/>
        <v/>
      </c>
    </row>
    <row r="195" spans="1:6">
      <c r="A195" s="5">
        <v>186</v>
      </c>
      <c r="B195" s="6"/>
      <c r="C195" s="188"/>
      <c r="D195" s="5"/>
      <c r="E195" s="178"/>
      <c r="F195" s="15" t="str">
        <f t="shared" si="2"/>
        <v/>
      </c>
    </row>
    <row r="196" spans="1:6">
      <c r="A196" s="5">
        <v>187</v>
      </c>
      <c r="B196" s="6"/>
      <c r="C196" s="188"/>
      <c r="D196" s="5"/>
      <c r="E196" s="178"/>
      <c r="F196" s="15" t="str">
        <f t="shared" si="2"/>
        <v/>
      </c>
    </row>
    <row r="197" spans="1:6">
      <c r="A197" s="5">
        <v>188</v>
      </c>
      <c r="B197" s="6"/>
      <c r="C197" s="188"/>
      <c r="D197" s="5"/>
      <c r="E197" s="178"/>
      <c r="F197" s="15" t="str">
        <f t="shared" si="2"/>
        <v/>
      </c>
    </row>
    <row r="198" spans="1:6">
      <c r="A198" s="5">
        <v>189</v>
      </c>
      <c r="B198" s="6"/>
      <c r="C198" s="188"/>
      <c r="D198" s="5"/>
      <c r="E198" s="178"/>
      <c r="F198" s="15" t="str">
        <f t="shared" si="2"/>
        <v/>
      </c>
    </row>
    <row r="199" spans="1:6">
      <c r="A199" s="5">
        <v>190</v>
      </c>
      <c r="B199" s="6"/>
      <c r="C199" s="188"/>
      <c r="D199" s="5"/>
      <c r="E199" s="178"/>
      <c r="F199" s="15" t="str">
        <f t="shared" si="2"/>
        <v/>
      </c>
    </row>
    <row r="200" spans="1:6">
      <c r="A200" s="5">
        <v>191</v>
      </c>
      <c r="B200" s="6"/>
      <c r="C200" s="188"/>
      <c r="D200" s="5"/>
      <c r="E200" s="178"/>
      <c r="F200" s="15" t="str">
        <f t="shared" si="2"/>
        <v/>
      </c>
    </row>
    <row r="201" spans="1:6">
      <c r="A201" s="5">
        <v>192</v>
      </c>
      <c r="B201" s="6"/>
      <c r="C201" s="188"/>
      <c r="D201" s="5"/>
      <c r="E201" s="178"/>
      <c r="F201" s="15" t="str">
        <f t="shared" si="2"/>
        <v/>
      </c>
    </row>
    <row r="202" spans="1:6">
      <c r="A202" s="5">
        <v>193</v>
      </c>
      <c r="B202" s="6"/>
      <c r="C202" s="188"/>
      <c r="D202" s="5"/>
      <c r="E202" s="178"/>
      <c r="F202" s="15" t="str">
        <f t="shared" ref="F202:F259" si="3">IF(OR($B202="",$C202="",$C202&lt;an_initial,$C202&gt;an_final,),"",
 (INDEX(ii512punctaje, MATCH(D202,ii512anvergură,0), MATCH(E202,ii512rol,0) ))
)</f>
        <v/>
      </c>
    </row>
    <row r="203" spans="1:6">
      <c r="A203" s="5">
        <v>194</v>
      </c>
      <c r="B203" s="6"/>
      <c r="C203" s="188"/>
      <c r="D203" s="5"/>
      <c r="E203" s="178"/>
      <c r="F203" s="15" t="str">
        <f t="shared" si="3"/>
        <v/>
      </c>
    </row>
    <row r="204" spans="1:6">
      <c r="A204" s="5">
        <v>195</v>
      </c>
      <c r="B204" s="6"/>
      <c r="C204" s="188"/>
      <c r="D204" s="5"/>
      <c r="E204" s="178"/>
      <c r="F204" s="15" t="str">
        <f t="shared" si="3"/>
        <v/>
      </c>
    </row>
    <row r="205" spans="1:6">
      <c r="A205" s="5">
        <v>196</v>
      </c>
      <c r="B205" s="6"/>
      <c r="C205" s="188"/>
      <c r="D205" s="5"/>
      <c r="E205" s="178"/>
      <c r="F205" s="15" t="str">
        <f t="shared" si="3"/>
        <v/>
      </c>
    </row>
    <row r="206" spans="1:6">
      <c r="A206" s="5">
        <v>197</v>
      </c>
      <c r="B206" s="6"/>
      <c r="C206" s="188"/>
      <c r="D206" s="5"/>
      <c r="E206" s="178"/>
      <c r="F206" s="15" t="str">
        <f t="shared" si="3"/>
        <v/>
      </c>
    </row>
    <row r="207" spans="1:6">
      <c r="A207" s="5">
        <v>198</v>
      </c>
      <c r="B207" s="6"/>
      <c r="C207" s="188"/>
      <c r="D207" s="5"/>
      <c r="E207" s="178"/>
      <c r="F207" s="15" t="str">
        <f t="shared" si="3"/>
        <v/>
      </c>
    </row>
    <row r="208" spans="1:6">
      <c r="A208" s="5">
        <v>199</v>
      </c>
      <c r="B208" s="6"/>
      <c r="C208" s="188"/>
      <c r="D208" s="5"/>
      <c r="E208" s="178"/>
      <c r="F208" s="15" t="str">
        <f t="shared" si="3"/>
        <v/>
      </c>
    </row>
    <row r="209" spans="1:6">
      <c r="A209" s="5">
        <v>200</v>
      </c>
      <c r="B209" s="6"/>
      <c r="C209" s="188"/>
      <c r="D209" s="5"/>
      <c r="E209" s="178"/>
      <c r="F209" s="15" t="str">
        <f t="shared" si="3"/>
        <v/>
      </c>
    </row>
    <row r="210" spans="1:6">
      <c r="A210" s="5">
        <v>201</v>
      </c>
      <c r="B210" s="6"/>
      <c r="C210" s="188"/>
      <c r="D210" s="5"/>
      <c r="E210" s="178"/>
      <c r="F210" s="15" t="str">
        <f t="shared" si="3"/>
        <v/>
      </c>
    </row>
    <row r="211" spans="1:6">
      <c r="A211" s="5">
        <v>202</v>
      </c>
      <c r="B211" s="6"/>
      <c r="C211" s="188"/>
      <c r="D211" s="5"/>
      <c r="E211" s="178"/>
      <c r="F211" s="15" t="str">
        <f t="shared" si="3"/>
        <v/>
      </c>
    </row>
    <row r="212" spans="1:6">
      <c r="A212" s="5">
        <v>203</v>
      </c>
      <c r="B212" s="6"/>
      <c r="C212" s="188"/>
      <c r="D212" s="5"/>
      <c r="E212" s="178"/>
      <c r="F212" s="15" t="str">
        <f t="shared" si="3"/>
        <v/>
      </c>
    </row>
    <row r="213" spans="1:6">
      <c r="A213" s="5">
        <v>204</v>
      </c>
      <c r="B213" s="6"/>
      <c r="C213" s="188"/>
      <c r="D213" s="5"/>
      <c r="E213" s="178"/>
      <c r="F213" s="15" t="str">
        <f t="shared" si="3"/>
        <v/>
      </c>
    </row>
    <row r="214" spans="1:6">
      <c r="A214" s="5">
        <v>205</v>
      </c>
      <c r="B214" s="6"/>
      <c r="C214" s="188"/>
      <c r="D214" s="5"/>
      <c r="E214" s="178"/>
      <c r="F214" s="15" t="str">
        <f t="shared" si="3"/>
        <v/>
      </c>
    </row>
    <row r="215" spans="1:6">
      <c r="A215" s="5">
        <v>206</v>
      </c>
      <c r="B215" s="6"/>
      <c r="C215" s="188"/>
      <c r="D215" s="5"/>
      <c r="E215" s="178"/>
      <c r="F215" s="15" t="str">
        <f t="shared" si="3"/>
        <v/>
      </c>
    </row>
    <row r="216" spans="1:6">
      <c r="A216" s="5">
        <v>207</v>
      </c>
      <c r="B216" s="6"/>
      <c r="C216" s="188"/>
      <c r="D216" s="5"/>
      <c r="E216" s="178"/>
      <c r="F216" s="15" t="str">
        <f t="shared" si="3"/>
        <v/>
      </c>
    </row>
    <row r="217" spans="1:6">
      <c r="A217" s="5">
        <v>208</v>
      </c>
      <c r="B217" s="6"/>
      <c r="C217" s="188"/>
      <c r="D217" s="5"/>
      <c r="E217" s="178"/>
      <c r="F217" s="15" t="str">
        <f t="shared" si="3"/>
        <v/>
      </c>
    </row>
    <row r="218" spans="1:6">
      <c r="A218" s="5">
        <v>209</v>
      </c>
      <c r="B218" s="6"/>
      <c r="C218" s="188"/>
      <c r="D218" s="5"/>
      <c r="E218" s="178"/>
      <c r="F218" s="15" t="str">
        <f t="shared" si="3"/>
        <v/>
      </c>
    </row>
    <row r="219" spans="1:6">
      <c r="A219" s="5">
        <v>210</v>
      </c>
      <c r="B219" s="6"/>
      <c r="C219" s="188"/>
      <c r="D219" s="5"/>
      <c r="E219" s="178"/>
      <c r="F219" s="15" t="str">
        <f t="shared" si="3"/>
        <v/>
      </c>
    </row>
    <row r="220" spans="1:6">
      <c r="A220" s="5">
        <v>211</v>
      </c>
      <c r="B220" s="6"/>
      <c r="C220" s="188"/>
      <c r="D220" s="5"/>
      <c r="E220" s="178"/>
      <c r="F220" s="15" t="str">
        <f t="shared" si="3"/>
        <v/>
      </c>
    </row>
    <row r="221" spans="1:6">
      <c r="A221" s="5">
        <v>212</v>
      </c>
      <c r="B221" s="6"/>
      <c r="C221" s="188"/>
      <c r="D221" s="5"/>
      <c r="E221" s="178"/>
      <c r="F221" s="15" t="str">
        <f t="shared" si="3"/>
        <v/>
      </c>
    </row>
    <row r="222" spans="1:6">
      <c r="A222" s="5">
        <v>213</v>
      </c>
      <c r="B222" s="6"/>
      <c r="C222" s="188"/>
      <c r="D222" s="5"/>
      <c r="E222" s="178"/>
      <c r="F222" s="15" t="str">
        <f t="shared" si="3"/>
        <v/>
      </c>
    </row>
    <row r="223" spans="1:6">
      <c r="A223" s="5">
        <v>214</v>
      </c>
      <c r="B223" s="6"/>
      <c r="C223" s="188"/>
      <c r="D223" s="5"/>
      <c r="E223" s="178"/>
      <c r="F223" s="15" t="str">
        <f t="shared" si="3"/>
        <v/>
      </c>
    </row>
    <row r="224" spans="1:6">
      <c r="A224" s="5">
        <v>215</v>
      </c>
      <c r="B224" s="6"/>
      <c r="C224" s="188"/>
      <c r="D224" s="5"/>
      <c r="E224" s="178"/>
      <c r="F224" s="15" t="str">
        <f t="shared" si="3"/>
        <v/>
      </c>
    </row>
    <row r="225" spans="1:6">
      <c r="A225" s="5">
        <v>216</v>
      </c>
      <c r="B225" s="6"/>
      <c r="C225" s="188"/>
      <c r="D225" s="5"/>
      <c r="E225" s="178"/>
      <c r="F225" s="15" t="str">
        <f t="shared" si="3"/>
        <v/>
      </c>
    </row>
    <row r="226" spans="1:6">
      <c r="A226" s="5">
        <v>217</v>
      </c>
      <c r="B226" s="6"/>
      <c r="C226" s="188"/>
      <c r="D226" s="5"/>
      <c r="E226" s="178"/>
      <c r="F226" s="15" t="str">
        <f t="shared" si="3"/>
        <v/>
      </c>
    </row>
    <row r="227" spans="1:6">
      <c r="A227" s="5">
        <v>218</v>
      </c>
      <c r="B227" s="6"/>
      <c r="C227" s="188"/>
      <c r="D227" s="5"/>
      <c r="E227" s="178"/>
      <c r="F227" s="15" t="str">
        <f t="shared" si="3"/>
        <v/>
      </c>
    </row>
    <row r="228" spans="1:6">
      <c r="A228" s="5">
        <v>219</v>
      </c>
      <c r="B228" s="6"/>
      <c r="C228" s="188"/>
      <c r="D228" s="5"/>
      <c r="E228" s="178"/>
      <c r="F228" s="15" t="str">
        <f t="shared" si="3"/>
        <v/>
      </c>
    </row>
    <row r="229" spans="1:6">
      <c r="A229" s="5">
        <v>220</v>
      </c>
      <c r="B229" s="6"/>
      <c r="C229" s="188"/>
      <c r="D229" s="5"/>
      <c r="E229" s="178"/>
      <c r="F229" s="15" t="str">
        <f t="shared" si="3"/>
        <v/>
      </c>
    </row>
    <row r="230" spans="1:6">
      <c r="A230" s="5">
        <v>221</v>
      </c>
      <c r="B230" s="6"/>
      <c r="C230" s="188"/>
      <c r="D230" s="5"/>
      <c r="E230" s="178"/>
      <c r="F230" s="15" t="str">
        <f t="shared" si="3"/>
        <v/>
      </c>
    </row>
    <row r="231" spans="1:6">
      <c r="A231" s="5">
        <v>222</v>
      </c>
      <c r="B231" s="6"/>
      <c r="C231" s="188"/>
      <c r="D231" s="5"/>
      <c r="E231" s="178"/>
      <c r="F231" s="15" t="str">
        <f t="shared" si="3"/>
        <v/>
      </c>
    </row>
    <row r="232" spans="1:6">
      <c r="A232" s="5">
        <v>223</v>
      </c>
      <c r="B232" s="6"/>
      <c r="C232" s="188"/>
      <c r="D232" s="5"/>
      <c r="E232" s="178"/>
      <c r="F232" s="15" t="str">
        <f t="shared" si="3"/>
        <v/>
      </c>
    </row>
    <row r="233" spans="1:6">
      <c r="A233" s="5">
        <v>224</v>
      </c>
      <c r="B233" s="6"/>
      <c r="C233" s="188"/>
      <c r="D233" s="5"/>
      <c r="E233" s="178"/>
      <c r="F233" s="15" t="str">
        <f t="shared" si="3"/>
        <v/>
      </c>
    </row>
    <row r="234" spans="1:6">
      <c r="A234" s="5">
        <v>225</v>
      </c>
      <c r="B234" s="6"/>
      <c r="C234" s="188"/>
      <c r="D234" s="5"/>
      <c r="E234" s="178"/>
      <c r="F234" s="15" t="str">
        <f t="shared" si="3"/>
        <v/>
      </c>
    </row>
    <row r="235" spans="1:6">
      <c r="A235" s="5">
        <v>226</v>
      </c>
      <c r="B235" s="6"/>
      <c r="C235" s="188"/>
      <c r="D235" s="5"/>
      <c r="E235" s="178"/>
      <c r="F235" s="15" t="str">
        <f t="shared" si="3"/>
        <v/>
      </c>
    </row>
    <row r="236" spans="1:6">
      <c r="A236" s="5">
        <v>227</v>
      </c>
      <c r="B236" s="6"/>
      <c r="C236" s="188"/>
      <c r="D236" s="5"/>
      <c r="E236" s="178"/>
      <c r="F236" s="15" t="str">
        <f t="shared" si="3"/>
        <v/>
      </c>
    </row>
    <row r="237" spans="1:6">
      <c r="A237" s="5">
        <v>228</v>
      </c>
      <c r="B237" s="6"/>
      <c r="C237" s="188"/>
      <c r="D237" s="5"/>
      <c r="E237" s="178"/>
      <c r="F237" s="15" t="str">
        <f t="shared" si="3"/>
        <v/>
      </c>
    </row>
    <row r="238" spans="1:6">
      <c r="A238" s="5">
        <v>229</v>
      </c>
      <c r="B238" s="6"/>
      <c r="C238" s="188"/>
      <c r="D238" s="5"/>
      <c r="E238" s="178"/>
      <c r="F238" s="15" t="str">
        <f t="shared" si="3"/>
        <v/>
      </c>
    </row>
    <row r="239" spans="1:6">
      <c r="A239" s="5">
        <v>230</v>
      </c>
      <c r="B239" s="6"/>
      <c r="C239" s="188"/>
      <c r="D239" s="5"/>
      <c r="E239" s="178"/>
      <c r="F239" s="15" t="str">
        <f t="shared" si="3"/>
        <v/>
      </c>
    </row>
    <row r="240" spans="1:6">
      <c r="A240" s="5">
        <v>231</v>
      </c>
      <c r="B240" s="6"/>
      <c r="C240" s="188"/>
      <c r="D240" s="5"/>
      <c r="E240" s="178"/>
      <c r="F240" s="15" t="str">
        <f t="shared" si="3"/>
        <v/>
      </c>
    </row>
    <row r="241" spans="1:6">
      <c r="A241" s="5">
        <v>232</v>
      </c>
      <c r="B241" s="6"/>
      <c r="C241" s="188"/>
      <c r="D241" s="5"/>
      <c r="E241" s="178"/>
      <c r="F241" s="15" t="str">
        <f t="shared" si="3"/>
        <v/>
      </c>
    </row>
    <row r="242" spans="1:6">
      <c r="A242" s="5">
        <v>233</v>
      </c>
      <c r="B242" s="6"/>
      <c r="C242" s="188"/>
      <c r="D242" s="5"/>
      <c r="E242" s="178"/>
      <c r="F242" s="15" t="str">
        <f t="shared" si="3"/>
        <v/>
      </c>
    </row>
    <row r="243" spans="1:6">
      <c r="A243" s="5">
        <v>234</v>
      </c>
      <c r="B243" s="6"/>
      <c r="C243" s="188"/>
      <c r="D243" s="5"/>
      <c r="E243" s="178"/>
      <c r="F243" s="15" t="str">
        <f t="shared" si="3"/>
        <v/>
      </c>
    </row>
    <row r="244" spans="1:6">
      <c r="A244" s="5">
        <v>235</v>
      </c>
      <c r="B244" s="6"/>
      <c r="C244" s="188"/>
      <c r="D244" s="5"/>
      <c r="E244" s="178"/>
      <c r="F244" s="15" t="str">
        <f t="shared" si="3"/>
        <v/>
      </c>
    </row>
    <row r="245" spans="1:6">
      <c r="A245" s="5">
        <v>236</v>
      </c>
      <c r="B245" s="6"/>
      <c r="C245" s="188"/>
      <c r="D245" s="5"/>
      <c r="E245" s="178"/>
      <c r="F245" s="15" t="str">
        <f t="shared" si="3"/>
        <v/>
      </c>
    </row>
    <row r="246" spans="1:6">
      <c r="A246" s="5">
        <v>237</v>
      </c>
      <c r="B246" s="6"/>
      <c r="C246" s="188"/>
      <c r="D246" s="5"/>
      <c r="E246" s="178"/>
      <c r="F246" s="15" t="str">
        <f t="shared" si="3"/>
        <v/>
      </c>
    </row>
    <row r="247" spans="1:6">
      <c r="A247" s="5">
        <v>238</v>
      </c>
      <c r="B247" s="6"/>
      <c r="C247" s="188"/>
      <c r="D247" s="5"/>
      <c r="E247" s="178"/>
      <c r="F247" s="15" t="str">
        <f t="shared" si="3"/>
        <v/>
      </c>
    </row>
    <row r="248" spans="1:6">
      <c r="A248" s="5">
        <v>239</v>
      </c>
      <c r="B248" s="6"/>
      <c r="C248" s="188"/>
      <c r="D248" s="5"/>
      <c r="E248" s="178"/>
      <c r="F248" s="15" t="str">
        <f t="shared" si="3"/>
        <v/>
      </c>
    </row>
    <row r="249" spans="1:6">
      <c r="A249" s="5">
        <v>240</v>
      </c>
      <c r="B249" s="6"/>
      <c r="C249" s="188"/>
      <c r="D249" s="5"/>
      <c r="E249" s="178"/>
      <c r="F249" s="15" t="str">
        <f t="shared" si="3"/>
        <v/>
      </c>
    </row>
    <row r="250" spans="1:6">
      <c r="A250" s="5">
        <v>241</v>
      </c>
      <c r="B250" s="6"/>
      <c r="C250" s="188"/>
      <c r="D250" s="5"/>
      <c r="E250" s="178"/>
      <c r="F250" s="15" t="str">
        <f t="shared" si="3"/>
        <v/>
      </c>
    </row>
    <row r="251" spans="1:6">
      <c r="A251" s="5">
        <v>242</v>
      </c>
      <c r="B251" s="6"/>
      <c r="C251" s="188"/>
      <c r="D251" s="5"/>
      <c r="E251" s="178"/>
      <c r="F251" s="15" t="str">
        <f t="shared" si="3"/>
        <v/>
      </c>
    </row>
    <row r="252" spans="1:6">
      <c r="A252" s="5">
        <v>243</v>
      </c>
      <c r="B252" s="6"/>
      <c r="C252" s="188"/>
      <c r="D252" s="5"/>
      <c r="E252" s="178"/>
      <c r="F252" s="15" t="str">
        <f t="shared" si="3"/>
        <v/>
      </c>
    </row>
    <row r="253" spans="1:6">
      <c r="A253" s="5">
        <v>244</v>
      </c>
      <c r="B253" s="6"/>
      <c r="C253" s="188"/>
      <c r="D253" s="5"/>
      <c r="E253" s="178"/>
      <c r="F253" s="15" t="str">
        <f t="shared" si="3"/>
        <v/>
      </c>
    </row>
    <row r="254" spans="1:6">
      <c r="A254" s="5">
        <v>245</v>
      </c>
      <c r="B254" s="6"/>
      <c r="C254" s="188"/>
      <c r="D254" s="5"/>
      <c r="E254" s="178"/>
      <c r="F254" s="15" t="str">
        <f t="shared" si="3"/>
        <v/>
      </c>
    </row>
    <row r="255" spans="1:6">
      <c r="A255" s="5">
        <v>246</v>
      </c>
      <c r="B255" s="6"/>
      <c r="C255" s="188"/>
      <c r="D255" s="5"/>
      <c r="E255" s="178"/>
      <c r="F255" s="15" t="str">
        <f t="shared" si="3"/>
        <v/>
      </c>
    </row>
    <row r="256" spans="1:6">
      <c r="A256" s="5">
        <v>247</v>
      </c>
      <c r="B256" s="6"/>
      <c r="C256" s="188"/>
      <c r="D256" s="5"/>
      <c r="E256" s="178"/>
      <c r="F256" s="15" t="str">
        <f t="shared" si="3"/>
        <v/>
      </c>
    </row>
    <row r="257" spans="1:6">
      <c r="A257" s="5">
        <v>248</v>
      </c>
      <c r="B257" s="6"/>
      <c r="C257" s="188"/>
      <c r="D257" s="5"/>
      <c r="E257" s="178"/>
      <c r="F257" s="15" t="str">
        <f t="shared" si="3"/>
        <v/>
      </c>
    </row>
    <row r="258" spans="1:6">
      <c r="A258" s="5">
        <v>249</v>
      </c>
      <c r="B258" s="6"/>
      <c r="C258" s="188"/>
      <c r="D258" s="5"/>
      <c r="E258" s="178"/>
      <c r="F258" s="15" t="str">
        <f t="shared" si="3"/>
        <v/>
      </c>
    </row>
    <row r="259" spans="1:6">
      <c r="A259" s="5">
        <v>250</v>
      </c>
      <c r="B259" s="6"/>
      <c r="C259" s="188"/>
      <c r="D259" s="5"/>
      <c r="E259" s="178"/>
      <c r="F259" s="15" t="str">
        <f t="shared" si="3"/>
        <v/>
      </c>
    </row>
  </sheetData>
  <sheetProtection algorithmName="SHA-512" hashValue="Aj1pBVtLAmbpFRkfG3PigJR0TcVpiM8XCP3rCWqL3dNKelZklGFneNl25dI+aes0URtECeF+Mg1c/uRuC/azHA==" saltValue="pj04I/ch9dPTIc2Ciljwt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88" zoomScaleNormal="100" workbookViewId="0">
      <selection activeCell="C103" sqref="C103"/>
    </sheetView>
  </sheetViews>
  <sheetFormatPr defaultColWidth="9.140625" defaultRowHeight="15"/>
  <cols>
    <col min="1" max="1" width="6.85546875" style="253" customWidth="1"/>
    <col min="2" max="2" width="104.42578125" style="201" customWidth="1"/>
    <col min="3" max="3" width="20" style="378" customWidth="1"/>
    <col min="4" max="4" width="15.85546875" style="191" customWidth="1"/>
    <col min="5" max="5" width="93.7109375" style="201" bestFit="1" customWidth="1"/>
    <col min="6" max="16384" width="9.140625" style="201"/>
  </cols>
  <sheetData>
    <row r="1" spans="1:6" s="194" customFormat="1">
      <c r="A1" s="191" t="s">
        <v>483</v>
      </c>
      <c r="B1" s="192"/>
      <c r="C1" s="364"/>
      <c r="D1" s="390"/>
      <c r="E1" s="193"/>
      <c r="F1" s="193"/>
    </row>
    <row r="2" spans="1:6" s="194" customFormat="1">
      <c r="A2" s="33" t="str">
        <f>IF(ISBLANK(facultate), IF(ISBLANK(departament),"","Departament " &amp; departament), "Facultatea " &amp; facultate)</f>
        <v>Facultatea Științe ale Comunicării</v>
      </c>
      <c r="B2" s="192"/>
      <c r="C2" s="364"/>
      <c r="D2" s="390"/>
      <c r="E2" s="193"/>
      <c r="F2" s="193"/>
    </row>
    <row r="3" spans="1:6" s="194" customFormat="1">
      <c r="A3" s="33" t="str">
        <f>IF(ISBLANK(departament),"","Departamentul " &amp; departament)</f>
        <v>Departamentul Comunicare și Limbi Străine</v>
      </c>
      <c r="B3" s="192"/>
      <c r="C3" s="364"/>
      <c r="D3" s="390"/>
      <c r="E3" s="193"/>
      <c r="F3" s="193"/>
    </row>
    <row r="4" spans="1:6" s="196" customFormat="1" ht="15.75">
      <c r="A4" s="195"/>
      <c r="B4" s="195"/>
      <c r="C4" s="254" t="str">
        <f>CONCATENATE(functie," ",nume_candidat)</f>
        <v>Profesor Pop Mirela-Cristina</v>
      </c>
      <c r="D4" s="391"/>
    </row>
    <row r="5" spans="1:6" ht="15.75">
      <c r="A5" s="197" t="s">
        <v>605</v>
      </c>
      <c r="B5" s="198" t="s">
        <v>681</v>
      </c>
      <c r="C5" s="365"/>
      <c r="D5" s="392" t="s">
        <v>605</v>
      </c>
      <c r="E5" s="200"/>
    </row>
    <row r="6" spans="1:6" ht="30" customHeight="1">
      <c r="A6" s="202">
        <v>1</v>
      </c>
      <c r="B6" s="203" t="s">
        <v>682</v>
      </c>
      <c r="C6" s="366">
        <f>I.1!L9</f>
        <v>0</v>
      </c>
      <c r="D6" s="393">
        <v>100</v>
      </c>
      <c r="E6" s="204" t="s">
        <v>683</v>
      </c>
    </row>
    <row r="7" spans="1:6" ht="30" customHeight="1">
      <c r="A7" s="205">
        <v>2</v>
      </c>
      <c r="B7" s="206" t="s">
        <v>1086</v>
      </c>
      <c r="C7" s="367">
        <f>SUM(C8,C14,C20,C23)</f>
        <v>285.875</v>
      </c>
      <c r="D7" s="394" t="s">
        <v>605</v>
      </c>
      <c r="E7" s="207"/>
    </row>
    <row r="8" spans="1:6" ht="30" customHeight="1">
      <c r="A8" s="202">
        <v>2.1</v>
      </c>
      <c r="B8" s="203" t="s">
        <v>787</v>
      </c>
      <c r="C8" s="368">
        <f>SUM(C9:C13)</f>
        <v>117.125</v>
      </c>
      <c r="D8" s="395" t="s">
        <v>605</v>
      </c>
      <c r="E8" s="204" t="s">
        <v>605</v>
      </c>
    </row>
    <row r="9" spans="1:6" ht="30" customHeight="1">
      <c r="A9" s="208" t="s">
        <v>325</v>
      </c>
      <c r="B9" s="209" t="s">
        <v>788</v>
      </c>
      <c r="C9" s="369">
        <f>I.2.1a!$I$9</f>
        <v>0</v>
      </c>
      <c r="D9" s="356" t="s">
        <v>684</v>
      </c>
      <c r="E9" s="425" t="s">
        <v>1085</v>
      </c>
    </row>
    <row r="10" spans="1:6" ht="30" customHeight="1">
      <c r="A10" s="210" t="s">
        <v>326</v>
      </c>
      <c r="B10" s="204" t="s">
        <v>789</v>
      </c>
      <c r="C10" s="369">
        <f>I.2.1b!$I$9</f>
        <v>0</v>
      </c>
      <c r="D10" s="395" t="s">
        <v>685</v>
      </c>
      <c r="E10" s="426"/>
    </row>
    <row r="11" spans="1:6" ht="30" customHeight="1">
      <c r="A11" s="210" t="s">
        <v>651</v>
      </c>
      <c r="B11" s="204" t="s">
        <v>790</v>
      </c>
      <c r="C11" s="369">
        <f>I.2.1c!$I$9</f>
        <v>0</v>
      </c>
      <c r="D11" s="395" t="s">
        <v>686</v>
      </c>
      <c r="E11" s="426"/>
    </row>
    <row r="12" spans="1:6" ht="45">
      <c r="A12" s="210" t="s">
        <v>662</v>
      </c>
      <c r="B12" s="204" t="s">
        <v>791</v>
      </c>
      <c r="C12" s="369">
        <f>I.2.1d!$I$9</f>
        <v>117.125</v>
      </c>
      <c r="D12" s="395" t="s">
        <v>687</v>
      </c>
      <c r="E12" s="426"/>
    </row>
    <row r="13" spans="1:6" ht="30" customHeight="1">
      <c r="A13" s="210" t="s">
        <v>663</v>
      </c>
      <c r="B13" s="204" t="s">
        <v>803</v>
      </c>
      <c r="C13" s="369">
        <f>I.2.1e!$I$9</f>
        <v>0</v>
      </c>
      <c r="D13" s="395" t="s">
        <v>688</v>
      </c>
      <c r="E13" s="426"/>
    </row>
    <row r="14" spans="1:6" ht="30" customHeight="1">
      <c r="A14" s="202">
        <v>2.2000000000000002</v>
      </c>
      <c r="B14" s="211" t="s">
        <v>675</v>
      </c>
      <c r="C14" s="370">
        <f>SUM(C15:C19)</f>
        <v>168.75</v>
      </c>
      <c r="D14" s="395" t="s">
        <v>605</v>
      </c>
      <c r="E14" s="426"/>
    </row>
    <row r="15" spans="1:6" ht="30" customHeight="1">
      <c r="A15" s="210" t="s">
        <v>670</v>
      </c>
      <c r="B15" s="204" t="s">
        <v>676</v>
      </c>
      <c r="C15" s="369">
        <f>I.2.2a!$I$9</f>
        <v>0</v>
      </c>
      <c r="D15" s="395" t="s">
        <v>689</v>
      </c>
      <c r="E15" s="426"/>
    </row>
    <row r="16" spans="1:6" ht="30" customHeight="1">
      <c r="A16" s="210" t="s">
        <v>671</v>
      </c>
      <c r="B16" s="212" t="s">
        <v>677</v>
      </c>
      <c r="C16" s="369">
        <f>I.2.2b!$I$9</f>
        <v>0</v>
      </c>
      <c r="D16" s="395" t="s">
        <v>690</v>
      </c>
      <c r="E16" s="426"/>
    </row>
    <row r="17" spans="1:5" ht="30" customHeight="1">
      <c r="A17" s="210" t="s">
        <v>672</v>
      </c>
      <c r="B17" s="212" t="s">
        <v>678</v>
      </c>
      <c r="C17" s="369">
        <f>I.2.2c!$I$9</f>
        <v>0</v>
      </c>
      <c r="D17" s="395" t="s">
        <v>691</v>
      </c>
      <c r="E17" s="426"/>
    </row>
    <row r="18" spans="1:5" ht="30" customHeight="1">
      <c r="A18" s="210" t="s">
        <v>673</v>
      </c>
      <c r="B18" s="204" t="s">
        <v>679</v>
      </c>
      <c r="C18" s="369">
        <f>I.2.2d!$I$9</f>
        <v>168.75</v>
      </c>
      <c r="D18" s="395" t="s">
        <v>692</v>
      </c>
      <c r="E18" s="426"/>
    </row>
    <row r="19" spans="1:5" ht="30" customHeight="1">
      <c r="A19" s="210" t="s">
        <v>674</v>
      </c>
      <c r="B19" s="204" t="s">
        <v>680</v>
      </c>
      <c r="C19" s="369">
        <f>I.2.2e!$I$9</f>
        <v>0</v>
      </c>
      <c r="D19" s="395" t="s">
        <v>693</v>
      </c>
      <c r="E19" s="426"/>
    </row>
    <row r="20" spans="1:5" ht="30" customHeight="1">
      <c r="A20" s="202">
        <v>2.2999999999999998</v>
      </c>
      <c r="B20" s="203" t="s">
        <v>804</v>
      </c>
      <c r="C20" s="368">
        <f>SUM(C21:C22)</f>
        <v>0</v>
      </c>
      <c r="D20" s="395" t="s">
        <v>605</v>
      </c>
      <c r="E20" s="426"/>
    </row>
    <row r="21" spans="1:5" ht="30" customHeight="1">
      <c r="A21" s="210" t="s">
        <v>694</v>
      </c>
      <c r="B21" s="204" t="s">
        <v>805</v>
      </c>
      <c r="C21" s="368">
        <f>I.2.3a!I9</f>
        <v>0</v>
      </c>
      <c r="D21" s="395" t="s">
        <v>695</v>
      </c>
      <c r="E21" s="426"/>
    </row>
    <row r="22" spans="1:5" ht="30" customHeight="1">
      <c r="A22" s="210" t="s">
        <v>696</v>
      </c>
      <c r="B22" s="204" t="s">
        <v>806</v>
      </c>
      <c r="C22" s="368">
        <f>I.2.3b!I9</f>
        <v>0</v>
      </c>
      <c r="D22" s="395" t="s">
        <v>688</v>
      </c>
      <c r="E22" s="427"/>
    </row>
    <row r="23" spans="1:5" ht="30" customHeight="1">
      <c r="A23" s="202">
        <v>2.4</v>
      </c>
      <c r="B23" s="203" t="s">
        <v>697</v>
      </c>
      <c r="C23" s="366">
        <f>I.2.4!I9</f>
        <v>0</v>
      </c>
      <c r="D23" s="395" t="s">
        <v>698</v>
      </c>
      <c r="E23" s="203" t="s">
        <v>605</v>
      </c>
    </row>
    <row r="24" spans="1:5" ht="105">
      <c r="A24" s="205">
        <v>3</v>
      </c>
      <c r="B24" s="206" t="s">
        <v>1207</v>
      </c>
      <c r="C24" s="371">
        <f>I.3!I11</f>
        <v>300</v>
      </c>
      <c r="D24" s="356" t="s">
        <v>1088</v>
      </c>
      <c r="E24" s="209" t="s">
        <v>1087</v>
      </c>
    </row>
    <row r="25" spans="1:5" ht="30" customHeight="1">
      <c r="A25" s="202">
        <v>4</v>
      </c>
      <c r="B25" s="203" t="s">
        <v>699</v>
      </c>
      <c r="C25" s="368">
        <f>I.4!E11</f>
        <v>270</v>
      </c>
      <c r="D25" s="395">
        <v>10</v>
      </c>
      <c r="E25" s="204" t="s">
        <v>700</v>
      </c>
    </row>
    <row r="26" spans="1:5" ht="60">
      <c r="A26" s="202">
        <v>5</v>
      </c>
      <c r="B26" s="203" t="s">
        <v>1084</v>
      </c>
      <c r="C26" s="368">
        <f>I.5!D11</f>
        <v>199.23</v>
      </c>
      <c r="D26" s="395" t="s">
        <v>1203</v>
      </c>
      <c r="E26" s="204" t="s">
        <v>605</v>
      </c>
    </row>
    <row r="27" spans="1:5" ht="60">
      <c r="A27" s="205">
        <v>6</v>
      </c>
      <c r="B27" s="206" t="s">
        <v>1204</v>
      </c>
      <c r="C27" s="371">
        <f>I.6!F11</f>
        <v>125</v>
      </c>
      <c r="D27" s="357" t="s">
        <v>1090</v>
      </c>
      <c r="E27" s="209" t="s">
        <v>1089</v>
      </c>
    </row>
    <row r="28" spans="1:5" ht="45">
      <c r="A28" s="205">
        <v>7</v>
      </c>
      <c r="B28" s="206" t="s">
        <v>1206</v>
      </c>
      <c r="C28" s="371">
        <f>I.7!F11</f>
        <v>270</v>
      </c>
      <c r="D28" s="396" t="s">
        <v>1092</v>
      </c>
      <c r="E28" s="209" t="s">
        <v>1091</v>
      </c>
    </row>
    <row r="29" spans="1:5" ht="60">
      <c r="A29" s="202">
        <v>8</v>
      </c>
      <c r="B29" s="203" t="s">
        <v>1205</v>
      </c>
      <c r="C29" s="368">
        <f>I.8!E11</f>
        <v>0</v>
      </c>
      <c r="D29" s="356" t="s">
        <v>1093</v>
      </c>
      <c r="E29" s="209" t="s">
        <v>701</v>
      </c>
    </row>
    <row r="30" spans="1:5" ht="30" customHeight="1">
      <c r="A30" s="205">
        <v>9</v>
      </c>
      <c r="B30" s="206" t="s">
        <v>702</v>
      </c>
      <c r="C30" s="371">
        <f>I.9!D11</f>
        <v>0</v>
      </c>
      <c r="D30" s="356" t="s">
        <v>703</v>
      </c>
      <c r="E30" s="209" t="s">
        <v>831</v>
      </c>
    </row>
    <row r="31" spans="1:5">
      <c r="A31" s="213" t="s">
        <v>605</v>
      </c>
      <c r="B31" s="214" t="s">
        <v>704</v>
      </c>
      <c r="C31" s="379" t="s">
        <v>705</v>
      </c>
      <c r="D31" s="397" t="s">
        <v>605</v>
      </c>
      <c r="E31" s="215" t="s">
        <v>605</v>
      </c>
    </row>
    <row r="32" spans="1:5">
      <c r="A32" s="216"/>
      <c r="B32" s="217" t="s">
        <v>605</v>
      </c>
      <c r="C32" s="380" t="s">
        <v>706</v>
      </c>
      <c r="D32" s="398"/>
      <c r="E32" s="218"/>
    </row>
    <row r="33" spans="1:5">
      <c r="A33" s="216"/>
      <c r="B33" s="217" t="s">
        <v>707</v>
      </c>
      <c r="C33" s="380" t="s">
        <v>708</v>
      </c>
      <c r="D33" s="398"/>
      <c r="E33" s="218"/>
    </row>
    <row r="34" spans="1:5">
      <c r="A34" s="219"/>
      <c r="B34" s="220"/>
      <c r="C34" s="381" t="s">
        <v>709</v>
      </c>
      <c r="D34" s="399"/>
      <c r="E34" s="220"/>
    </row>
    <row r="35" spans="1:5" ht="15.75">
      <c r="A35" s="197" t="s">
        <v>605</v>
      </c>
      <c r="B35" s="198" t="s">
        <v>681</v>
      </c>
      <c r="C35" s="372">
        <f>SUM(C6,C7,C24,C25,C27,C26,C28,C29,C30)</f>
        <v>1450.105</v>
      </c>
      <c r="D35" s="392" t="s">
        <v>605</v>
      </c>
      <c r="E35" s="199" t="s">
        <v>605</v>
      </c>
    </row>
    <row r="37" spans="1:5" ht="15.75">
      <c r="A37" s="197" t="s">
        <v>605</v>
      </c>
      <c r="B37" s="198" t="s">
        <v>710</v>
      </c>
      <c r="C37" s="365"/>
      <c r="D37" s="400" t="s">
        <v>605</v>
      </c>
      <c r="E37" s="221"/>
    </row>
    <row r="38" spans="1:5" ht="15.75">
      <c r="A38" s="222">
        <v>1</v>
      </c>
      <c r="B38" s="223" t="s">
        <v>792</v>
      </c>
      <c r="C38" s="371">
        <f>SUM(C39:C42)</f>
        <v>665</v>
      </c>
      <c r="D38" s="242" t="s">
        <v>605</v>
      </c>
      <c r="E38" s="224" t="s">
        <v>711</v>
      </c>
    </row>
    <row r="39" spans="1:5" ht="105">
      <c r="A39" s="225">
        <v>1.1000000000000001</v>
      </c>
      <c r="B39" s="358" t="s">
        <v>1094</v>
      </c>
      <c r="C39" s="371">
        <f>II1.1BDI!G9+II1.1!G9</f>
        <v>560</v>
      </c>
      <c r="D39" s="401" t="s">
        <v>1095</v>
      </c>
      <c r="E39" s="428" t="s">
        <v>1098</v>
      </c>
    </row>
    <row r="40" spans="1:5" ht="75">
      <c r="A40" s="225">
        <v>1.2</v>
      </c>
      <c r="B40" s="358" t="s">
        <v>1096</v>
      </c>
      <c r="C40" s="371">
        <f>II1.2!G9</f>
        <v>105</v>
      </c>
      <c r="D40" s="402" t="s">
        <v>1097</v>
      </c>
      <c r="E40" s="429"/>
    </row>
    <row r="41" spans="1:5" ht="45">
      <c r="A41" s="225">
        <v>1.3</v>
      </c>
      <c r="B41" s="388" t="s">
        <v>1099</v>
      </c>
      <c r="C41" s="371">
        <f>II1.3!G9</f>
        <v>0</v>
      </c>
      <c r="D41" s="402" t="s">
        <v>1100</v>
      </c>
      <c r="E41" s="226" t="s">
        <v>712</v>
      </c>
    </row>
    <row r="42" spans="1:5" ht="15.75">
      <c r="A42" s="227">
        <v>1.4</v>
      </c>
      <c r="B42" s="362" t="s">
        <v>1103</v>
      </c>
      <c r="C42" s="371">
        <f>II1.4!I9</f>
        <v>0</v>
      </c>
      <c r="D42" s="403"/>
      <c r="E42" s="359"/>
    </row>
    <row r="43" spans="1:5" ht="15.75">
      <c r="A43" s="363" t="s">
        <v>1108</v>
      </c>
      <c r="B43" s="362" t="s">
        <v>1104</v>
      </c>
      <c r="C43" s="371">
        <f>II1.4!S9</f>
        <v>0</v>
      </c>
      <c r="D43" s="404" t="s">
        <v>1105</v>
      </c>
      <c r="E43" s="359" t="s">
        <v>1101</v>
      </c>
    </row>
    <row r="44" spans="1:5" ht="15.75">
      <c r="A44" s="363" t="s">
        <v>1109</v>
      </c>
      <c r="B44" s="362" t="s">
        <v>1106</v>
      </c>
      <c r="C44" s="371">
        <f>C42-C43</f>
        <v>0</v>
      </c>
      <c r="D44" s="404" t="s">
        <v>1107</v>
      </c>
      <c r="E44" s="359" t="s">
        <v>1101</v>
      </c>
    </row>
    <row r="45" spans="1:5" ht="45">
      <c r="A45" s="222">
        <v>2</v>
      </c>
      <c r="B45" s="223" t="s">
        <v>713</v>
      </c>
      <c r="C45" s="371">
        <f>C46+C50</f>
        <v>200</v>
      </c>
      <c r="D45" s="242" t="s">
        <v>605</v>
      </c>
      <c r="E45" s="223" t="s">
        <v>605</v>
      </c>
    </row>
    <row r="46" spans="1:5" ht="60">
      <c r="A46" s="225" t="s">
        <v>325</v>
      </c>
      <c r="B46" s="226" t="s">
        <v>793</v>
      </c>
      <c r="C46" s="371">
        <f>II2.1a!M9</f>
        <v>200</v>
      </c>
      <c r="D46" s="404"/>
      <c r="E46" s="430" t="s">
        <v>1122</v>
      </c>
    </row>
    <row r="47" spans="1:5" ht="30">
      <c r="A47" s="225"/>
      <c r="B47" s="388" t="s">
        <v>1111</v>
      </c>
      <c r="C47" s="371">
        <f>II2.1a!Q9</f>
        <v>200</v>
      </c>
      <c r="D47" s="405" t="s">
        <v>1114</v>
      </c>
      <c r="E47" s="431"/>
    </row>
    <row r="48" spans="1:5" ht="30">
      <c r="A48" s="225"/>
      <c r="B48" s="388" t="s">
        <v>1112</v>
      </c>
      <c r="C48" s="371">
        <f>II2.1a!R9</f>
        <v>0</v>
      </c>
      <c r="D48" s="405" t="s">
        <v>1115</v>
      </c>
      <c r="E48" s="431"/>
    </row>
    <row r="49" spans="1:5" ht="45">
      <c r="A49" s="225"/>
      <c r="B49" s="388" t="s">
        <v>1113</v>
      </c>
      <c r="C49" s="371">
        <f>II2.1a!S9</f>
        <v>0</v>
      </c>
      <c r="D49" s="404" t="s">
        <v>1116</v>
      </c>
      <c r="E49" s="431"/>
    </row>
    <row r="50" spans="1:5" ht="45">
      <c r="A50" s="225" t="s">
        <v>326</v>
      </c>
      <c r="B50" s="362" t="s">
        <v>794</v>
      </c>
      <c r="C50" s="371">
        <f>II2.1b!M9</f>
        <v>0</v>
      </c>
      <c r="D50" s="406"/>
      <c r="E50" s="431"/>
    </row>
    <row r="51" spans="1:5" ht="30">
      <c r="A51" s="225"/>
      <c r="B51" s="362" t="s">
        <v>1117</v>
      </c>
      <c r="C51" s="371">
        <f>II2.1b!R9</f>
        <v>0</v>
      </c>
      <c r="D51" s="405" t="s">
        <v>1120</v>
      </c>
      <c r="E51" s="431"/>
    </row>
    <row r="52" spans="1:5" ht="30">
      <c r="A52" s="225"/>
      <c r="B52" s="362" t="s">
        <v>1118</v>
      </c>
      <c r="C52" s="371">
        <f>II2.1b!S9</f>
        <v>0</v>
      </c>
      <c r="D52" s="405" t="s">
        <v>1121</v>
      </c>
      <c r="E52" s="431"/>
    </row>
    <row r="53" spans="1:5" ht="45">
      <c r="A53" s="225"/>
      <c r="B53" s="362" t="s">
        <v>1119</v>
      </c>
      <c r="C53" s="371">
        <f>II2.1b!T9</f>
        <v>0</v>
      </c>
      <c r="D53" s="404" t="s">
        <v>1116</v>
      </c>
      <c r="E53" s="431"/>
    </row>
    <row r="54" spans="1:5" ht="15.75">
      <c r="A54" s="228">
        <v>3</v>
      </c>
      <c r="B54" s="229" t="s">
        <v>1060</v>
      </c>
      <c r="C54" s="371">
        <f>'II3'!D9</f>
        <v>817</v>
      </c>
      <c r="D54" s="407" t="s">
        <v>605</v>
      </c>
      <c r="E54" s="432" t="s">
        <v>1129</v>
      </c>
    </row>
    <row r="55" spans="1:5" ht="15.75">
      <c r="A55" s="389">
        <v>3.1</v>
      </c>
      <c r="B55" s="388" t="s">
        <v>714</v>
      </c>
      <c r="C55" s="371">
        <f>'II3'!D10</f>
        <v>20</v>
      </c>
      <c r="D55" s="407" t="s">
        <v>1123</v>
      </c>
      <c r="E55" s="433"/>
    </row>
    <row r="56" spans="1:5" ht="15.75">
      <c r="A56" s="389">
        <v>3.2</v>
      </c>
      <c r="B56" s="388" t="s">
        <v>715</v>
      </c>
      <c r="C56" s="371">
        <f>'II3'!D11</f>
        <v>8</v>
      </c>
      <c r="D56" s="407" t="s">
        <v>1124</v>
      </c>
      <c r="E56" s="433"/>
    </row>
    <row r="57" spans="1:5" ht="15.75">
      <c r="A57" s="389">
        <v>3.3</v>
      </c>
      <c r="B57" s="388" t="s">
        <v>716</v>
      </c>
      <c r="C57" s="371">
        <f>'II3'!D12</f>
        <v>789</v>
      </c>
      <c r="D57" s="407" t="s">
        <v>1125</v>
      </c>
      <c r="E57" s="433"/>
    </row>
    <row r="58" spans="1:5" ht="15.75">
      <c r="A58" s="222">
        <v>4</v>
      </c>
      <c r="B58" s="223" t="s">
        <v>717</v>
      </c>
      <c r="C58" s="371">
        <f>'II4'!D14</f>
        <v>1040</v>
      </c>
      <c r="D58" s="406" t="s">
        <v>605</v>
      </c>
      <c r="E58" s="433"/>
    </row>
    <row r="59" spans="1:5" ht="18">
      <c r="A59" s="363">
        <v>4.0999999999999996</v>
      </c>
      <c r="B59" s="362" t="s">
        <v>718</v>
      </c>
      <c r="C59" s="371">
        <f>'II4'!D11</f>
        <v>400</v>
      </c>
      <c r="D59" s="405" t="s">
        <v>1126</v>
      </c>
      <c r="E59" s="433"/>
    </row>
    <row r="60" spans="1:5" ht="18">
      <c r="A60" s="363">
        <v>4.2</v>
      </c>
      <c r="B60" s="362" t="s">
        <v>719</v>
      </c>
      <c r="C60" s="371">
        <f>'II4'!D12</f>
        <v>160</v>
      </c>
      <c r="D60" s="405" t="s">
        <v>1127</v>
      </c>
      <c r="E60" s="433"/>
    </row>
    <row r="61" spans="1:5" ht="18">
      <c r="A61" s="363">
        <v>4.3</v>
      </c>
      <c r="B61" s="362" t="s">
        <v>720</v>
      </c>
      <c r="C61" s="371">
        <f>'II4'!D13</f>
        <v>480</v>
      </c>
      <c r="D61" s="405" t="s">
        <v>1128</v>
      </c>
      <c r="E61" s="434"/>
    </row>
    <row r="62" spans="1:5" ht="15.75">
      <c r="A62" s="222">
        <v>5</v>
      </c>
      <c r="B62" s="223" t="s">
        <v>795</v>
      </c>
      <c r="C62" s="371">
        <f>SUM(C63,C71,C76,C79)</f>
        <v>0</v>
      </c>
      <c r="D62" s="406" t="s">
        <v>605</v>
      </c>
      <c r="E62" s="224" t="s">
        <v>605</v>
      </c>
    </row>
    <row r="63" spans="1:5" ht="15.75">
      <c r="A63" s="222" t="s">
        <v>721</v>
      </c>
      <c r="B63" s="223" t="s">
        <v>1049</v>
      </c>
      <c r="C63" s="371">
        <f>SUM(C64:C70)</f>
        <v>0</v>
      </c>
      <c r="D63" s="406" t="s">
        <v>605</v>
      </c>
      <c r="E63" s="224" t="s">
        <v>605</v>
      </c>
    </row>
    <row r="64" spans="1:5" ht="95.25" customHeight="1">
      <c r="A64" s="225" t="s">
        <v>722</v>
      </c>
      <c r="B64" s="388" t="s">
        <v>1130</v>
      </c>
      <c r="C64" s="371">
        <f>total_arh1a_5</f>
        <v>0</v>
      </c>
      <c r="D64" s="408" t="s">
        <v>1131</v>
      </c>
      <c r="E64" s="226" t="s">
        <v>724</v>
      </c>
    </row>
    <row r="65" spans="1:5" ht="180">
      <c r="A65" s="225" t="s">
        <v>725</v>
      </c>
      <c r="B65" s="388" t="s">
        <v>1132</v>
      </c>
      <c r="C65" s="371">
        <f>II5.1.2!total_arh1a_5</f>
        <v>0</v>
      </c>
      <c r="D65" s="409" t="s">
        <v>1133</v>
      </c>
      <c r="E65" s="226" t="s">
        <v>724</v>
      </c>
    </row>
    <row r="66" spans="1:5" ht="60">
      <c r="A66" s="225" t="s">
        <v>726</v>
      </c>
      <c r="B66" s="388" t="s">
        <v>1134</v>
      </c>
      <c r="C66" s="371">
        <f>total_arh2a_5</f>
        <v>0</v>
      </c>
      <c r="D66" s="408" t="s">
        <v>1135</v>
      </c>
      <c r="E66" s="226" t="s">
        <v>724</v>
      </c>
    </row>
    <row r="67" spans="1:5" ht="45">
      <c r="A67" s="225" t="s">
        <v>727</v>
      </c>
      <c r="B67" s="388" t="s">
        <v>1136</v>
      </c>
      <c r="C67" s="371">
        <f>total_arh2b_5</f>
        <v>0</v>
      </c>
      <c r="D67" s="408" t="s">
        <v>1137</v>
      </c>
      <c r="E67" s="226" t="s">
        <v>724</v>
      </c>
    </row>
    <row r="68" spans="1:5" ht="105">
      <c r="A68" s="225" t="s">
        <v>728</v>
      </c>
      <c r="B68" s="388" t="s">
        <v>1138</v>
      </c>
      <c r="C68" s="371">
        <f>total_arh3a_5</f>
        <v>0</v>
      </c>
      <c r="D68" s="408" t="s">
        <v>1139</v>
      </c>
      <c r="E68" s="226" t="s">
        <v>724</v>
      </c>
    </row>
    <row r="69" spans="1:5" ht="75">
      <c r="A69" s="225" t="s">
        <v>729</v>
      </c>
      <c r="B69" s="388" t="s">
        <v>1140</v>
      </c>
      <c r="C69" s="371">
        <f>total_arh3b_5</f>
        <v>0</v>
      </c>
      <c r="D69" s="408" t="s">
        <v>1141</v>
      </c>
      <c r="E69" s="226" t="s">
        <v>724</v>
      </c>
    </row>
    <row r="70" spans="1:5" ht="60">
      <c r="A70" s="225" t="s">
        <v>730</v>
      </c>
      <c r="B70" s="388" t="s">
        <v>1161</v>
      </c>
      <c r="C70" s="371">
        <f>total_arh3c_5</f>
        <v>0</v>
      </c>
      <c r="D70" s="408" t="s">
        <v>1142</v>
      </c>
      <c r="E70" s="226" t="s">
        <v>724</v>
      </c>
    </row>
    <row r="71" spans="1:5" ht="15.75">
      <c r="A71" s="222" t="s">
        <v>731</v>
      </c>
      <c r="B71" s="223" t="s">
        <v>1052</v>
      </c>
      <c r="C71" s="371">
        <f>SUM(C72:C75)</f>
        <v>0</v>
      </c>
      <c r="D71" s="406" t="s">
        <v>605</v>
      </c>
      <c r="E71" s="224" t="s">
        <v>605</v>
      </c>
    </row>
    <row r="72" spans="1:5" ht="105">
      <c r="A72" s="225" t="s">
        <v>732</v>
      </c>
      <c r="B72" s="388" t="s">
        <v>1162</v>
      </c>
      <c r="C72" s="371">
        <f>II5.2.1!I9</f>
        <v>0</v>
      </c>
      <c r="D72" s="409" t="s">
        <v>1189</v>
      </c>
      <c r="E72" s="388" t="s">
        <v>1143</v>
      </c>
    </row>
    <row r="73" spans="1:5" ht="75">
      <c r="A73" s="225" t="s">
        <v>733</v>
      </c>
      <c r="B73" s="388" t="s">
        <v>1163</v>
      </c>
      <c r="C73" s="371">
        <f>II5.2.2!G9</f>
        <v>0</v>
      </c>
      <c r="D73" s="409" t="s">
        <v>1190</v>
      </c>
      <c r="E73" s="388" t="s">
        <v>1144</v>
      </c>
    </row>
    <row r="74" spans="1:5" ht="30">
      <c r="A74" s="227" t="s">
        <v>735</v>
      </c>
      <c r="B74" s="224" t="s">
        <v>768</v>
      </c>
      <c r="C74" s="371">
        <f>II5.2.3!D9</f>
        <v>0</v>
      </c>
      <c r="D74" s="406">
        <v>20</v>
      </c>
      <c r="E74" s="224" t="s">
        <v>701</v>
      </c>
    </row>
    <row r="75" spans="1:5" ht="75">
      <c r="A75" s="225" t="s">
        <v>736</v>
      </c>
      <c r="B75" s="388" t="s">
        <v>1164</v>
      </c>
      <c r="C75" s="371">
        <f>II5.2.4!G9</f>
        <v>0</v>
      </c>
      <c r="D75" s="409" t="s">
        <v>1183</v>
      </c>
      <c r="E75" s="226" t="s">
        <v>737</v>
      </c>
    </row>
    <row r="76" spans="1:5" ht="15.75">
      <c r="A76" s="222" t="s">
        <v>738</v>
      </c>
      <c r="B76" s="223" t="s">
        <v>1050</v>
      </c>
      <c r="C76" s="371">
        <f>II5.3!F9</f>
        <v>0</v>
      </c>
      <c r="D76" s="406" t="s">
        <v>605</v>
      </c>
      <c r="E76" s="224" t="s">
        <v>605</v>
      </c>
    </row>
    <row r="77" spans="1:5" ht="30">
      <c r="A77" s="363" t="s">
        <v>1145</v>
      </c>
      <c r="B77" s="362" t="s">
        <v>1146</v>
      </c>
      <c r="C77" s="371">
        <f>II5.3!I9</f>
        <v>0</v>
      </c>
      <c r="D77" s="406">
        <v>10</v>
      </c>
      <c r="E77" s="224" t="s">
        <v>734</v>
      </c>
    </row>
    <row r="78" spans="1:5" ht="15.75">
      <c r="A78" s="363" t="s">
        <v>1147</v>
      </c>
      <c r="B78" s="362" t="s">
        <v>1148</v>
      </c>
      <c r="C78" s="371">
        <f>II5.3!J9</f>
        <v>0</v>
      </c>
      <c r="D78" s="406">
        <v>8</v>
      </c>
      <c r="E78" s="224" t="s">
        <v>1149</v>
      </c>
    </row>
    <row r="79" spans="1:5" ht="15.75">
      <c r="A79" s="222" t="s">
        <v>740</v>
      </c>
      <c r="B79" s="223" t="s">
        <v>1051</v>
      </c>
      <c r="C79" s="371">
        <f>total_sport</f>
        <v>0</v>
      </c>
      <c r="D79" s="406" t="s">
        <v>605</v>
      </c>
      <c r="E79" s="230" t="s">
        <v>605</v>
      </c>
    </row>
    <row r="80" spans="1:5" ht="105">
      <c r="A80" s="363" t="s">
        <v>1150</v>
      </c>
      <c r="B80" s="362" t="s">
        <v>1165</v>
      </c>
      <c r="C80" s="371">
        <f>total_sport</f>
        <v>0</v>
      </c>
      <c r="D80" s="405" t="s">
        <v>1188</v>
      </c>
      <c r="E80" s="230"/>
    </row>
    <row r="81" spans="1:5" ht="15.75">
      <c r="A81" s="222">
        <v>6</v>
      </c>
      <c r="B81" s="223" t="s">
        <v>969</v>
      </c>
      <c r="C81" s="371">
        <f>'II6'!E15</f>
        <v>320</v>
      </c>
      <c r="E81" s="224" t="s">
        <v>605</v>
      </c>
    </row>
    <row r="82" spans="1:5" ht="15.75">
      <c r="A82" s="419" t="s">
        <v>1227</v>
      </c>
      <c r="B82" s="388" t="s">
        <v>741</v>
      </c>
      <c r="C82" s="371">
        <f>'II6'!E11</f>
        <v>200</v>
      </c>
      <c r="D82" s="406">
        <v>200</v>
      </c>
      <c r="E82" s="362"/>
    </row>
    <row r="83" spans="1:5" ht="15.75">
      <c r="A83" s="389">
        <v>6.1</v>
      </c>
      <c r="B83" s="388" t="s">
        <v>1151</v>
      </c>
      <c r="C83" s="371">
        <f>'II6'!E12</f>
        <v>0</v>
      </c>
      <c r="D83" s="409" t="s">
        <v>1152</v>
      </c>
      <c r="E83" s="362"/>
    </row>
    <row r="84" spans="1:5" ht="15.75">
      <c r="A84" s="389">
        <v>6.2</v>
      </c>
      <c r="B84" s="388" t="s">
        <v>1153</v>
      </c>
      <c r="C84" s="371">
        <f>'II6'!E13</f>
        <v>100</v>
      </c>
      <c r="D84" s="409" t="s">
        <v>1154</v>
      </c>
      <c r="E84" s="362"/>
    </row>
    <row r="85" spans="1:5" ht="15.75">
      <c r="A85" s="389">
        <v>6.3</v>
      </c>
      <c r="B85" s="388" t="s">
        <v>742</v>
      </c>
      <c r="C85" s="371">
        <f>'II6'!E14</f>
        <v>20</v>
      </c>
      <c r="D85" s="409">
        <v>5</v>
      </c>
      <c r="E85" s="362" t="s">
        <v>743</v>
      </c>
    </row>
    <row r="86" spans="1:5" ht="15.75">
      <c r="A86" s="228">
        <v>7</v>
      </c>
      <c r="B86" s="229" t="s">
        <v>807</v>
      </c>
      <c r="C86" s="371">
        <f>'II7'!F11</f>
        <v>0</v>
      </c>
      <c r="D86" s="407" t="s">
        <v>605</v>
      </c>
      <c r="E86" s="224" t="s">
        <v>744</v>
      </c>
    </row>
    <row r="87" spans="1:5" ht="15.75">
      <c r="A87" s="389"/>
      <c r="B87" s="388" t="s">
        <v>1180</v>
      </c>
      <c r="C87" s="371">
        <f>'II7'!H11</f>
        <v>0</v>
      </c>
      <c r="D87" s="409">
        <v>20</v>
      </c>
      <c r="E87" s="435" t="s">
        <v>1155</v>
      </c>
    </row>
    <row r="88" spans="1:5" ht="15.75">
      <c r="A88" s="389"/>
      <c r="B88" s="388" t="s">
        <v>1181</v>
      </c>
      <c r="C88" s="371">
        <f>'II7'!I11</f>
        <v>0</v>
      </c>
      <c r="D88" s="409">
        <v>5</v>
      </c>
      <c r="E88" s="435"/>
    </row>
    <row r="89" spans="1:5" ht="15.75">
      <c r="A89" s="389"/>
      <c r="B89" s="388" t="s">
        <v>1182</v>
      </c>
      <c r="C89" s="371">
        <f>'II7'!J11</f>
        <v>0</v>
      </c>
      <c r="D89" s="409">
        <v>2</v>
      </c>
      <c r="E89" s="436"/>
    </row>
    <row r="90" spans="1:5" ht="15.75">
      <c r="A90" s="228">
        <v>8</v>
      </c>
      <c r="B90" s="223" t="s">
        <v>745</v>
      </c>
      <c r="C90" s="371">
        <f>'II8'!E9</f>
        <v>360</v>
      </c>
      <c r="D90" s="406" t="s">
        <v>605</v>
      </c>
      <c r="E90" s="224" t="s">
        <v>605</v>
      </c>
    </row>
    <row r="91" spans="1:5" ht="45">
      <c r="A91" s="389"/>
      <c r="B91" s="362" t="s">
        <v>1166</v>
      </c>
      <c r="C91" s="371">
        <f>'II8'!H9</f>
        <v>350</v>
      </c>
      <c r="D91" s="405" t="s">
        <v>1093</v>
      </c>
      <c r="E91" s="388" t="s">
        <v>1156</v>
      </c>
    </row>
    <row r="92" spans="1:5" ht="45">
      <c r="A92" s="389"/>
      <c r="B92" s="362" t="s">
        <v>1167</v>
      </c>
      <c r="C92" s="371">
        <f>'II8'!I9</f>
        <v>10</v>
      </c>
      <c r="D92" s="405" t="s">
        <v>1184</v>
      </c>
      <c r="E92" s="388" t="s">
        <v>1157</v>
      </c>
    </row>
    <row r="93" spans="1:5" ht="15.75">
      <c r="A93" s="228">
        <v>9</v>
      </c>
      <c r="B93" s="223" t="s">
        <v>988</v>
      </c>
      <c r="C93" s="371">
        <f>'II9'!F9</f>
        <v>18</v>
      </c>
      <c r="D93" s="406" t="s">
        <v>605</v>
      </c>
      <c r="E93" s="226" t="s">
        <v>734</v>
      </c>
    </row>
    <row r="94" spans="1:5" ht="15.75">
      <c r="A94" s="389"/>
      <c r="B94" s="362" t="s">
        <v>1158</v>
      </c>
      <c r="C94" s="371"/>
      <c r="D94" s="405"/>
      <c r="E94" s="388"/>
    </row>
    <row r="95" spans="1:5" ht="15.75">
      <c r="A95" s="389"/>
      <c r="B95" s="362" t="s">
        <v>1174</v>
      </c>
      <c r="C95" s="371">
        <f>'II9'!I9</f>
        <v>0</v>
      </c>
      <c r="D95" s="405">
        <v>10</v>
      </c>
      <c r="E95" s="437" t="s">
        <v>734</v>
      </c>
    </row>
    <row r="96" spans="1:5" ht="15.75">
      <c r="A96" s="389"/>
      <c r="B96" s="362" t="s">
        <v>1175</v>
      </c>
      <c r="C96" s="371">
        <f>'II9'!J9</f>
        <v>18</v>
      </c>
      <c r="D96" s="405">
        <v>6</v>
      </c>
      <c r="E96" s="435"/>
    </row>
    <row r="97" spans="1:5" ht="15.75">
      <c r="A97" s="389"/>
      <c r="B97" s="362" t="s">
        <v>1176</v>
      </c>
      <c r="C97" s="371">
        <f>'II9'!K9</f>
        <v>0</v>
      </c>
      <c r="D97" s="405">
        <v>4</v>
      </c>
      <c r="E97" s="436"/>
    </row>
    <row r="98" spans="1:5" ht="15.75">
      <c r="A98" s="389"/>
      <c r="B98" s="362" t="s">
        <v>1159</v>
      </c>
      <c r="C98" s="371"/>
      <c r="D98" s="405"/>
      <c r="E98" s="388"/>
    </row>
    <row r="99" spans="1:5" ht="15.75">
      <c r="A99" s="389"/>
      <c r="B99" s="362" t="s">
        <v>1177</v>
      </c>
      <c r="C99" s="371">
        <f>'II9'!L9</f>
        <v>0</v>
      </c>
      <c r="D99" s="405">
        <v>5</v>
      </c>
      <c r="E99" s="437" t="s">
        <v>734</v>
      </c>
    </row>
    <row r="100" spans="1:5" ht="15.75">
      <c r="A100" s="389"/>
      <c r="B100" s="362" t="s">
        <v>1178</v>
      </c>
      <c r="C100" s="371">
        <f>'II9'!M9</f>
        <v>0</v>
      </c>
      <c r="D100" s="405">
        <v>3</v>
      </c>
      <c r="E100" s="435"/>
    </row>
    <row r="101" spans="1:5" ht="15.75">
      <c r="A101" s="389"/>
      <c r="B101" s="362" t="s">
        <v>1179</v>
      </c>
      <c r="C101" s="371">
        <f>'II9'!N9</f>
        <v>0</v>
      </c>
      <c r="D101" s="405">
        <v>2</v>
      </c>
      <c r="E101" s="436"/>
    </row>
    <row r="102" spans="1:5" ht="15.75">
      <c r="A102" s="228">
        <v>10</v>
      </c>
      <c r="B102" s="223" t="s">
        <v>796</v>
      </c>
      <c r="C102" s="371">
        <f>'II10'!E9</f>
        <v>60</v>
      </c>
      <c r="D102" s="406" t="s">
        <v>605</v>
      </c>
      <c r="E102" s="224" t="s">
        <v>605</v>
      </c>
    </row>
    <row r="103" spans="1:5" ht="90">
      <c r="A103" s="389"/>
      <c r="B103" s="388" t="s">
        <v>1168</v>
      </c>
      <c r="C103" s="371">
        <f>'II10'!H9</f>
        <v>-10</v>
      </c>
      <c r="D103" s="409" t="s">
        <v>1187</v>
      </c>
      <c r="E103" s="388" t="s">
        <v>1157</v>
      </c>
    </row>
    <row r="104" spans="1:5" ht="120">
      <c r="A104" s="389"/>
      <c r="B104" s="388" t="s">
        <v>1169</v>
      </c>
      <c r="C104" s="371">
        <f>'II10'!I9</f>
        <v>60</v>
      </c>
      <c r="D104" s="409" t="s">
        <v>1186</v>
      </c>
      <c r="E104" s="388" t="s">
        <v>1157</v>
      </c>
    </row>
    <row r="105" spans="1:5" ht="96" customHeight="1">
      <c r="A105" s="389"/>
      <c r="B105" s="388" t="s">
        <v>1170</v>
      </c>
      <c r="C105" s="371">
        <f>'II10'!J9</f>
        <v>10</v>
      </c>
      <c r="D105" s="409" t="s">
        <v>1185</v>
      </c>
      <c r="E105" s="388" t="s">
        <v>1160</v>
      </c>
    </row>
    <row r="106" spans="1:5" ht="45">
      <c r="A106" s="228">
        <v>11</v>
      </c>
      <c r="B106" s="229" t="s">
        <v>1173</v>
      </c>
      <c r="C106" s="371">
        <f>'II11'!E9</f>
        <v>0</v>
      </c>
      <c r="D106" s="409" t="s">
        <v>1191</v>
      </c>
      <c r="E106" s="226" t="s">
        <v>746</v>
      </c>
    </row>
    <row r="107" spans="1:5" ht="15.75">
      <c r="A107" s="228">
        <v>12</v>
      </c>
      <c r="B107" s="223" t="s">
        <v>747</v>
      </c>
      <c r="C107" s="371">
        <f>'II12'!E9</f>
        <v>10</v>
      </c>
      <c r="D107" s="406" t="s">
        <v>605</v>
      </c>
      <c r="E107" s="224" t="s">
        <v>605</v>
      </c>
    </row>
    <row r="108" spans="1:5" ht="15.75">
      <c r="A108" s="389"/>
      <c r="B108" s="362" t="s">
        <v>1171</v>
      </c>
      <c r="C108" s="371">
        <f>'II12'!I9</f>
        <v>0</v>
      </c>
      <c r="D108" s="405">
        <v>10</v>
      </c>
      <c r="E108" s="437" t="s">
        <v>743</v>
      </c>
    </row>
    <row r="109" spans="1:5" ht="15.75">
      <c r="A109" s="389"/>
      <c r="B109" s="362" t="s">
        <v>1172</v>
      </c>
      <c r="C109" s="371">
        <f>'II12'!H9</f>
        <v>10</v>
      </c>
      <c r="D109" s="405">
        <v>5</v>
      </c>
      <c r="E109" s="436"/>
    </row>
    <row r="110" spans="1:5" ht="15.75">
      <c r="A110" s="222">
        <v>13</v>
      </c>
      <c r="B110" s="223" t="s">
        <v>748</v>
      </c>
      <c r="C110" s="371">
        <f>'II13'!D9</f>
        <v>10</v>
      </c>
      <c r="D110" s="406">
        <v>10</v>
      </c>
      <c r="E110" s="224" t="s">
        <v>743</v>
      </c>
    </row>
    <row r="111" spans="1:5">
      <c r="A111" s="231" t="s">
        <v>605</v>
      </c>
      <c r="B111" s="232" t="s">
        <v>749</v>
      </c>
      <c r="C111" s="382" t="s">
        <v>705</v>
      </c>
      <c r="D111" s="410" t="s">
        <v>605</v>
      </c>
      <c r="E111" s="233" t="s">
        <v>605</v>
      </c>
    </row>
    <row r="112" spans="1:5">
      <c r="A112" s="234"/>
      <c r="B112" s="235" t="s">
        <v>605</v>
      </c>
      <c r="C112" s="383" t="s">
        <v>706</v>
      </c>
      <c r="D112" s="411"/>
      <c r="E112" s="236"/>
    </row>
    <row r="113" spans="1:5">
      <c r="A113" s="234"/>
      <c r="B113" s="235" t="s">
        <v>707</v>
      </c>
      <c r="C113" s="383" t="s">
        <v>708</v>
      </c>
      <c r="D113" s="411"/>
      <c r="E113" s="236"/>
    </row>
    <row r="114" spans="1:5">
      <c r="A114" s="237"/>
      <c r="B114" s="238"/>
      <c r="C114" s="384" t="s">
        <v>709</v>
      </c>
      <c r="D114" s="412"/>
      <c r="E114" s="238"/>
    </row>
    <row r="115" spans="1:5" ht="15.75">
      <c r="A115" s="197" t="s">
        <v>605</v>
      </c>
      <c r="B115" s="198" t="s">
        <v>710</v>
      </c>
      <c r="C115" s="372">
        <f>SUM(C38,C45,C54,C58,C62,C81,C86,C90,C93,C102,C106,C107,C110,)</f>
        <v>3500</v>
      </c>
      <c r="D115" s="400" t="s">
        <v>605</v>
      </c>
      <c r="E115" s="221"/>
    </row>
    <row r="117" spans="1:5" ht="16.5">
      <c r="A117" s="239" t="s">
        <v>605</v>
      </c>
      <c r="B117" s="240" t="s">
        <v>750</v>
      </c>
      <c r="C117" s="373"/>
      <c r="D117" s="413" t="s">
        <v>605</v>
      </c>
      <c r="E117" s="241" t="s">
        <v>605</v>
      </c>
    </row>
    <row r="118" spans="1:5" ht="30" customHeight="1">
      <c r="A118" s="222">
        <v>1</v>
      </c>
      <c r="B118" s="242" t="s">
        <v>797</v>
      </c>
      <c r="C118" s="368">
        <f>III.1!F11</f>
        <v>50</v>
      </c>
      <c r="D118" s="414"/>
      <c r="E118" s="362"/>
    </row>
    <row r="119" spans="1:5" ht="30" customHeight="1">
      <c r="A119" s="389">
        <v>1.1000000000000001</v>
      </c>
      <c r="B119" s="409" t="s">
        <v>1193</v>
      </c>
      <c r="C119" s="368">
        <f>III.1!J11</f>
        <v>0</v>
      </c>
      <c r="D119" s="409">
        <v>5</v>
      </c>
      <c r="E119" s="437" t="s">
        <v>1192</v>
      </c>
    </row>
    <row r="120" spans="1:5" ht="60">
      <c r="A120" s="389">
        <v>1.2</v>
      </c>
      <c r="B120" s="409" t="s">
        <v>1194</v>
      </c>
      <c r="C120" s="368">
        <f>III.1!K11</f>
        <v>50</v>
      </c>
      <c r="D120" s="409">
        <v>10</v>
      </c>
      <c r="E120" s="435"/>
    </row>
    <row r="121" spans="1:5" ht="60">
      <c r="A121" s="389">
        <v>1.3</v>
      </c>
      <c r="B121" s="409" t="s">
        <v>1195</v>
      </c>
      <c r="C121" s="368">
        <f>III.1!L11</f>
        <v>0</v>
      </c>
      <c r="D121" s="409">
        <v>2</v>
      </c>
      <c r="E121" s="436"/>
    </row>
    <row r="122" spans="1:5" ht="60">
      <c r="A122" s="228">
        <v>2</v>
      </c>
      <c r="B122" s="229" t="s">
        <v>1225</v>
      </c>
      <c r="C122" s="368">
        <f>III.2!F11</f>
        <v>360</v>
      </c>
      <c r="D122" s="409" t="s">
        <v>1226</v>
      </c>
      <c r="E122" s="388" t="s">
        <v>1196</v>
      </c>
    </row>
    <row r="123" spans="1:5" ht="15.75">
      <c r="A123" s="222">
        <v>3</v>
      </c>
      <c r="B123" s="223" t="s">
        <v>798</v>
      </c>
      <c r="C123" s="368">
        <f>III.3!D11</f>
        <v>0</v>
      </c>
      <c r="D123" s="406">
        <v>50</v>
      </c>
      <c r="E123" s="224" t="s">
        <v>701</v>
      </c>
    </row>
    <row r="124" spans="1:5" ht="45">
      <c r="A124" s="228">
        <v>4</v>
      </c>
      <c r="B124" s="229" t="s">
        <v>1224</v>
      </c>
      <c r="C124" s="368">
        <f>III.4!E11</f>
        <v>5</v>
      </c>
      <c r="D124" s="409" t="s">
        <v>1222</v>
      </c>
      <c r="E124" s="226" t="s">
        <v>701</v>
      </c>
    </row>
    <row r="125" spans="1:5" ht="60">
      <c r="A125" s="228">
        <v>5</v>
      </c>
      <c r="B125" s="229" t="s">
        <v>1223</v>
      </c>
      <c r="C125" s="368">
        <f>III.5!E11</f>
        <v>110</v>
      </c>
      <c r="D125" s="409" t="s">
        <v>1221</v>
      </c>
      <c r="E125" s="226" t="s">
        <v>743</v>
      </c>
    </row>
    <row r="126" spans="1:5" ht="15.75">
      <c r="A126" s="228">
        <v>6</v>
      </c>
      <c r="B126" s="223" t="s">
        <v>752</v>
      </c>
      <c r="C126" s="368">
        <f>III.6!F11</f>
        <v>0</v>
      </c>
      <c r="D126" s="406" t="s">
        <v>605</v>
      </c>
      <c r="E126" s="224" t="s">
        <v>605</v>
      </c>
    </row>
    <row r="127" spans="1:5" ht="15.75">
      <c r="A127" s="389"/>
      <c r="B127" s="362" t="s">
        <v>1210</v>
      </c>
      <c r="C127" s="368">
        <f>III.6!J11</f>
        <v>0</v>
      </c>
      <c r="D127" s="405">
        <v>120</v>
      </c>
      <c r="E127" s="437" t="s">
        <v>1197</v>
      </c>
    </row>
    <row r="128" spans="1:5" ht="15.75">
      <c r="A128" s="389"/>
      <c r="B128" s="362" t="s">
        <v>1211</v>
      </c>
      <c r="C128" s="368">
        <f>III.6!K11</f>
        <v>0</v>
      </c>
      <c r="D128" s="405">
        <v>60</v>
      </c>
      <c r="E128" s="435"/>
    </row>
    <row r="129" spans="1:5" ht="15.75">
      <c r="A129" s="389"/>
      <c r="B129" s="362" t="s">
        <v>1212</v>
      </c>
      <c r="C129" s="368">
        <f>III.6!L11</f>
        <v>0</v>
      </c>
      <c r="D129" s="405">
        <v>40</v>
      </c>
      <c r="E129" s="435"/>
    </row>
    <row r="130" spans="1:5" ht="15.75">
      <c r="A130" s="389"/>
      <c r="B130" s="362" t="s">
        <v>1213</v>
      </c>
      <c r="C130" s="368">
        <f>III.6!M11</f>
        <v>0</v>
      </c>
      <c r="D130" s="405">
        <v>20</v>
      </c>
      <c r="E130" s="436"/>
    </row>
    <row r="131" spans="1:5" ht="15.75">
      <c r="A131" s="228">
        <v>7</v>
      </c>
      <c r="B131" s="223" t="s">
        <v>753</v>
      </c>
      <c r="C131" s="368">
        <f>III.7!E11</f>
        <v>0</v>
      </c>
      <c r="D131" s="406" t="s">
        <v>605</v>
      </c>
      <c r="E131" s="224" t="s">
        <v>605</v>
      </c>
    </row>
    <row r="132" spans="1:5" ht="15.75">
      <c r="A132" s="389"/>
      <c r="B132" s="362" t="s">
        <v>1210</v>
      </c>
      <c r="C132" s="368">
        <f>III.7!F11</f>
        <v>0</v>
      </c>
      <c r="D132" s="405">
        <v>200</v>
      </c>
      <c r="E132" s="362" t="s">
        <v>751</v>
      </c>
    </row>
    <row r="133" spans="1:5" ht="15.75">
      <c r="A133" s="389"/>
      <c r="B133" s="362" t="s">
        <v>1214</v>
      </c>
      <c r="C133" s="368">
        <f>III.7!G11</f>
        <v>0</v>
      </c>
      <c r="D133" s="405">
        <v>50</v>
      </c>
      <c r="E133" s="362" t="s">
        <v>1198</v>
      </c>
    </row>
    <row r="134" spans="1:5" ht="15.75">
      <c r="A134" s="228">
        <v>8</v>
      </c>
      <c r="B134" s="223" t="s">
        <v>835</v>
      </c>
      <c r="C134" s="368">
        <f>III.8!F11</f>
        <v>135</v>
      </c>
      <c r="D134" s="406" t="s">
        <v>605</v>
      </c>
      <c r="E134" s="224" t="s">
        <v>605</v>
      </c>
    </row>
    <row r="135" spans="1:5" ht="15.75">
      <c r="A135" s="389"/>
      <c r="B135" s="362" t="s">
        <v>754</v>
      </c>
      <c r="C135" s="368"/>
      <c r="D135" s="405"/>
      <c r="E135" s="362"/>
    </row>
    <row r="136" spans="1:5" ht="15.75">
      <c r="A136" s="389"/>
      <c r="B136" s="362" t="s">
        <v>1215</v>
      </c>
      <c r="C136" s="368">
        <f>III.8!J11</f>
        <v>0</v>
      </c>
      <c r="D136" s="405">
        <v>50</v>
      </c>
      <c r="E136" s="437" t="s">
        <v>1200</v>
      </c>
    </row>
    <row r="137" spans="1:5" ht="15.75">
      <c r="A137" s="389"/>
      <c r="B137" s="362" t="s">
        <v>1216</v>
      </c>
      <c r="C137" s="368">
        <f>III.8!M11</f>
        <v>100</v>
      </c>
      <c r="D137" s="405">
        <v>20</v>
      </c>
      <c r="E137" s="436"/>
    </row>
    <row r="138" spans="1:5" ht="15.75">
      <c r="A138" s="389"/>
      <c r="B138" s="362" t="s">
        <v>755</v>
      </c>
      <c r="C138" s="368"/>
      <c r="D138" s="405"/>
      <c r="E138" s="405"/>
    </row>
    <row r="139" spans="1:5" ht="15.75">
      <c r="A139" s="389"/>
      <c r="B139" s="362" t="s">
        <v>1215</v>
      </c>
      <c r="C139" s="368">
        <f>III.8!K11</f>
        <v>25</v>
      </c>
      <c r="D139" s="405">
        <v>5</v>
      </c>
      <c r="E139" s="437" t="s">
        <v>1200</v>
      </c>
    </row>
    <row r="140" spans="1:5" ht="15.75">
      <c r="A140" s="389"/>
      <c r="B140" s="362" t="s">
        <v>1216</v>
      </c>
      <c r="C140" s="368">
        <f>III.8!N11</f>
        <v>10</v>
      </c>
      <c r="D140" s="405">
        <v>2</v>
      </c>
      <c r="E140" s="436"/>
    </row>
    <row r="141" spans="1:5" ht="15.75">
      <c r="A141" s="389"/>
      <c r="B141" s="362" t="s">
        <v>1199</v>
      </c>
      <c r="C141" s="368">
        <f>III.8!L11+III.8!O11</f>
        <v>0</v>
      </c>
      <c r="D141" s="405">
        <v>3</v>
      </c>
      <c r="E141" s="362" t="s">
        <v>1201</v>
      </c>
    </row>
    <row r="142" spans="1:5" ht="15.75">
      <c r="A142" s="228">
        <v>9</v>
      </c>
      <c r="B142" s="223" t="s">
        <v>1083</v>
      </c>
      <c r="C142" s="368">
        <f>III.9!E11</f>
        <v>60</v>
      </c>
      <c r="D142" s="406" t="s">
        <v>605</v>
      </c>
      <c r="E142" s="224" t="s">
        <v>605</v>
      </c>
    </row>
    <row r="143" spans="1:5" ht="15.75">
      <c r="A143" s="389"/>
      <c r="B143" s="362" t="s">
        <v>1217</v>
      </c>
      <c r="C143" s="368">
        <f>III.9!I11</f>
        <v>0</v>
      </c>
      <c r="D143" s="405">
        <v>15</v>
      </c>
      <c r="E143" s="437" t="s">
        <v>1202</v>
      </c>
    </row>
    <row r="144" spans="1:5" ht="15.75">
      <c r="A144" s="389"/>
      <c r="B144" s="362" t="s">
        <v>1218</v>
      </c>
      <c r="C144" s="368">
        <f>III.9!J11</f>
        <v>60</v>
      </c>
      <c r="D144" s="405">
        <v>10</v>
      </c>
      <c r="E144" s="436"/>
    </row>
    <row r="145" spans="1:5" ht="15.75">
      <c r="A145" s="222">
        <v>10</v>
      </c>
      <c r="B145" s="223" t="s">
        <v>757</v>
      </c>
      <c r="C145" s="368">
        <f>III.10!D11</f>
        <v>0</v>
      </c>
      <c r="D145" s="406">
        <v>100</v>
      </c>
      <c r="E145" s="224" t="s">
        <v>758</v>
      </c>
    </row>
    <row r="146" spans="1:5" ht="15.75">
      <c r="A146" s="222">
        <v>11</v>
      </c>
      <c r="B146" s="223" t="s">
        <v>799</v>
      </c>
      <c r="C146" s="368">
        <f>III.11!D11</f>
        <v>0</v>
      </c>
      <c r="D146" s="406">
        <v>40</v>
      </c>
      <c r="E146" s="224" t="s">
        <v>758</v>
      </c>
    </row>
    <row r="147" spans="1:5" ht="90">
      <c r="A147" s="228">
        <v>12</v>
      </c>
      <c r="B147" s="229" t="s">
        <v>1208</v>
      </c>
      <c r="C147" s="368">
        <f>III.12!D11</f>
        <v>100</v>
      </c>
      <c r="D147" s="409" t="s">
        <v>1220</v>
      </c>
      <c r="E147" s="226" t="s">
        <v>751</v>
      </c>
    </row>
    <row r="148" spans="1:5" ht="60">
      <c r="A148" s="228">
        <v>13</v>
      </c>
      <c r="B148" s="229" t="s">
        <v>1209</v>
      </c>
      <c r="C148" s="368">
        <f>III.13!E11</f>
        <v>0</v>
      </c>
      <c r="D148" s="409" t="s">
        <v>1219</v>
      </c>
      <c r="E148" s="226" t="s">
        <v>751</v>
      </c>
    </row>
    <row r="149" spans="1:5" ht="30">
      <c r="A149" s="222">
        <v>14</v>
      </c>
      <c r="B149" s="223" t="s">
        <v>759</v>
      </c>
      <c r="C149" s="368">
        <f>III.14!D11</f>
        <v>250</v>
      </c>
      <c r="D149" s="406">
        <v>50</v>
      </c>
      <c r="E149" s="224" t="s">
        <v>760</v>
      </c>
    </row>
    <row r="150" spans="1:5" ht="30">
      <c r="A150" s="222">
        <v>15</v>
      </c>
      <c r="B150" s="223" t="s">
        <v>769</v>
      </c>
      <c r="C150" s="368">
        <f>III.15!E11</f>
        <v>0</v>
      </c>
      <c r="D150" s="406" t="s">
        <v>770</v>
      </c>
      <c r="E150" s="224" t="s">
        <v>771</v>
      </c>
    </row>
    <row r="151" spans="1:5" ht="30">
      <c r="A151" s="222">
        <v>16</v>
      </c>
      <c r="B151" s="223" t="s">
        <v>800</v>
      </c>
      <c r="C151" s="368">
        <f>III.16!D11</f>
        <v>0</v>
      </c>
      <c r="D151" s="406">
        <v>10</v>
      </c>
      <c r="E151" s="224" t="s">
        <v>760</v>
      </c>
    </row>
    <row r="152" spans="1:5">
      <c r="A152" s="231" t="s">
        <v>605</v>
      </c>
      <c r="B152" s="232" t="s">
        <v>761</v>
      </c>
      <c r="C152" s="380" t="s">
        <v>1067</v>
      </c>
      <c r="D152" s="410" t="s">
        <v>605</v>
      </c>
      <c r="E152" s="233" t="s">
        <v>605</v>
      </c>
    </row>
    <row r="153" spans="1:5">
      <c r="A153" s="234"/>
      <c r="B153" s="235" t="s">
        <v>605</v>
      </c>
      <c r="C153" s="380" t="s">
        <v>1068</v>
      </c>
      <c r="D153" s="411"/>
      <c r="E153" s="236"/>
    </row>
    <row r="154" spans="1:5">
      <c r="A154" s="234"/>
      <c r="B154" s="352" t="s">
        <v>1071</v>
      </c>
      <c r="C154" s="380" t="s">
        <v>1069</v>
      </c>
      <c r="D154" s="411"/>
      <c r="E154" s="236"/>
    </row>
    <row r="155" spans="1:5">
      <c r="A155" s="237"/>
      <c r="B155" s="238"/>
      <c r="C155" s="380" t="s">
        <v>1070</v>
      </c>
      <c r="D155" s="412"/>
      <c r="E155" s="238"/>
    </row>
    <row r="156" spans="1:5" ht="16.5">
      <c r="A156" s="239" t="s">
        <v>605</v>
      </c>
      <c r="B156" s="240" t="s">
        <v>750</v>
      </c>
      <c r="C156" s="374">
        <f>SUM(C151,C150,C149,C148,C147,C146,C145,C142,C134,C131,C126,C125,C124,C122,C123,C118)</f>
        <v>1070</v>
      </c>
      <c r="D156" s="413" t="s">
        <v>605</v>
      </c>
      <c r="E156" s="241" t="s">
        <v>605</v>
      </c>
    </row>
    <row r="157" spans="1:5">
      <c r="A157" s="243" t="s">
        <v>605</v>
      </c>
      <c r="B157" s="244" t="s">
        <v>605</v>
      </c>
      <c r="C157" s="375" t="s">
        <v>605</v>
      </c>
      <c r="D157" s="415" t="s">
        <v>605</v>
      </c>
      <c r="E157" s="245" t="s">
        <v>605</v>
      </c>
    </row>
    <row r="158" spans="1:5">
      <c r="A158" s="246" t="s">
        <v>605</v>
      </c>
      <c r="B158" s="247" t="s">
        <v>762</v>
      </c>
      <c r="C158" s="385" t="s">
        <v>763</v>
      </c>
      <c r="D158" s="416" t="s">
        <v>605</v>
      </c>
      <c r="E158" s="248" t="s">
        <v>764</v>
      </c>
    </row>
    <row r="159" spans="1:5">
      <c r="A159" s="249"/>
      <c r="B159" s="250"/>
      <c r="C159" s="386" t="s">
        <v>765</v>
      </c>
      <c r="D159" s="417"/>
      <c r="E159" s="250"/>
    </row>
    <row r="160" spans="1:5">
      <c r="A160" s="249"/>
      <c r="B160" s="250"/>
      <c r="C160" s="386" t="s">
        <v>766</v>
      </c>
      <c r="D160" s="417"/>
      <c r="E160" s="250"/>
    </row>
    <row r="161" spans="1:5">
      <c r="A161" s="251"/>
      <c r="B161" s="252"/>
      <c r="C161" s="387" t="s">
        <v>767</v>
      </c>
      <c r="D161" s="418"/>
      <c r="E161" s="252"/>
    </row>
    <row r="162" spans="1:5" ht="16.5">
      <c r="A162" s="239" t="s">
        <v>605</v>
      </c>
      <c r="B162" s="240" t="s">
        <v>1012</v>
      </c>
      <c r="C162" s="374">
        <f>C156+C115+C35</f>
        <v>6020.1049999999996</v>
      </c>
      <c r="D162" s="413" t="s">
        <v>605</v>
      </c>
      <c r="E162" s="241" t="s">
        <v>605</v>
      </c>
    </row>
    <row r="164" spans="1:5">
      <c r="B164" s="201" t="s">
        <v>1075</v>
      </c>
      <c r="C164" s="376" t="s">
        <v>1075</v>
      </c>
    </row>
    <row r="165" spans="1:5">
      <c r="C165" s="377"/>
    </row>
    <row r="166" spans="1:5">
      <c r="C166" s="376" t="s">
        <v>1075</v>
      </c>
    </row>
  </sheetData>
  <sheetProtection algorithmName="SHA-512" hashValue="QVVNTAMBEZeEPoylw6t2ljlvOysRDGdXXy1h1r5Bn2/jqh22u8xv3TH9zz/ycBKGn/k+fB1TnAEquBrk3EAvjw==" saltValue="L4qVnVxgJemrHnzsTSlSJQ=="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41" fitToHeight="0" orientation="portrait" r:id="rId1"/>
  <rowBreaks count="3" manualBreakCount="3">
    <brk id="35" max="4" man="1"/>
    <brk id="36" max="4" man="1"/>
    <brk id="116" max="4"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D10" sqref="D10"/>
    </sheetView>
  </sheetViews>
  <sheetFormatPr defaultColWidth="9.140625" defaultRowHeight="15.75"/>
  <cols>
    <col min="1" max="1" width="5.7109375" style="57" customWidth="1"/>
    <col min="2" max="2" width="32" style="275" customWidth="1"/>
    <col min="3" max="3" width="9.7109375" style="57" customWidth="1"/>
    <col min="4" max="4" width="23.5703125" style="57" bestFit="1" customWidth="1"/>
    <col min="5" max="5" width="13.7109375" style="57" customWidth="1"/>
    <col min="6" max="16384" width="9.140625" style="57"/>
  </cols>
  <sheetData>
    <row r="1" spans="1:5" s="53" customFormat="1">
      <c r="A1" s="52" t="s">
        <v>483</v>
      </c>
      <c r="B1" s="338"/>
      <c r="D1" s="54"/>
      <c r="E1" s="54"/>
    </row>
    <row r="2" spans="1:5" s="53" customFormat="1">
      <c r="A2" s="501" t="s">
        <v>450</v>
      </c>
      <c r="B2" s="501"/>
      <c r="D2" s="54"/>
      <c r="E2" s="54"/>
    </row>
    <row r="3" spans="1:5">
      <c r="A3" s="502" t="s">
        <v>903</v>
      </c>
      <c r="B3" s="502"/>
      <c r="C3" s="502"/>
      <c r="D3" s="502"/>
      <c r="E3" s="502"/>
    </row>
    <row r="4" spans="1:5" ht="36" customHeight="1">
      <c r="A4" s="454" t="s">
        <v>938</v>
      </c>
      <c r="B4" s="454"/>
      <c r="C4" s="454"/>
      <c r="D4" s="454"/>
      <c r="E4" s="454"/>
    </row>
    <row r="6" spans="1:5" s="53" customFormat="1" ht="13.5" customHeight="1">
      <c r="A6" s="57"/>
      <c r="B6" s="275"/>
      <c r="C6" s="74"/>
      <c r="D6" s="57"/>
      <c r="E6" s="305" t="str">
        <f>CONCATENATE(functie," ",nume_candidat)</f>
        <v>Profesor Pop Mirela-Cristina</v>
      </c>
    </row>
    <row r="7" spans="1:5" ht="15" customHeight="1">
      <c r="A7" s="445" t="s">
        <v>338</v>
      </c>
      <c r="B7" s="445" t="s">
        <v>1030</v>
      </c>
      <c r="C7" s="445" t="s">
        <v>2</v>
      </c>
      <c r="D7" s="445" t="s">
        <v>460</v>
      </c>
      <c r="E7" s="446" t="s">
        <v>544</v>
      </c>
    </row>
    <row r="8" spans="1:5" ht="54" customHeight="1">
      <c r="A8" s="445"/>
      <c r="B8" s="445"/>
      <c r="C8" s="445"/>
      <c r="D8" s="445"/>
      <c r="E8" s="447"/>
    </row>
    <row r="9" spans="1:5">
      <c r="A9" s="79"/>
      <c r="B9" s="58"/>
      <c r="C9" s="143"/>
      <c r="D9" s="66"/>
      <c r="E9" s="130">
        <f>SUMIF(E10:E1010,"&gt;0")</f>
        <v>0</v>
      </c>
    </row>
    <row r="10" spans="1:5">
      <c r="A10" s="5" t="s">
        <v>40</v>
      </c>
      <c r="B10" s="6"/>
      <c r="C10" s="6"/>
      <c r="D10" s="66"/>
      <c r="E10" s="314" t="str">
        <f t="shared" ref="E10:E73" si="0">IF(OR(,$B10="",$C10="",$C10&lt;an_initial,$C10&gt;an_final,),"",
(30*(D10="expoziție internațională")+20*(D10="expoziție națională")+10*(D10="expoziție locală"))
)</f>
        <v/>
      </c>
    </row>
    <row r="11" spans="1:5" s="72" customFormat="1">
      <c r="A11" s="5" t="s">
        <v>24</v>
      </c>
      <c r="B11" s="6"/>
      <c r="C11" s="6"/>
      <c r="D11" s="66"/>
      <c r="E11" s="314" t="str">
        <f t="shared" si="0"/>
        <v/>
      </c>
    </row>
    <row r="12" spans="1:5">
      <c r="A12" s="5" t="s">
        <v>25</v>
      </c>
      <c r="B12" s="6"/>
      <c r="C12" s="6"/>
      <c r="D12" s="66"/>
      <c r="E12" s="314" t="str">
        <f t="shared" si="0"/>
        <v/>
      </c>
    </row>
    <row r="13" spans="1:5">
      <c r="A13" s="5" t="s">
        <v>26</v>
      </c>
      <c r="B13" s="7"/>
      <c r="C13" s="7"/>
      <c r="D13" s="66"/>
      <c r="E13" s="314" t="str">
        <f t="shared" si="0"/>
        <v/>
      </c>
    </row>
    <row r="14" spans="1:5">
      <c r="A14" s="5" t="s">
        <v>63</v>
      </c>
      <c r="B14" s="7"/>
      <c r="C14" s="36"/>
      <c r="D14" s="66"/>
      <c r="E14" s="314" t="str">
        <f t="shared" si="0"/>
        <v/>
      </c>
    </row>
    <row r="15" spans="1:5">
      <c r="A15" s="5" t="s">
        <v>64</v>
      </c>
      <c r="B15" s="7"/>
      <c r="C15" s="36"/>
      <c r="D15" s="66"/>
      <c r="E15" s="314" t="str">
        <f t="shared" si="0"/>
        <v/>
      </c>
    </row>
    <row r="16" spans="1:5">
      <c r="A16" s="5" t="s">
        <v>65</v>
      </c>
      <c r="B16" s="6"/>
      <c r="C16" s="125"/>
      <c r="D16" s="66"/>
      <c r="E16" s="314" t="str">
        <f t="shared" si="0"/>
        <v/>
      </c>
    </row>
    <row r="17" spans="1:5">
      <c r="A17" s="5" t="s">
        <v>66</v>
      </c>
      <c r="B17" s="7"/>
      <c r="C17" s="36"/>
      <c r="D17" s="66"/>
      <c r="E17" s="314" t="str">
        <f t="shared" si="0"/>
        <v/>
      </c>
    </row>
    <row r="18" spans="1:5">
      <c r="A18" s="5" t="s">
        <v>67</v>
      </c>
      <c r="B18" s="7"/>
      <c r="C18" s="36"/>
      <c r="D18" s="66"/>
      <c r="E18" s="314" t="str">
        <f t="shared" si="0"/>
        <v/>
      </c>
    </row>
    <row r="19" spans="1:5">
      <c r="A19" s="5" t="s">
        <v>68</v>
      </c>
      <c r="B19" s="6"/>
      <c r="C19" s="36"/>
      <c r="D19" s="66"/>
      <c r="E19" s="314" t="str">
        <f t="shared" si="0"/>
        <v/>
      </c>
    </row>
    <row r="20" spans="1:5">
      <c r="A20" s="5" t="s">
        <v>69</v>
      </c>
      <c r="B20" s="6"/>
      <c r="C20" s="36"/>
      <c r="D20" s="66"/>
      <c r="E20" s="314" t="str">
        <f t="shared" si="0"/>
        <v/>
      </c>
    </row>
    <row r="21" spans="1:5">
      <c r="A21" s="5" t="s">
        <v>70</v>
      </c>
      <c r="B21" s="6"/>
      <c r="C21" s="125"/>
      <c r="D21" s="66"/>
      <c r="E21" s="314" t="str">
        <f t="shared" si="0"/>
        <v/>
      </c>
    </row>
    <row r="22" spans="1:5">
      <c r="A22" s="5" t="s">
        <v>71</v>
      </c>
      <c r="B22" s="6"/>
      <c r="C22" s="125"/>
      <c r="D22" s="66"/>
      <c r="E22" s="314" t="str">
        <f t="shared" si="0"/>
        <v/>
      </c>
    </row>
    <row r="23" spans="1:5">
      <c r="A23" s="5" t="s">
        <v>72</v>
      </c>
      <c r="B23" s="6"/>
      <c r="C23" s="125"/>
      <c r="D23" s="66"/>
      <c r="E23" s="314" t="str">
        <f t="shared" si="0"/>
        <v/>
      </c>
    </row>
    <row r="24" spans="1:5">
      <c r="A24" s="5" t="s">
        <v>73</v>
      </c>
      <c r="B24" s="6"/>
      <c r="C24" s="125"/>
      <c r="D24" s="66"/>
      <c r="E24" s="314" t="str">
        <f t="shared" si="0"/>
        <v/>
      </c>
    </row>
    <row r="25" spans="1:5">
      <c r="A25" s="5" t="s">
        <v>74</v>
      </c>
      <c r="B25" s="6"/>
      <c r="C25" s="125"/>
      <c r="D25" s="66"/>
      <c r="E25" s="314" t="str">
        <f t="shared" si="0"/>
        <v/>
      </c>
    </row>
    <row r="26" spans="1:5">
      <c r="A26" s="5" t="s">
        <v>75</v>
      </c>
      <c r="B26" s="6"/>
      <c r="C26" s="125"/>
      <c r="D26" s="66"/>
      <c r="E26" s="314" t="str">
        <f t="shared" si="0"/>
        <v/>
      </c>
    </row>
    <row r="27" spans="1:5">
      <c r="A27" s="5" t="s">
        <v>76</v>
      </c>
      <c r="B27" s="6"/>
      <c r="C27" s="125"/>
      <c r="D27" s="66"/>
      <c r="E27" s="314" t="str">
        <f t="shared" si="0"/>
        <v/>
      </c>
    </row>
    <row r="28" spans="1:5">
      <c r="A28" s="5" t="s">
        <v>77</v>
      </c>
      <c r="B28" s="6"/>
      <c r="C28" s="125"/>
      <c r="D28" s="66"/>
      <c r="E28" s="314" t="str">
        <f t="shared" si="0"/>
        <v/>
      </c>
    </row>
    <row r="29" spans="1:5">
      <c r="A29" s="5" t="s">
        <v>78</v>
      </c>
      <c r="B29" s="6"/>
      <c r="C29" s="125"/>
      <c r="D29" s="66"/>
      <c r="E29" s="314" t="str">
        <f t="shared" si="0"/>
        <v/>
      </c>
    </row>
    <row r="30" spans="1:5">
      <c r="A30" s="5" t="s">
        <v>79</v>
      </c>
      <c r="B30" s="6"/>
      <c r="C30" s="125"/>
      <c r="D30" s="66"/>
      <c r="E30" s="314" t="str">
        <f t="shared" si="0"/>
        <v/>
      </c>
    </row>
    <row r="31" spans="1:5">
      <c r="A31" s="5" t="s">
        <v>80</v>
      </c>
      <c r="B31" s="6"/>
      <c r="C31" s="125"/>
      <c r="D31" s="66"/>
      <c r="E31" s="314" t="str">
        <f t="shared" si="0"/>
        <v/>
      </c>
    </row>
    <row r="32" spans="1:5">
      <c r="A32" s="5" t="s">
        <v>81</v>
      </c>
      <c r="B32" s="6"/>
      <c r="C32" s="125"/>
      <c r="D32" s="66"/>
      <c r="E32" s="314" t="str">
        <f t="shared" si="0"/>
        <v/>
      </c>
    </row>
    <row r="33" spans="1:5">
      <c r="A33" s="5" t="s">
        <v>82</v>
      </c>
      <c r="B33" s="6"/>
      <c r="C33" s="125"/>
      <c r="D33" s="66"/>
      <c r="E33" s="314" t="str">
        <f t="shared" si="0"/>
        <v/>
      </c>
    </row>
    <row r="34" spans="1:5">
      <c r="A34" s="5" t="s">
        <v>83</v>
      </c>
      <c r="B34" s="6"/>
      <c r="C34" s="125"/>
      <c r="D34" s="66"/>
      <c r="E34" s="314" t="str">
        <f t="shared" si="0"/>
        <v/>
      </c>
    </row>
    <row r="35" spans="1:5">
      <c r="A35" s="5" t="s">
        <v>84</v>
      </c>
      <c r="B35" s="6"/>
      <c r="C35" s="125"/>
      <c r="D35" s="66"/>
      <c r="E35" s="314" t="str">
        <f t="shared" si="0"/>
        <v/>
      </c>
    </row>
    <row r="36" spans="1:5">
      <c r="A36" s="5" t="s">
        <v>85</v>
      </c>
      <c r="B36" s="6"/>
      <c r="C36" s="125"/>
      <c r="D36" s="66"/>
      <c r="E36" s="314" t="str">
        <f t="shared" si="0"/>
        <v/>
      </c>
    </row>
    <row r="37" spans="1:5">
      <c r="A37" s="5" t="s">
        <v>86</v>
      </c>
      <c r="B37" s="6"/>
      <c r="C37" s="125"/>
      <c r="D37" s="66"/>
      <c r="E37" s="314" t="str">
        <f t="shared" si="0"/>
        <v/>
      </c>
    </row>
    <row r="38" spans="1:5">
      <c r="A38" s="5" t="s">
        <v>87</v>
      </c>
      <c r="B38" s="6"/>
      <c r="C38" s="125"/>
      <c r="D38" s="66"/>
      <c r="E38" s="314" t="str">
        <f t="shared" si="0"/>
        <v/>
      </c>
    </row>
    <row r="39" spans="1:5">
      <c r="A39" s="5" t="s">
        <v>88</v>
      </c>
      <c r="B39" s="6"/>
      <c r="C39" s="125"/>
      <c r="D39" s="66"/>
      <c r="E39" s="314" t="str">
        <f t="shared" si="0"/>
        <v/>
      </c>
    </row>
    <row r="40" spans="1:5">
      <c r="A40" s="5" t="s">
        <v>96</v>
      </c>
      <c r="B40" s="6"/>
      <c r="C40" s="125"/>
      <c r="D40" s="66"/>
      <c r="E40" s="314" t="str">
        <f t="shared" si="0"/>
        <v/>
      </c>
    </row>
    <row r="41" spans="1:5">
      <c r="A41" s="5" t="s">
        <v>97</v>
      </c>
      <c r="B41" s="6"/>
      <c r="C41" s="125"/>
      <c r="D41" s="66"/>
      <c r="E41" s="314" t="str">
        <f t="shared" si="0"/>
        <v/>
      </c>
    </row>
    <row r="42" spans="1:5">
      <c r="A42" s="5" t="s">
        <v>98</v>
      </c>
      <c r="B42" s="6"/>
      <c r="C42" s="125"/>
      <c r="D42" s="66"/>
      <c r="E42" s="314" t="str">
        <f t="shared" si="0"/>
        <v/>
      </c>
    </row>
    <row r="43" spans="1:5">
      <c r="A43" s="5" t="s">
        <v>99</v>
      </c>
      <c r="B43" s="6"/>
      <c r="C43" s="125"/>
      <c r="D43" s="66"/>
      <c r="E43" s="314" t="str">
        <f t="shared" si="0"/>
        <v/>
      </c>
    </row>
    <row r="44" spans="1:5">
      <c r="A44" s="5" t="s">
        <v>100</v>
      </c>
      <c r="B44" s="6"/>
      <c r="C44" s="125"/>
      <c r="D44" s="66"/>
      <c r="E44" s="314" t="str">
        <f t="shared" si="0"/>
        <v/>
      </c>
    </row>
    <row r="45" spans="1:5">
      <c r="A45" s="5" t="s">
        <v>101</v>
      </c>
      <c r="B45" s="6"/>
      <c r="C45" s="125"/>
      <c r="D45" s="66"/>
      <c r="E45" s="314" t="str">
        <f t="shared" si="0"/>
        <v/>
      </c>
    </row>
    <row r="46" spans="1:5">
      <c r="A46" s="5" t="s">
        <v>103</v>
      </c>
      <c r="B46" s="6"/>
      <c r="C46" s="125"/>
      <c r="D46" s="66"/>
      <c r="E46" s="314" t="str">
        <f t="shared" si="0"/>
        <v/>
      </c>
    </row>
    <row r="47" spans="1:5">
      <c r="A47" s="5" t="s">
        <v>104</v>
      </c>
      <c r="B47" s="6"/>
      <c r="C47" s="125"/>
      <c r="D47" s="66"/>
      <c r="E47" s="314" t="str">
        <f t="shared" si="0"/>
        <v/>
      </c>
    </row>
    <row r="48" spans="1:5">
      <c r="A48" s="5" t="s">
        <v>105</v>
      </c>
      <c r="B48" s="6"/>
      <c r="C48" s="125"/>
      <c r="D48" s="66"/>
      <c r="E48" s="314" t="str">
        <f t="shared" si="0"/>
        <v/>
      </c>
    </row>
    <row r="49" spans="1:5">
      <c r="A49" s="5" t="s">
        <v>106</v>
      </c>
      <c r="B49" s="6"/>
      <c r="C49" s="125"/>
      <c r="D49" s="66"/>
      <c r="E49" s="314" t="str">
        <f t="shared" si="0"/>
        <v/>
      </c>
    </row>
    <row r="50" spans="1:5">
      <c r="A50" s="5" t="s">
        <v>107</v>
      </c>
      <c r="B50" s="6"/>
      <c r="C50" s="125"/>
      <c r="D50" s="66"/>
      <c r="E50" s="314" t="str">
        <f t="shared" si="0"/>
        <v/>
      </c>
    </row>
    <row r="51" spans="1:5">
      <c r="A51" s="5" t="s">
        <v>108</v>
      </c>
      <c r="B51" s="6"/>
      <c r="C51" s="125"/>
      <c r="D51" s="66"/>
      <c r="E51" s="314" t="str">
        <f t="shared" si="0"/>
        <v/>
      </c>
    </row>
    <row r="52" spans="1:5">
      <c r="A52" s="5" t="s">
        <v>109</v>
      </c>
      <c r="B52" s="6"/>
      <c r="C52" s="125"/>
      <c r="D52" s="66"/>
      <c r="E52" s="314" t="str">
        <f t="shared" si="0"/>
        <v/>
      </c>
    </row>
    <row r="53" spans="1:5">
      <c r="A53" s="5" t="s">
        <v>110</v>
      </c>
      <c r="B53" s="6"/>
      <c r="C53" s="125"/>
      <c r="D53" s="66"/>
      <c r="E53" s="314" t="str">
        <f t="shared" si="0"/>
        <v/>
      </c>
    </row>
    <row r="54" spans="1:5">
      <c r="A54" s="5" t="s">
        <v>111</v>
      </c>
      <c r="B54" s="6"/>
      <c r="C54" s="125"/>
      <c r="D54" s="66"/>
      <c r="E54" s="314" t="str">
        <f t="shared" si="0"/>
        <v/>
      </c>
    </row>
    <row r="55" spans="1:5">
      <c r="A55" s="5" t="s">
        <v>112</v>
      </c>
      <c r="B55" s="6"/>
      <c r="C55" s="125"/>
      <c r="D55" s="66"/>
      <c r="E55" s="314" t="str">
        <f t="shared" si="0"/>
        <v/>
      </c>
    </row>
    <row r="56" spans="1:5">
      <c r="A56" s="5" t="s">
        <v>113</v>
      </c>
      <c r="B56" s="6"/>
      <c r="C56" s="125"/>
      <c r="D56" s="66"/>
      <c r="E56" s="314" t="str">
        <f t="shared" si="0"/>
        <v/>
      </c>
    </row>
    <row r="57" spans="1:5">
      <c r="A57" s="5" t="s">
        <v>114</v>
      </c>
      <c r="B57" s="6"/>
      <c r="C57" s="125"/>
      <c r="D57" s="66"/>
      <c r="E57" s="314" t="str">
        <f t="shared" si="0"/>
        <v/>
      </c>
    </row>
    <row r="58" spans="1:5">
      <c r="A58" s="5" t="s">
        <v>115</v>
      </c>
      <c r="B58" s="6"/>
      <c r="C58" s="125"/>
      <c r="D58" s="66"/>
      <c r="E58" s="314" t="str">
        <f t="shared" si="0"/>
        <v/>
      </c>
    </row>
    <row r="59" spans="1:5">
      <c r="A59" s="5" t="s">
        <v>116</v>
      </c>
      <c r="B59" s="6"/>
      <c r="C59" s="125"/>
      <c r="D59" s="66"/>
      <c r="E59" s="314" t="str">
        <f t="shared" si="0"/>
        <v/>
      </c>
    </row>
    <row r="60" spans="1:5">
      <c r="A60" s="5" t="s">
        <v>117</v>
      </c>
      <c r="B60" s="6"/>
      <c r="C60" s="125"/>
      <c r="D60" s="66"/>
      <c r="E60" s="314" t="str">
        <f t="shared" si="0"/>
        <v/>
      </c>
    </row>
    <row r="61" spans="1:5">
      <c r="A61" s="5" t="s">
        <v>118</v>
      </c>
      <c r="B61" s="6"/>
      <c r="C61" s="125"/>
      <c r="D61" s="66"/>
      <c r="E61" s="314" t="str">
        <f t="shared" si="0"/>
        <v/>
      </c>
    </row>
    <row r="62" spans="1:5">
      <c r="A62" s="5" t="s">
        <v>119</v>
      </c>
      <c r="B62" s="6"/>
      <c r="C62" s="125"/>
      <c r="D62" s="66"/>
      <c r="E62" s="314" t="str">
        <f t="shared" si="0"/>
        <v/>
      </c>
    </row>
    <row r="63" spans="1:5">
      <c r="A63" s="5" t="s">
        <v>120</v>
      </c>
      <c r="B63" s="6"/>
      <c r="C63" s="125"/>
      <c r="D63" s="66"/>
      <c r="E63" s="314" t="str">
        <f t="shared" si="0"/>
        <v/>
      </c>
    </row>
    <row r="64" spans="1:5">
      <c r="A64" s="5" t="s">
        <v>121</v>
      </c>
      <c r="B64" s="6"/>
      <c r="C64" s="125"/>
      <c r="D64" s="66"/>
      <c r="E64" s="314" t="str">
        <f t="shared" si="0"/>
        <v/>
      </c>
    </row>
    <row r="65" spans="1:5">
      <c r="A65" s="5" t="s">
        <v>122</v>
      </c>
      <c r="B65" s="6"/>
      <c r="C65" s="125"/>
      <c r="D65" s="66"/>
      <c r="E65" s="314" t="str">
        <f t="shared" si="0"/>
        <v/>
      </c>
    </row>
    <row r="66" spans="1:5">
      <c r="A66" s="5" t="s">
        <v>123</v>
      </c>
      <c r="B66" s="6"/>
      <c r="C66" s="125"/>
      <c r="D66" s="66"/>
      <c r="E66" s="314" t="str">
        <f t="shared" si="0"/>
        <v/>
      </c>
    </row>
    <row r="67" spans="1:5">
      <c r="A67" s="5" t="s">
        <v>124</v>
      </c>
      <c r="B67" s="6"/>
      <c r="C67" s="125"/>
      <c r="D67" s="66"/>
      <c r="E67" s="314" t="str">
        <f t="shared" si="0"/>
        <v/>
      </c>
    </row>
    <row r="68" spans="1:5">
      <c r="A68" s="5" t="s">
        <v>125</v>
      </c>
      <c r="B68" s="6"/>
      <c r="C68" s="125"/>
      <c r="D68" s="66"/>
      <c r="E68" s="314" t="str">
        <f t="shared" si="0"/>
        <v/>
      </c>
    </row>
    <row r="69" spans="1:5">
      <c r="A69" s="5" t="s">
        <v>126</v>
      </c>
      <c r="B69" s="6"/>
      <c r="C69" s="125"/>
      <c r="D69" s="66"/>
      <c r="E69" s="314" t="str">
        <f t="shared" si="0"/>
        <v/>
      </c>
    </row>
    <row r="70" spans="1:5">
      <c r="A70" s="5" t="s">
        <v>127</v>
      </c>
      <c r="B70" s="6"/>
      <c r="C70" s="125"/>
      <c r="D70" s="66"/>
      <c r="E70" s="314" t="str">
        <f t="shared" si="0"/>
        <v/>
      </c>
    </row>
    <row r="71" spans="1:5">
      <c r="A71" s="5" t="s">
        <v>128</v>
      </c>
      <c r="B71" s="6"/>
      <c r="C71" s="125"/>
      <c r="D71" s="66"/>
      <c r="E71" s="314" t="str">
        <f t="shared" si="0"/>
        <v/>
      </c>
    </row>
    <row r="72" spans="1:5">
      <c r="A72" s="5" t="s">
        <v>129</v>
      </c>
      <c r="B72" s="6"/>
      <c r="C72" s="125"/>
      <c r="D72" s="66"/>
      <c r="E72" s="314" t="str">
        <f t="shared" si="0"/>
        <v/>
      </c>
    </row>
    <row r="73" spans="1:5">
      <c r="A73" s="5" t="s">
        <v>130</v>
      </c>
      <c r="B73" s="6"/>
      <c r="C73" s="125"/>
      <c r="D73" s="66"/>
      <c r="E73" s="314" t="str">
        <f t="shared" si="0"/>
        <v/>
      </c>
    </row>
    <row r="74" spans="1:5">
      <c r="A74" s="5" t="s">
        <v>131</v>
      </c>
      <c r="B74" s="6"/>
      <c r="C74" s="125"/>
      <c r="D74" s="66"/>
      <c r="E74" s="314" t="str">
        <f t="shared" ref="E74:E137" si="1">IF(OR(,$B74="",$C74="",$C74&lt;an_initial,$C74&gt;an_final,),"",
(30*(D74="expoziție internațională")+20*(D74="expoziție națională")+10*(D74="expoziție locală"))
)</f>
        <v/>
      </c>
    </row>
    <row r="75" spans="1:5">
      <c r="A75" s="5" t="s">
        <v>132</v>
      </c>
      <c r="B75" s="6"/>
      <c r="C75" s="125"/>
      <c r="D75" s="66"/>
      <c r="E75" s="314" t="str">
        <f t="shared" si="1"/>
        <v/>
      </c>
    </row>
    <row r="76" spans="1:5">
      <c r="A76" s="5" t="s">
        <v>133</v>
      </c>
      <c r="B76" s="6"/>
      <c r="C76" s="125"/>
      <c r="D76" s="66"/>
      <c r="E76" s="314" t="str">
        <f t="shared" si="1"/>
        <v/>
      </c>
    </row>
    <row r="77" spans="1:5">
      <c r="A77" s="5" t="s">
        <v>134</v>
      </c>
      <c r="B77" s="6"/>
      <c r="C77" s="125"/>
      <c r="D77" s="66"/>
      <c r="E77" s="314" t="str">
        <f t="shared" si="1"/>
        <v/>
      </c>
    </row>
    <row r="78" spans="1:5">
      <c r="A78" s="5" t="s">
        <v>135</v>
      </c>
      <c r="B78" s="6"/>
      <c r="C78" s="125"/>
      <c r="D78" s="66"/>
      <c r="E78" s="314" t="str">
        <f t="shared" si="1"/>
        <v/>
      </c>
    </row>
    <row r="79" spans="1:5">
      <c r="A79" s="5" t="s">
        <v>136</v>
      </c>
      <c r="B79" s="6"/>
      <c r="C79" s="125"/>
      <c r="D79" s="66"/>
      <c r="E79" s="314" t="str">
        <f t="shared" si="1"/>
        <v/>
      </c>
    </row>
    <row r="80" spans="1:5">
      <c r="A80" s="5" t="s">
        <v>137</v>
      </c>
      <c r="B80" s="6"/>
      <c r="C80" s="125"/>
      <c r="D80" s="66"/>
      <c r="E80" s="314" t="str">
        <f t="shared" si="1"/>
        <v/>
      </c>
    </row>
    <row r="81" spans="1:5">
      <c r="A81" s="5" t="s">
        <v>138</v>
      </c>
      <c r="B81" s="6"/>
      <c r="C81" s="125"/>
      <c r="D81" s="66"/>
      <c r="E81" s="314" t="str">
        <f t="shared" si="1"/>
        <v/>
      </c>
    </row>
    <row r="82" spans="1:5">
      <c r="A82" s="5" t="s">
        <v>139</v>
      </c>
      <c r="B82" s="6"/>
      <c r="C82" s="125"/>
      <c r="D82" s="66"/>
      <c r="E82" s="314" t="str">
        <f t="shared" si="1"/>
        <v/>
      </c>
    </row>
    <row r="83" spans="1:5">
      <c r="A83" s="5" t="s">
        <v>140</v>
      </c>
      <c r="B83" s="6"/>
      <c r="C83" s="125"/>
      <c r="D83" s="66"/>
      <c r="E83" s="314" t="str">
        <f t="shared" si="1"/>
        <v/>
      </c>
    </row>
    <row r="84" spans="1:5">
      <c r="A84" s="5" t="s">
        <v>141</v>
      </c>
      <c r="B84" s="6"/>
      <c r="C84" s="125"/>
      <c r="D84" s="66"/>
      <c r="E84" s="314" t="str">
        <f t="shared" si="1"/>
        <v/>
      </c>
    </row>
    <row r="85" spans="1:5">
      <c r="A85" s="5" t="s">
        <v>142</v>
      </c>
      <c r="B85" s="6"/>
      <c r="C85" s="125"/>
      <c r="D85" s="66"/>
      <c r="E85" s="314" t="str">
        <f t="shared" si="1"/>
        <v/>
      </c>
    </row>
    <row r="86" spans="1:5">
      <c r="A86" s="5" t="s">
        <v>143</v>
      </c>
      <c r="B86" s="6"/>
      <c r="C86" s="125"/>
      <c r="D86" s="66"/>
      <c r="E86" s="314" t="str">
        <f t="shared" si="1"/>
        <v/>
      </c>
    </row>
    <row r="87" spans="1:5">
      <c r="A87" s="5" t="s">
        <v>144</v>
      </c>
      <c r="B87" s="6"/>
      <c r="C87" s="125"/>
      <c r="D87" s="66"/>
      <c r="E87" s="314" t="str">
        <f t="shared" si="1"/>
        <v/>
      </c>
    </row>
    <row r="88" spans="1:5">
      <c r="A88" s="5" t="s">
        <v>145</v>
      </c>
      <c r="B88" s="6"/>
      <c r="C88" s="125"/>
      <c r="D88" s="66"/>
      <c r="E88" s="314" t="str">
        <f t="shared" si="1"/>
        <v/>
      </c>
    </row>
    <row r="89" spans="1:5">
      <c r="A89" s="5" t="s">
        <v>146</v>
      </c>
      <c r="B89" s="6"/>
      <c r="C89" s="125"/>
      <c r="D89" s="66"/>
      <c r="E89" s="314" t="str">
        <f t="shared" si="1"/>
        <v/>
      </c>
    </row>
    <row r="90" spans="1:5">
      <c r="A90" s="5" t="s">
        <v>147</v>
      </c>
      <c r="B90" s="6"/>
      <c r="C90" s="125"/>
      <c r="D90" s="66"/>
      <c r="E90" s="314" t="str">
        <f t="shared" si="1"/>
        <v/>
      </c>
    </row>
    <row r="91" spans="1:5">
      <c r="A91" s="5" t="s">
        <v>148</v>
      </c>
      <c r="B91" s="6"/>
      <c r="C91" s="125"/>
      <c r="D91" s="66"/>
      <c r="E91" s="314" t="str">
        <f t="shared" si="1"/>
        <v/>
      </c>
    </row>
    <row r="92" spans="1:5">
      <c r="A92" s="5" t="s">
        <v>149</v>
      </c>
      <c r="B92" s="6"/>
      <c r="C92" s="125"/>
      <c r="D92" s="66"/>
      <c r="E92" s="314" t="str">
        <f t="shared" si="1"/>
        <v/>
      </c>
    </row>
    <row r="93" spans="1:5">
      <c r="A93" s="5" t="s">
        <v>150</v>
      </c>
      <c r="B93" s="6"/>
      <c r="C93" s="125"/>
      <c r="D93" s="66"/>
      <c r="E93" s="314" t="str">
        <f t="shared" si="1"/>
        <v/>
      </c>
    </row>
    <row r="94" spans="1:5">
      <c r="A94" s="5" t="s">
        <v>151</v>
      </c>
      <c r="B94" s="6"/>
      <c r="C94" s="125"/>
      <c r="D94" s="66"/>
      <c r="E94" s="314" t="str">
        <f t="shared" si="1"/>
        <v/>
      </c>
    </row>
    <row r="95" spans="1:5">
      <c r="A95" s="5" t="s">
        <v>152</v>
      </c>
      <c r="B95" s="6"/>
      <c r="C95" s="125"/>
      <c r="D95" s="66"/>
      <c r="E95" s="314" t="str">
        <f t="shared" si="1"/>
        <v/>
      </c>
    </row>
    <row r="96" spans="1:5">
      <c r="A96" s="5" t="s">
        <v>153</v>
      </c>
      <c r="B96" s="6"/>
      <c r="C96" s="125"/>
      <c r="D96" s="66"/>
      <c r="E96" s="314" t="str">
        <f t="shared" si="1"/>
        <v/>
      </c>
    </row>
    <row r="97" spans="1:5">
      <c r="A97" s="5" t="s">
        <v>154</v>
      </c>
      <c r="B97" s="6"/>
      <c r="C97" s="125"/>
      <c r="D97" s="66"/>
      <c r="E97" s="314" t="str">
        <f t="shared" si="1"/>
        <v/>
      </c>
    </row>
    <row r="98" spans="1:5">
      <c r="A98" s="5" t="s">
        <v>155</v>
      </c>
      <c r="B98" s="6"/>
      <c r="C98" s="125"/>
      <c r="D98" s="66"/>
      <c r="E98" s="314" t="str">
        <f t="shared" si="1"/>
        <v/>
      </c>
    </row>
    <row r="99" spans="1:5">
      <c r="A99" s="5" t="s">
        <v>156</v>
      </c>
      <c r="B99" s="6"/>
      <c r="C99" s="125"/>
      <c r="D99" s="66"/>
      <c r="E99" s="314" t="str">
        <f t="shared" si="1"/>
        <v/>
      </c>
    </row>
    <row r="100" spans="1:5">
      <c r="A100" s="5" t="s">
        <v>157</v>
      </c>
      <c r="B100" s="6"/>
      <c r="C100" s="125"/>
      <c r="D100" s="66"/>
      <c r="E100" s="314" t="str">
        <f t="shared" si="1"/>
        <v/>
      </c>
    </row>
    <row r="101" spans="1:5">
      <c r="A101" s="5" t="s">
        <v>158</v>
      </c>
      <c r="B101" s="6"/>
      <c r="C101" s="125"/>
      <c r="D101" s="66"/>
      <c r="E101" s="314" t="str">
        <f t="shared" si="1"/>
        <v/>
      </c>
    </row>
    <row r="102" spans="1:5">
      <c r="A102" s="5" t="s">
        <v>159</v>
      </c>
      <c r="B102" s="6"/>
      <c r="C102" s="125"/>
      <c r="D102" s="66"/>
      <c r="E102" s="314" t="str">
        <f t="shared" si="1"/>
        <v/>
      </c>
    </row>
    <row r="103" spans="1:5">
      <c r="A103" s="5" t="s">
        <v>160</v>
      </c>
      <c r="B103" s="6"/>
      <c r="C103" s="125"/>
      <c r="D103" s="66"/>
      <c r="E103" s="314" t="str">
        <f t="shared" si="1"/>
        <v/>
      </c>
    </row>
    <row r="104" spans="1:5">
      <c r="A104" s="5" t="s">
        <v>161</v>
      </c>
      <c r="B104" s="6"/>
      <c r="C104" s="125"/>
      <c r="D104" s="66"/>
      <c r="E104" s="314" t="str">
        <f t="shared" si="1"/>
        <v/>
      </c>
    </row>
    <row r="105" spans="1:5">
      <c r="A105" s="5" t="s">
        <v>162</v>
      </c>
      <c r="B105" s="6"/>
      <c r="C105" s="125"/>
      <c r="D105" s="66"/>
      <c r="E105" s="314" t="str">
        <f t="shared" si="1"/>
        <v/>
      </c>
    </row>
    <row r="106" spans="1:5">
      <c r="A106" s="5" t="s">
        <v>163</v>
      </c>
      <c r="B106" s="6"/>
      <c r="C106" s="125"/>
      <c r="D106" s="66"/>
      <c r="E106" s="314" t="str">
        <f t="shared" si="1"/>
        <v/>
      </c>
    </row>
    <row r="107" spans="1:5">
      <c r="A107" s="5" t="s">
        <v>164</v>
      </c>
      <c r="B107" s="6"/>
      <c r="C107" s="125"/>
      <c r="D107" s="66"/>
      <c r="E107" s="314" t="str">
        <f t="shared" si="1"/>
        <v/>
      </c>
    </row>
    <row r="108" spans="1:5">
      <c r="A108" s="5" t="s">
        <v>165</v>
      </c>
      <c r="B108" s="6"/>
      <c r="C108" s="125"/>
      <c r="D108" s="66"/>
      <c r="E108" s="314" t="str">
        <f t="shared" si="1"/>
        <v/>
      </c>
    </row>
    <row r="109" spans="1:5">
      <c r="A109" s="5" t="s">
        <v>166</v>
      </c>
      <c r="B109" s="6"/>
      <c r="C109" s="125"/>
      <c r="D109" s="66"/>
      <c r="E109" s="314" t="str">
        <f t="shared" si="1"/>
        <v/>
      </c>
    </row>
    <row r="110" spans="1:5">
      <c r="A110" s="5" t="s">
        <v>167</v>
      </c>
      <c r="B110" s="6"/>
      <c r="C110" s="125"/>
      <c r="D110" s="66"/>
      <c r="E110" s="314" t="str">
        <f t="shared" si="1"/>
        <v/>
      </c>
    </row>
    <row r="111" spans="1:5">
      <c r="A111" s="5" t="s">
        <v>168</v>
      </c>
      <c r="B111" s="6"/>
      <c r="C111" s="125"/>
      <c r="D111" s="66"/>
      <c r="E111" s="314" t="str">
        <f t="shared" si="1"/>
        <v/>
      </c>
    </row>
    <row r="112" spans="1:5">
      <c r="A112" s="5" t="s">
        <v>169</v>
      </c>
      <c r="B112" s="6"/>
      <c r="C112" s="125"/>
      <c r="D112" s="66"/>
      <c r="E112" s="314" t="str">
        <f t="shared" si="1"/>
        <v/>
      </c>
    </row>
    <row r="113" spans="1:5">
      <c r="A113" s="5" t="s">
        <v>170</v>
      </c>
      <c r="B113" s="6"/>
      <c r="C113" s="125"/>
      <c r="D113" s="66"/>
      <c r="E113" s="314" t="str">
        <f t="shared" si="1"/>
        <v/>
      </c>
    </row>
    <row r="114" spans="1:5">
      <c r="A114" s="5" t="s">
        <v>171</v>
      </c>
      <c r="B114" s="6"/>
      <c r="C114" s="125"/>
      <c r="D114" s="66"/>
      <c r="E114" s="314" t="str">
        <f t="shared" si="1"/>
        <v/>
      </c>
    </row>
    <row r="115" spans="1:5">
      <c r="A115" s="5" t="s">
        <v>172</v>
      </c>
      <c r="B115" s="6"/>
      <c r="C115" s="125"/>
      <c r="D115" s="66"/>
      <c r="E115" s="314" t="str">
        <f t="shared" si="1"/>
        <v/>
      </c>
    </row>
    <row r="116" spans="1:5">
      <c r="A116" s="5" t="s">
        <v>173</v>
      </c>
      <c r="B116" s="6"/>
      <c r="C116" s="125"/>
      <c r="D116" s="66"/>
      <c r="E116" s="314" t="str">
        <f t="shared" si="1"/>
        <v/>
      </c>
    </row>
    <row r="117" spans="1:5">
      <c r="A117" s="5" t="s">
        <v>174</v>
      </c>
      <c r="B117" s="6"/>
      <c r="C117" s="125"/>
      <c r="D117" s="66"/>
      <c r="E117" s="314" t="str">
        <f t="shared" si="1"/>
        <v/>
      </c>
    </row>
    <row r="118" spans="1:5">
      <c r="A118" s="5" t="s">
        <v>175</v>
      </c>
      <c r="B118" s="6"/>
      <c r="C118" s="125"/>
      <c r="D118" s="66"/>
      <c r="E118" s="314" t="str">
        <f t="shared" si="1"/>
        <v/>
      </c>
    </row>
    <row r="119" spans="1:5">
      <c r="A119" s="5" t="s">
        <v>176</v>
      </c>
      <c r="B119" s="6"/>
      <c r="C119" s="125"/>
      <c r="D119" s="66"/>
      <c r="E119" s="314" t="str">
        <f t="shared" si="1"/>
        <v/>
      </c>
    </row>
    <row r="120" spans="1:5">
      <c r="A120" s="5" t="s">
        <v>177</v>
      </c>
      <c r="B120" s="6"/>
      <c r="C120" s="125"/>
      <c r="D120" s="66"/>
      <c r="E120" s="314" t="str">
        <f t="shared" si="1"/>
        <v/>
      </c>
    </row>
    <row r="121" spans="1:5">
      <c r="A121" s="5" t="s">
        <v>178</v>
      </c>
      <c r="B121" s="6"/>
      <c r="C121" s="125"/>
      <c r="D121" s="66"/>
      <c r="E121" s="314" t="str">
        <f t="shared" si="1"/>
        <v/>
      </c>
    </row>
    <row r="122" spans="1:5">
      <c r="A122" s="5" t="s">
        <v>179</v>
      </c>
      <c r="B122" s="6"/>
      <c r="C122" s="125"/>
      <c r="D122" s="66"/>
      <c r="E122" s="314" t="str">
        <f t="shared" si="1"/>
        <v/>
      </c>
    </row>
    <row r="123" spans="1:5">
      <c r="A123" s="5" t="s">
        <v>180</v>
      </c>
      <c r="B123" s="6"/>
      <c r="C123" s="125"/>
      <c r="D123" s="66"/>
      <c r="E123" s="314" t="str">
        <f t="shared" si="1"/>
        <v/>
      </c>
    </row>
    <row r="124" spans="1:5">
      <c r="A124" s="5" t="s">
        <v>181</v>
      </c>
      <c r="B124" s="6"/>
      <c r="C124" s="125"/>
      <c r="D124" s="66"/>
      <c r="E124" s="314" t="str">
        <f t="shared" si="1"/>
        <v/>
      </c>
    </row>
    <row r="125" spans="1:5">
      <c r="A125" s="5" t="s">
        <v>182</v>
      </c>
      <c r="B125" s="6"/>
      <c r="C125" s="125"/>
      <c r="D125" s="66"/>
      <c r="E125" s="314" t="str">
        <f t="shared" si="1"/>
        <v/>
      </c>
    </row>
    <row r="126" spans="1:5">
      <c r="A126" s="5" t="s">
        <v>183</v>
      </c>
      <c r="B126" s="6"/>
      <c r="C126" s="125"/>
      <c r="D126" s="66"/>
      <c r="E126" s="314" t="str">
        <f t="shared" si="1"/>
        <v/>
      </c>
    </row>
    <row r="127" spans="1:5">
      <c r="A127" s="5" t="s">
        <v>184</v>
      </c>
      <c r="B127" s="6"/>
      <c r="C127" s="125"/>
      <c r="D127" s="66"/>
      <c r="E127" s="314" t="str">
        <f t="shared" si="1"/>
        <v/>
      </c>
    </row>
    <row r="128" spans="1:5">
      <c r="A128" s="5" t="s">
        <v>185</v>
      </c>
      <c r="B128" s="6"/>
      <c r="C128" s="125"/>
      <c r="D128" s="66"/>
      <c r="E128" s="314" t="str">
        <f t="shared" si="1"/>
        <v/>
      </c>
    </row>
    <row r="129" spans="1:5">
      <c r="A129" s="5" t="s">
        <v>186</v>
      </c>
      <c r="B129" s="6"/>
      <c r="C129" s="125"/>
      <c r="D129" s="66"/>
      <c r="E129" s="314" t="str">
        <f t="shared" si="1"/>
        <v/>
      </c>
    </row>
    <row r="130" spans="1:5">
      <c r="A130" s="5" t="s">
        <v>187</v>
      </c>
      <c r="B130" s="6"/>
      <c r="C130" s="125"/>
      <c r="D130" s="66"/>
      <c r="E130" s="314" t="str">
        <f t="shared" si="1"/>
        <v/>
      </c>
    </row>
    <row r="131" spans="1:5">
      <c r="A131" s="5" t="s">
        <v>188</v>
      </c>
      <c r="B131" s="6"/>
      <c r="C131" s="125"/>
      <c r="D131" s="66"/>
      <c r="E131" s="314" t="str">
        <f t="shared" si="1"/>
        <v/>
      </c>
    </row>
    <row r="132" spans="1:5">
      <c r="A132" s="5" t="s">
        <v>189</v>
      </c>
      <c r="B132" s="6"/>
      <c r="C132" s="125"/>
      <c r="D132" s="66"/>
      <c r="E132" s="314" t="str">
        <f t="shared" si="1"/>
        <v/>
      </c>
    </row>
    <row r="133" spans="1:5">
      <c r="A133" s="5" t="s">
        <v>190</v>
      </c>
      <c r="B133" s="6"/>
      <c r="C133" s="125"/>
      <c r="D133" s="66"/>
      <c r="E133" s="314" t="str">
        <f t="shared" si="1"/>
        <v/>
      </c>
    </row>
    <row r="134" spans="1:5">
      <c r="A134" s="5" t="s">
        <v>191</v>
      </c>
      <c r="B134" s="6"/>
      <c r="C134" s="125"/>
      <c r="D134" s="66"/>
      <c r="E134" s="314" t="str">
        <f t="shared" si="1"/>
        <v/>
      </c>
    </row>
    <row r="135" spans="1:5">
      <c r="A135" s="5" t="s">
        <v>192</v>
      </c>
      <c r="B135" s="6"/>
      <c r="C135" s="125"/>
      <c r="D135" s="66"/>
      <c r="E135" s="314" t="str">
        <f t="shared" si="1"/>
        <v/>
      </c>
    </row>
    <row r="136" spans="1:5">
      <c r="A136" s="5" t="s">
        <v>193</v>
      </c>
      <c r="B136" s="6"/>
      <c r="C136" s="125"/>
      <c r="D136" s="66"/>
      <c r="E136" s="314" t="str">
        <f t="shared" si="1"/>
        <v/>
      </c>
    </row>
    <row r="137" spans="1:5">
      <c r="A137" s="5" t="s">
        <v>194</v>
      </c>
      <c r="B137" s="6"/>
      <c r="C137" s="125"/>
      <c r="D137" s="66"/>
      <c r="E137" s="314" t="str">
        <f t="shared" si="1"/>
        <v/>
      </c>
    </row>
    <row r="138" spans="1:5">
      <c r="A138" s="5" t="s">
        <v>195</v>
      </c>
      <c r="B138" s="6"/>
      <c r="C138" s="125"/>
      <c r="D138" s="66"/>
      <c r="E138" s="314" t="str">
        <f t="shared" ref="E138:E201" si="2">IF(OR(,$B138="",$C138="",$C138&lt;an_initial,$C138&gt;an_final,),"",
(30*(D138="expoziție internațională")+20*(D138="expoziție națională")+10*(D138="expoziție locală"))
)</f>
        <v/>
      </c>
    </row>
    <row r="139" spans="1:5">
      <c r="A139" s="5" t="s">
        <v>196</v>
      </c>
      <c r="B139" s="6"/>
      <c r="C139" s="125"/>
      <c r="D139" s="66"/>
      <c r="E139" s="314" t="str">
        <f t="shared" si="2"/>
        <v/>
      </c>
    </row>
    <row r="140" spans="1:5">
      <c r="A140" s="5" t="s">
        <v>197</v>
      </c>
      <c r="B140" s="6"/>
      <c r="C140" s="125"/>
      <c r="D140" s="66"/>
      <c r="E140" s="314" t="str">
        <f t="shared" si="2"/>
        <v/>
      </c>
    </row>
    <row r="141" spans="1:5">
      <c r="A141" s="5" t="s">
        <v>198</v>
      </c>
      <c r="B141" s="6"/>
      <c r="C141" s="125"/>
      <c r="D141" s="66"/>
      <c r="E141" s="314" t="str">
        <f t="shared" si="2"/>
        <v/>
      </c>
    </row>
    <row r="142" spans="1:5">
      <c r="A142" s="5" t="s">
        <v>199</v>
      </c>
      <c r="B142" s="6"/>
      <c r="C142" s="125"/>
      <c r="D142" s="66"/>
      <c r="E142" s="314" t="str">
        <f t="shared" si="2"/>
        <v/>
      </c>
    </row>
    <row r="143" spans="1:5">
      <c r="A143" s="5" t="s">
        <v>200</v>
      </c>
      <c r="B143" s="6"/>
      <c r="C143" s="125"/>
      <c r="D143" s="66"/>
      <c r="E143" s="314" t="str">
        <f t="shared" si="2"/>
        <v/>
      </c>
    </row>
    <row r="144" spans="1:5">
      <c r="A144" s="5" t="s">
        <v>201</v>
      </c>
      <c r="B144" s="6"/>
      <c r="C144" s="125"/>
      <c r="D144" s="66"/>
      <c r="E144" s="314" t="str">
        <f t="shared" si="2"/>
        <v/>
      </c>
    </row>
    <row r="145" spans="1:5">
      <c r="A145" s="5" t="s">
        <v>202</v>
      </c>
      <c r="B145" s="6"/>
      <c r="C145" s="125"/>
      <c r="D145" s="66"/>
      <c r="E145" s="314" t="str">
        <f t="shared" si="2"/>
        <v/>
      </c>
    </row>
    <row r="146" spans="1:5">
      <c r="A146" s="5" t="s">
        <v>203</v>
      </c>
      <c r="B146" s="6"/>
      <c r="C146" s="125"/>
      <c r="D146" s="66"/>
      <c r="E146" s="314" t="str">
        <f t="shared" si="2"/>
        <v/>
      </c>
    </row>
    <row r="147" spans="1:5">
      <c r="A147" s="5" t="s">
        <v>204</v>
      </c>
      <c r="B147" s="6"/>
      <c r="C147" s="125"/>
      <c r="D147" s="66"/>
      <c r="E147" s="314" t="str">
        <f t="shared" si="2"/>
        <v/>
      </c>
    </row>
    <row r="148" spans="1:5">
      <c r="A148" s="5" t="s">
        <v>205</v>
      </c>
      <c r="B148" s="6"/>
      <c r="C148" s="125"/>
      <c r="D148" s="66"/>
      <c r="E148" s="314" t="str">
        <f t="shared" si="2"/>
        <v/>
      </c>
    </row>
    <row r="149" spans="1:5">
      <c r="A149" s="5" t="s">
        <v>206</v>
      </c>
      <c r="B149" s="6"/>
      <c r="C149" s="125"/>
      <c r="D149" s="66"/>
      <c r="E149" s="314" t="str">
        <f t="shared" si="2"/>
        <v/>
      </c>
    </row>
    <row r="150" spans="1:5">
      <c r="A150" s="5" t="s">
        <v>207</v>
      </c>
      <c r="B150" s="6"/>
      <c r="C150" s="125"/>
      <c r="D150" s="66"/>
      <c r="E150" s="314" t="str">
        <f t="shared" si="2"/>
        <v/>
      </c>
    </row>
    <row r="151" spans="1:5">
      <c r="A151" s="5" t="s">
        <v>208</v>
      </c>
      <c r="B151" s="6"/>
      <c r="C151" s="125"/>
      <c r="D151" s="66"/>
      <c r="E151" s="314" t="str">
        <f t="shared" si="2"/>
        <v/>
      </c>
    </row>
    <row r="152" spans="1:5">
      <c r="A152" s="5" t="s">
        <v>209</v>
      </c>
      <c r="B152" s="6"/>
      <c r="C152" s="125"/>
      <c r="D152" s="66"/>
      <c r="E152" s="314" t="str">
        <f t="shared" si="2"/>
        <v/>
      </c>
    </row>
    <row r="153" spans="1:5">
      <c r="A153" s="5" t="s">
        <v>210</v>
      </c>
      <c r="B153" s="6"/>
      <c r="C153" s="125"/>
      <c r="D153" s="66"/>
      <c r="E153" s="314" t="str">
        <f t="shared" si="2"/>
        <v/>
      </c>
    </row>
    <row r="154" spans="1:5">
      <c r="A154" s="5" t="s">
        <v>211</v>
      </c>
      <c r="B154" s="6"/>
      <c r="C154" s="125"/>
      <c r="D154" s="66"/>
      <c r="E154" s="314" t="str">
        <f t="shared" si="2"/>
        <v/>
      </c>
    </row>
    <row r="155" spans="1:5">
      <c r="A155" s="5" t="s">
        <v>212</v>
      </c>
      <c r="B155" s="6"/>
      <c r="C155" s="125"/>
      <c r="D155" s="66"/>
      <c r="E155" s="314" t="str">
        <f t="shared" si="2"/>
        <v/>
      </c>
    </row>
    <row r="156" spans="1:5">
      <c r="A156" s="5" t="s">
        <v>213</v>
      </c>
      <c r="B156" s="6"/>
      <c r="C156" s="125"/>
      <c r="D156" s="66"/>
      <c r="E156" s="314" t="str">
        <f t="shared" si="2"/>
        <v/>
      </c>
    </row>
    <row r="157" spans="1:5">
      <c r="A157" s="5" t="s">
        <v>214</v>
      </c>
      <c r="B157" s="6"/>
      <c r="C157" s="125"/>
      <c r="D157" s="66"/>
      <c r="E157" s="314" t="str">
        <f t="shared" si="2"/>
        <v/>
      </c>
    </row>
    <row r="158" spans="1:5">
      <c r="A158" s="5" t="s">
        <v>215</v>
      </c>
      <c r="B158" s="6"/>
      <c r="C158" s="125"/>
      <c r="D158" s="66"/>
      <c r="E158" s="314" t="str">
        <f t="shared" si="2"/>
        <v/>
      </c>
    </row>
    <row r="159" spans="1:5">
      <c r="A159" s="5" t="s">
        <v>216</v>
      </c>
      <c r="B159" s="6"/>
      <c r="C159" s="125"/>
      <c r="D159" s="66"/>
      <c r="E159" s="314" t="str">
        <f t="shared" si="2"/>
        <v/>
      </c>
    </row>
    <row r="160" spans="1:5">
      <c r="A160" s="5" t="s">
        <v>217</v>
      </c>
      <c r="B160" s="6"/>
      <c r="C160" s="125"/>
      <c r="D160" s="66"/>
      <c r="E160" s="314" t="str">
        <f t="shared" si="2"/>
        <v/>
      </c>
    </row>
    <row r="161" spans="1:5">
      <c r="A161" s="5" t="s">
        <v>218</v>
      </c>
      <c r="B161" s="6"/>
      <c r="C161" s="125"/>
      <c r="D161" s="66"/>
      <c r="E161" s="314" t="str">
        <f t="shared" si="2"/>
        <v/>
      </c>
    </row>
    <row r="162" spans="1:5">
      <c r="A162" s="5" t="s">
        <v>219</v>
      </c>
      <c r="B162" s="6"/>
      <c r="C162" s="125"/>
      <c r="D162" s="66"/>
      <c r="E162" s="314" t="str">
        <f t="shared" si="2"/>
        <v/>
      </c>
    </row>
    <row r="163" spans="1:5">
      <c r="A163" s="5" t="s">
        <v>220</v>
      </c>
      <c r="B163" s="6"/>
      <c r="C163" s="125"/>
      <c r="D163" s="66"/>
      <c r="E163" s="314" t="str">
        <f t="shared" si="2"/>
        <v/>
      </c>
    </row>
    <row r="164" spans="1:5">
      <c r="A164" s="5" t="s">
        <v>221</v>
      </c>
      <c r="B164" s="6"/>
      <c r="C164" s="125"/>
      <c r="D164" s="66"/>
      <c r="E164" s="314" t="str">
        <f t="shared" si="2"/>
        <v/>
      </c>
    </row>
    <row r="165" spans="1:5">
      <c r="A165" s="5" t="s">
        <v>222</v>
      </c>
      <c r="B165" s="6"/>
      <c r="C165" s="125"/>
      <c r="D165" s="66"/>
      <c r="E165" s="314" t="str">
        <f t="shared" si="2"/>
        <v/>
      </c>
    </row>
    <row r="166" spans="1:5">
      <c r="A166" s="5" t="s">
        <v>223</v>
      </c>
      <c r="B166" s="6"/>
      <c r="C166" s="125"/>
      <c r="D166" s="66"/>
      <c r="E166" s="314" t="str">
        <f t="shared" si="2"/>
        <v/>
      </c>
    </row>
    <row r="167" spans="1:5">
      <c r="A167" s="5" t="s">
        <v>224</v>
      </c>
      <c r="B167" s="6"/>
      <c r="C167" s="125"/>
      <c r="D167" s="66"/>
      <c r="E167" s="314" t="str">
        <f t="shared" si="2"/>
        <v/>
      </c>
    </row>
    <row r="168" spans="1:5">
      <c r="A168" s="5" t="s">
        <v>225</v>
      </c>
      <c r="B168" s="6"/>
      <c r="C168" s="125"/>
      <c r="D168" s="66"/>
      <c r="E168" s="314" t="str">
        <f t="shared" si="2"/>
        <v/>
      </c>
    </row>
    <row r="169" spans="1:5">
      <c r="A169" s="5" t="s">
        <v>226</v>
      </c>
      <c r="B169" s="6"/>
      <c r="C169" s="125"/>
      <c r="D169" s="66"/>
      <c r="E169" s="314" t="str">
        <f t="shared" si="2"/>
        <v/>
      </c>
    </row>
    <row r="170" spans="1:5">
      <c r="A170" s="5" t="s">
        <v>227</v>
      </c>
      <c r="B170" s="6"/>
      <c r="C170" s="125"/>
      <c r="D170" s="66"/>
      <c r="E170" s="314" t="str">
        <f t="shared" si="2"/>
        <v/>
      </c>
    </row>
    <row r="171" spans="1:5">
      <c r="A171" s="5" t="s">
        <v>228</v>
      </c>
      <c r="B171" s="6"/>
      <c r="C171" s="125"/>
      <c r="D171" s="66"/>
      <c r="E171" s="314" t="str">
        <f t="shared" si="2"/>
        <v/>
      </c>
    </row>
    <row r="172" spans="1:5">
      <c r="A172" s="5" t="s">
        <v>229</v>
      </c>
      <c r="B172" s="6"/>
      <c r="C172" s="125"/>
      <c r="D172" s="66"/>
      <c r="E172" s="314" t="str">
        <f t="shared" si="2"/>
        <v/>
      </c>
    </row>
    <row r="173" spans="1:5">
      <c r="A173" s="5" t="s">
        <v>230</v>
      </c>
      <c r="B173" s="6"/>
      <c r="C173" s="125"/>
      <c r="D173" s="66"/>
      <c r="E173" s="314" t="str">
        <f t="shared" si="2"/>
        <v/>
      </c>
    </row>
    <row r="174" spans="1:5">
      <c r="A174" s="5" t="s">
        <v>231</v>
      </c>
      <c r="B174" s="6"/>
      <c r="C174" s="125"/>
      <c r="D174" s="66"/>
      <c r="E174" s="314" t="str">
        <f t="shared" si="2"/>
        <v/>
      </c>
    </row>
    <row r="175" spans="1:5">
      <c r="A175" s="5" t="s">
        <v>232</v>
      </c>
      <c r="B175" s="6"/>
      <c r="C175" s="125"/>
      <c r="D175" s="66"/>
      <c r="E175" s="314" t="str">
        <f t="shared" si="2"/>
        <v/>
      </c>
    </row>
    <row r="176" spans="1:5">
      <c r="A176" s="5" t="s">
        <v>233</v>
      </c>
      <c r="B176" s="6"/>
      <c r="C176" s="125"/>
      <c r="D176" s="66"/>
      <c r="E176" s="314" t="str">
        <f t="shared" si="2"/>
        <v/>
      </c>
    </row>
    <row r="177" spans="1:5">
      <c r="A177" s="5" t="s">
        <v>234</v>
      </c>
      <c r="B177" s="6"/>
      <c r="C177" s="125"/>
      <c r="D177" s="66"/>
      <c r="E177" s="314" t="str">
        <f t="shared" si="2"/>
        <v/>
      </c>
    </row>
    <row r="178" spans="1:5">
      <c r="A178" s="5" t="s">
        <v>235</v>
      </c>
      <c r="B178" s="6"/>
      <c r="C178" s="125"/>
      <c r="D178" s="66"/>
      <c r="E178" s="314" t="str">
        <f t="shared" si="2"/>
        <v/>
      </c>
    </row>
    <row r="179" spans="1:5">
      <c r="A179" s="5" t="s">
        <v>236</v>
      </c>
      <c r="B179" s="6"/>
      <c r="C179" s="125"/>
      <c r="D179" s="66"/>
      <c r="E179" s="314" t="str">
        <f t="shared" si="2"/>
        <v/>
      </c>
    </row>
    <row r="180" spans="1:5">
      <c r="A180" s="5" t="s">
        <v>237</v>
      </c>
      <c r="B180" s="6"/>
      <c r="C180" s="125"/>
      <c r="D180" s="66"/>
      <c r="E180" s="314" t="str">
        <f t="shared" si="2"/>
        <v/>
      </c>
    </row>
    <row r="181" spans="1:5">
      <c r="A181" s="5" t="s">
        <v>238</v>
      </c>
      <c r="B181" s="6"/>
      <c r="C181" s="125"/>
      <c r="D181" s="66"/>
      <c r="E181" s="314" t="str">
        <f t="shared" si="2"/>
        <v/>
      </c>
    </row>
    <row r="182" spans="1:5">
      <c r="A182" s="5" t="s">
        <v>239</v>
      </c>
      <c r="B182" s="6"/>
      <c r="C182" s="125"/>
      <c r="D182" s="66"/>
      <c r="E182" s="314" t="str">
        <f t="shared" si="2"/>
        <v/>
      </c>
    </row>
    <row r="183" spans="1:5">
      <c r="A183" s="5" t="s">
        <v>240</v>
      </c>
      <c r="B183" s="6"/>
      <c r="C183" s="125"/>
      <c r="D183" s="66"/>
      <c r="E183" s="314" t="str">
        <f t="shared" si="2"/>
        <v/>
      </c>
    </row>
    <row r="184" spans="1:5">
      <c r="A184" s="5" t="s">
        <v>241</v>
      </c>
      <c r="B184" s="6"/>
      <c r="C184" s="125"/>
      <c r="D184" s="66"/>
      <c r="E184" s="314" t="str">
        <f t="shared" si="2"/>
        <v/>
      </c>
    </row>
    <row r="185" spans="1:5">
      <c r="A185" s="5" t="s">
        <v>242</v>
      </c>
      <c r="B185" s="6"/>
      <c r="C185" s="125"/>
      <c r="D185" s="66"/>
      <c r="E185" s="314" t="str">
        <f t="shared" si="2"/>
        <v/>
      </c>
    </row>
    <row r="186" spans="1:5">
      <c r="A186" s="5" t="s">
        <v>243</v>
      </c>
      <c r="B186" s="6"/>
      <c r="C186" s="125"/>
      <c r="D186" s="66"/>
      <c r="E186" s="314" t="str">
        <f t="shared" si="2"/>
        <v/>
      </c>
    </row>
    <row r="187" spans="1:5">
      <c r="A187" s="5" t="s">
        <v>244</v>
      </c>
      <c r="B187" s="6"/>
      <c r="C187" s="125"/>
      <c r="D187" s="66"/>
      <c r="E187" s="314" t="str">
        <f t="shared" si="2"/>
        <v/>
      </c>
    </row>
    <row r="188" spans="1:5">
      <c r="A188" s="5" t="s">
        <v>245</v>
      </c>
      <c r="B188" s="6"/>
      <c r="C188" s="125"/>
      <c r="D188" s="66"/>
      <c r="E188" s="314" t="str">
        <f t="shared" si="2"/>
        <v/>
      </c>
    </row>
    <row r="189" spans="1:5">
      <c r="A189" s="5" t="s">
        <v>246</v>
      </c>
      <c r="B189" s="6"/>
      <c r="C189" s="125"/>
      <c r="D189" s="66"/>
      <c r="E189" s="314" t="str">
        <f t="shared" si="2"/>
        <v/>
      </c>
    </row>
    <row r="190" spans="1:5">
      <c r="A190" s="5" t="s">
        <v>247</v>
      </c>
      <c r="B190" s="6"/>
      <c r="C190" s="125"/>
      <c r="D190" s="66"/>
      <c r="E190" s="314" t="str">
        <f t="shared" si="2"/>
        <v/>
      </c>
    </row>
    <row r="191" spans="1:5">
      <c r="A191" s="5" t="s">
        <v>248</v>
      </c>
      <c r="B191" s="6"/>
      <c r="C191" s="125"/>
      <c r="D191" s="66"/>
      <c r="E191" s="314" t="str">
        <f t="shared" si="2"/>
        <v/>
      </c>
    </row>
    <row r="192" spans="1:5">
      <c r="A192" s="5" t="s">
        <v>249</v>
      </c>
      <c r="B192" s="6"/>
      <c r="C192" s="125"/>
      <c r="D192" s="66"/>
      <c r="E192" s="314" t="str">
        <f t="shared" si="2"/>
        <v/>
      </c>
    </row>
    <row r="193" spans="1:5">
      <c r="A193" s="5" t="s">
        <v>250</v>
      </c>
      <c r="B193" s="6"/>
      <c r="C193" s="125"/>
      <c r="D193" s="66"/>
      <c r="E193" s="314" t="str">
        <f t="shared" si="2"/>
        <v/>
      </c>
    </row>
    <row r="194" spans="1:5">
      <c r="A194" s="5" t="s">
        <v>251</v>
      </c>
      <c r="B194" s="6"/>
      <c r="C194" s="125"/>
      <c r="D194" s="66"/>
      <c r="E194" s="314" t="str">
        <f t="shared" si="2"/>
        <v/>
      </c>
    </row>
    <row r="195" spans="1:5">
      <c r="A195" s="5" t="s">
        <v>252</v>
      </c>
      <c r="B195" s="6"/>
      <c r="C195" s="125"/>
      <c r="D195" s="66"/>
      <c r="E195" s="314" t="str">
        <f t="shared" si="2"/>
        <v/>
      </c>
    </row>
    <row r="196" spans="1:5">
      <c r="A196" s="5" t="s">
        <v>253</v>
      </c>
      <c r="B196" s="6"/>
      <c r="C196" s="125"/>
      <c r="D196" s="66"/>
      <c r="E196" s="314" t="str">
        <f t="shared" si="2"/>
        <v/>
      </c>
    </row>
    <row r="197" spans="1:5">
      <c r="A197" s="5" t="s">
        <v>254</v>
      </c>
      <c r="B197" s="6"/>
      <c r="C197" s="125"/>
      <c r="D197" s="66"/>
      <c r="E197" s="314" t="str">
        <f t="shared" si="2"/>
        <v/>
      </c>
    </row>
    <row r="198" spans="1:5">
      <c r="A198" s="5" t="s">
        <v>255</v>
      </c>
      <c r="B198" s="6"/>
      <c r="C198" s="125"/>
      <c r="D198" s="66"/>
      <c r="E198" s="314" t="str">
        <f t="shared" si="2"/>
        <v/>
      </c>
    </row>
    <row r="199" spans="1:5">
      <c r="A199" s="5" t="s">
        <v>256</v>
      </c>
      <c r="B199" s="6"/>
      <c r="C199" s="125"/>
      <c r="D199" s="66"/>
      <c r="E199" s="314" t="str">
        <f t="shared" si="2"/>
        <v/>
      </c>
    </row>
    <row r="200" spans="1:5">
      <c r="A200" s="5" t="s">
        <v>257</v>
      </c>
      <c r="B200" s="6"/>
      <c r="C200" s="125"/>
      <c r="D200" s="66"/>
      <c r="E200" s="314" t="str">
        <f t="shared" si="2"/>
        <v/>
      </c>
    </row>
    <row r="201" spans="1:5">
      <c r="A201" s="5" t="s">
        <v>258</v>
      </c>
      <c r="B201" s="6"/>
      <c r="C201" s="125"/>
      <c r="D201" s="66"/>
      <c r="E201" s="314" t="str">
        <f t="shared" si="2"/>
        <v/>
      </c>
    </row>
    <row r="202" spans="1:5">
      <c r="A202" s="5" t="s">
        <v>259</v>
      </c>
      <c r="B202" s="6"/>
      <c r="C202" s="125"/>
      <c r="D202" s="66"/>
      <c r="E202" s="314" t="str">
        <f t="shared" ref="E202:E259" si="3">IF(OR(,$B202="",$C202="",$C202&lt;an_initial,$C202&gt;an_final,),"",
(30*(D202="expoziție internațională")+20*(D202="expoziție națională")+10*(D202="expoziție locală"))
)</f>
        <v/>
      </c>
    </row>
    <row r="203" spans="1:5">
      <c r="A203" s="5" t="s">
        <v>260</v>
      </c>
      <c r="B203" s="6"/>
      <c r="C203" s="125"/>
      <c r="D203" s="66"/>
      <c r="E203" s="314" t="str">
        <f t="shared" si="3"/>
        <v/>
      </c>
    </row>
    <row r="204" spans="1:5">
      <c r="A204" s="5" t="s">
        <v>261</v>
      </c>
      <c r="B204" s="6"/>
      <c r="C204" s="125"/>
      <c r="D204" s="66"/>
      <c r="E204" s="314" t="str">
        <f t="shared" si="3"/>
        <v/>
      </c>
    </row>
    <row r="205" spans="1:5">
      <c r="A205" s="5" t="s">
        <v>262</v>
      </c>
      <c r="B205" s="6"/>
      <c r="C205" s="125"/>
      <c r="D205" s="66"/>
      <c r="E205" s="314" t="str">
        <f t="shared" si="3"/>
        <v/>
      </c>
    </row>
    <row r="206" spans="1:5">
      <c r="A206" s="5" t="s">
        <v>263</v>
      </c>
      <c r="B206" s="6"/>
      <c r="C206" s="125"/>
      <c r="D206" s="66"/>
      <c r="E206" s="314" t="str">
        <f t="shared" si="3"/>
        <v/>
      </c>
    </row>
    <row r="207" spans="1:5">
      <c r="A207" s="5" t="s">
        <v>264</v>
      </c>
      <c r="B207" s="6"/>
      <c r="C207" s="125"/>
      <c r="D207" s="66"/>
      <c r="E207" s="314" t="str">
        <f t="shared" si="3"/>
        <v/>
      </c>
    </row>
    <row r="208" spans="1:5">
      <c r="A208" s="5" t="s">
        <v>265</v>
      </c>
      <c r="B208" s="6"/>
      <c r="C208" s="125"/>
      <c r="D208" s="66"/>
      <c r="E208" s="314" t="str">
        <f t="shared" si="3"/>
        <v/>
      </c>
    </row>
    <row r="209" spans="1:5">
      <c r="A209" s="5" t="s">
        <v>266</v>
      </c>
      <c r="B209" s="6"/>
      <c r="C209" s="125"/>
      <c r="D209" s="66"/>
      <c r="E209" s="314" t="str">
        <f t="shared" si="3"/>
        <v/>
      </c>
    </row>
    <row r="210" spans="1:5">
      <c r="A210" s="5" t="s">
        <v>267</v>
      </c>
      <c r="B210" s="6"/>
      <c r="C210" s="125"/>
      <c r="D210" s="66"/>
      <c r="E210" s="314" t="str">
        <f t="shared" si="3"/>
        <v/>
      </c>
    </row>
    <row r="211" spans="1:5">
      <c r="A211" s="5" t="s">
        <v>268</v>
      </c>
      <c r="B211" s="6"/>
      <c r="C211" s="125"/>
      <c r="D211" s="66"/>
      <c r="E211" s="314" t="str">
        <f t="shared" si="3"/>
        <v/>
      </c>
    </row>
    <row r="212" spans="1:5">
      <c r="A212" s="5" t="s">
        <v>269</v>
      </c>
      <c r="B212" s="6"/>
      <c r="C212" s="125"/>
      <c r="D212" s="66"/>
      <c r="E212" s="314" t="str">
        <f t="shared" si="3"/>
        <v/>
      </c>
    </row>
    <row r="213" spans="1:5">
      <c r="A213" s="5" t="s">
        <v>270</v>
      </c>
      <c r="B213" s="6"/>
      <c r="C213" s="125"/>
      <c r="D213" s="66"/>
      <c r="E213" s="314" t="str">
        <f t="shared" si="3"/>
        <v/>
      </c>
    </row>
    <row r="214" spans="1:5">
      <c r="A214" s="5" t="s">
        <v>271</v>
      </c>
      <c r="B214" s="6"/>
      <c r="C214" s="125"/>
      <c r="D214" s="66"/>
      <c r="E214" s="314" t="str">
        <f t="shared" si="3"/>
        <v/>
      </c>
    </row>
    <row r="215" spans="1:5">
      <c r="A215" s="5" t="s">
        <v>272</v>
      </c>
      <c r="B215" s="6"/>
      <c r="C215" s="125"/>
      <c r="D215" s="66"/>
      <c r="E215" s="314" t="str">
        <f t="shared" si="3"/>
        <v/>
      </c>
    </row>
    <row r="216" spans="1:5">
      <c r="A216" s="5" t="s">
        <v>273</v>
      </c>
      <c r="B216" s="6"/>
      <c r="C216" s="125"/>
      <c r="D216" s="66"/>
      <c r="E216" s="314" t="str">
        <f t="shared" si="3"/>
        <v/>
      </c>
    </row>
    <row r="217" spans="1:5">
      <c r="A217" s="5" t="s">
        <v>274</v>
      </c>
      <c r="B217" s="6"/>
      <c r="C217" s="125"/>
      <c r="D217" s="66"/>
      <c r="E217" s="314" t="str">
        <f t="shared" si="3"/>
        <v/>
      </c>
    </row>
    <row r="218" spans="1:5">
      <c r="A218" s="5" t="s">
        <v>275</v>
      </c>
      <c r="B218" s="6"/>
      <c r="C218" s="125"/>
      <c r="D218" s="66"/>
      <c r="E218" s="314" t="str">
        <f t="shared" si="3"/>
        <v/>
      </c>
    </row>
    <row r="219" spans="1:5">
      <c r="A219" s="5" t="s">
        <v>276</v>
      </c>
      <c r="B219" s="6"/>
      <c r="C219" s="125"/>
      <c r="D219" s="66"/>
      <c r="E219" s="314" t="str">
        <f t="shared" si="3"/>
        <v/>
      </c>
    </row>
    <row r="220" spans="1:5">
      <c r="A220" s="5" t="s">
        <v>277</v>
      </c>
      <c r="B220" s="6"/>
      <c r="C220" s="125"/>
      <c r="D220" s="66"/>
      <c r="E220" s="314" t="str">
        <f t="shared" si="3"/>
        <v/>
      </c>
    </row>
    <row r="221" spans="1:5">
      <c r="A221" s="5" t="s">
        <v>278</v>
      </c>
      <c r="B221" s="6"/>
      <c r="C221" s="125"/>
      <c r="D221" s="66"/>
      <c r="E221" s="314" t="str">
        <f t="shared" si="3"/>
        <v/>
      </c>
    </row>
    <row r="222" spans="1:5">
      <c r="A222" s="5" t="s">
        <v>279</v>
      </c>
      <c r="B222" s="6"/>
      <c r="C222" s="125"/>
      <c r="D222" s="66"/>
      <c r="E222" s="314" t="str">
        <f t="shared" si="3"/>
        <v/>
      </c>
    </row>
    <row r="223" spans="1:5">
      <c r="A223" s="5" t="s">
        <v>280</v>
      </c>
      <c r="B223" s="6"/>
      <c r="C223" s="125"/>
      <c r="D223" s="66"/>
      <c r="E223" s="314" t="str">
        <f t="shared" si="3"/>
        <v/>
      </c>
    </row>
    <row r="224" spans="1:5">
      <c r="A224" s="5" t="s">
        <v>281</v>
      </c>
      <c r="B224" s="6"/>
      <c r="C224" s="125"/>
      <c r="D224" s="66"/>
      <c r="E224" s="314" t="str">
        <f t="shared" si="3"/>
        <v/>
      </c>
    </row>
    <row r="225" spans="1:5">
      <c r="A225" s="5" t="s">
        <v>282</v>
      </c>
      <c r="B225" s="6"/>
      <c r="C225" s="125"/>
      <c r="D225" s="66"/>
      <c r="E225" s="314" t="str">
        <f t="shared" si="3"/>
        <v/>
      </c>
    </row>
    <row r="226" spans="1:5">
      <c r="A226" s="5" t="s">
        <v>283</v>
      </c>
      <c r="B226" s="6"/>
      <c r="C226" s="125"/>
      <c r="D226" s="66"/>
      <c r="E226" s="314" t="str">
        <f t="shared" si="3"/>
        <v/>
      </c>
    </row>
    <row r="227" spans="1:5">
      <c r="A227" s="5" t="s">
        <v>284</v>
      </c>
      <c r="B227" s="6"/>
      <c r="C227" s="125"/>
      <c r="D227" s="66"/>
      <c r="E227" s="314" t="str">
        <f t="shared" si="3"/>
        <v/>
      </c>
    </row>
    <row r="228" spans="1:5">
      <c r="A228" s="5" t="s">
        <v>285</v>
      </c>
      <c r="B228" s="6"/>
      <c r="C228" s="125"/>
      <c r="D228" s="66"/>
      <c r="E228" s="314" t="str">
        <f t="shared" si="3"/>
        <v/>
      </c>
    </row>
    <row r="229" spans="1:5">
      <c r="A229" s="5" t="s">
        <v>286</v>
      </c>
      <c r="B229" s="6"/>
      <c r="C229" s="125"/>
      <c r="D229" s="66"/>
      <c r="E229" s="314" t="str">
        <f t="shared" si="3"/>
        <v/>
      </c>
    </row>
    <row r="230" spans="1:5">
      <c r="A230" s="5" t="s">
        <v>287</v>
      </c>
      <c r="B230" s="6"/>
      <c r="C230" s="125"/>
      <c r="D230" s="66"/>
      <c r="E230" s="314" t="str">
        <f t="shared" si="3"/>
        <v/>
      </c>
    </row>
    <row r="231" spans="1:5">
      <c r="A231" s="5" t="s">
        <v>288</v>
      </c>
      <c r="B231" s="6"/>
      <c r="C231" s="125"/>
      <c r="D231" s="66"/>
      <c r="E231" s="314" t="str">
        <f t="shared" si="3"/>
        <v/>
      </c>
    </row>
    <row r="232" spans="1:5">
      <c r="A232" s="5" t="s">
        <v>289</v>
      </c>
      <c r="B232" s="6"/>
      <c r="C232" s="125"/>
      <c r="D232" s="66"/>
      <c r="E232" s="314" t="str">
        <f t="shared" si="3"/>
        <v/>
      </c>
    </row>
    <row r="233" spans="1:5">
      <c r="A233" s="5" t="s">
        <v>290</v>
      </c>
      <c r="B233" s="6"/>
      <c r="C233" s="125"/>
      <c r="D233" s="66"/>
      <c r="E233" s="314" t="str">
        <f t="shared" si="3"/>
        <v/>
      </c>
    </row>
    <row r="234" spans="1:5">
      <c r="A234" s="5" t="s">
        <v>291</v>
      </c>
      <c r="B234" s="6"/>
      <c r="C234" s="125"/>
      <c r="D234" s="66"/>
      <c r="E234" s="314" t="str">
        <f t="shared" si="3"/>
        <v/>
      </c>
    </row>
    <row r="235" spans="1:5">
      <c r="A235" s="5" t="s">
        <v>292</v>
      </c>
      <c r="B235" s="6"/>
      <c r="C235" s="125"/>
      <c r="D235" s="66"/>
      <c r="E235" s="314" t="str">
        <f t="shared" si="3"/>
        <v/>
      </c>
    </row>
    <row r="236" spans="1:5">
      <c r="A236" s="5" t="s">
        <v>293</v>
      </c>
      <c r="B236" s="6"/>
      <c r="C236" s="125"/>
      <c r="D236" s="66"/>
      <c r="E236" s="314" t="str">
        <f t="shared" si="3"/>
        <v/>
      </c>
    </row>
    <row r="237" spans="1:5">
      <c r="A237" s="5" t="s">
        <v>294</v>
      </c>
      <c r="B237" s="6"/>
      <c r="C237" s="125"/>
      <c r="D237" s="66"/>
      <c r="E237" s="314" t="str">
        <f t="shared" si="3"/>
        <v/>
      </c>
    </row>
    <row r="238" spans="1:5">
      <c r="A238" s="5" t="s">
        <v>295</v>
      </c>
      <c r="B238" s="6"/>
      <c r="C238" s="125"/>
      <c r="D238" s="66"/>
      <c r="E238" s="314" t="str">
        <f t="shared" si="3"/>
        <v/>
      </c>
    </row>
    <row r="239" spans="1:5">
      <c r="A239" s="5" t="s">
        <v>296</v>
      </c>
      <c r="B239" s="6"/>
      <c r="C239" s="125"/>
      <c r="D239" s="66"/>
      <c r="E239" s="314" t="str">
        <f t="shared" si="3"/>
        <v/>
      </c>
    </row>
    <row r="240" spans="1:5">
      <c r="A240" s="5" t="s">
        <v>297</v>
      </c>
      <c r="B240" s="6"/>
      <c r="C240" s="125"/>
      <c r="D240" s="66"/>
      <c r="E240" s="314" t="str">
        <f t="shared" si="3"/>
        <v/>
      </c>
    </row>
    <row r="241" spans="1:5">
      <c r="A241" s="5" t="s">
        <v>298</v>
      </c>
      <c r="B241" s="6"/>
      <c r="C241" s="125"/>
      <c r="D241" s="66"/>
      <c r="E241" s="314" t="str">
        <f t="shared" si="3"/>
        <v/>
      </c>
    </row>
    <row r="242" spans="1:5">
      <c r="A242" s="5" t="s">
        <v>299</v>
      </c>
      <c r="B242" s="6"/>
      <c r="C242" s="125"/>
      <c r="D242" s="66"/>
      <c r="E242" s="314" t="str">
        <f t="shared" si="3"/>
        <v/>
      </c>
    </row>
    <row r="243" spans="1:5">
      <c r="A243" s="5" t="s">
        <v>300</v>
      </c>
      <c r="B243" s="6"/>
      <c r="C243" s="125"/>
      <c r="D243" s="66"/>
      <c r="E243" s="314" t="str">
        <f t="shared" si="3"/>
        <v/>
      </c>
    </row>
    <row r="244" spans="1:5">
      <c r="A244" s="5" t="s">
        <v>301</v>
      </c>
      <c r="B244" s="6"/>
      <c r="C244" s="125"/>
      <c r="D244" s="66"/>
      <c r="E244" s="314" t="str">
        <f t="shared" si="3"/>
        <v/>
      </c>
    </row>
    <row r="245" spans="1:5">
      <c r="A245" s="5" t="s">
        <v>302</v>
      </c>
      <c r="B245" s="6"/>
      <c r="C245" s="125"/>
      <c r="D245" s="66"/>
      <c r="E245" s="314" t="str">
        <f t="shared" si="3"/>
        <v/>
      </c>
    </row>
    <row r="246" spans="1:5">
      <c r="A246" s="5" t="s">
        <v>303</v>
      </c>
      <c r="B246" s="6"/>
      <c r="C246" s="125"/>
      <c r="D246" s="66"/>
      <c r="E246" s="314" t="str">
        <f t="shared" si="3"/>
        <v/>
      </c>
    </row>
    <row r="247" spans="1:5">
      <c r="A247" s="5" t="s">
        <v>304</v>
      </c>
      <c r="B247" s="6"/>
      <c r="C247" s="125"/>
      <c r="D247" s="66"/>
      <c r="E247" s="314" t="str">
        <f t="shared" si="3"/>
        <v/>
      </c>
    </row>
    <row r="248" spans="1:5">
      <c r="A248" s="5" t="s">
        <v>305</v>
      </c>
      <c r="B248" s="6"/>
      <c r="C248" s="125"/>
      <c r="D248" s="66"/>
      <c r="E248" s="314" t="str">
        <f t="shared" si="3"/>
        <v/>
      </c>
    </row>
    <row r="249" spans="1:5">
      <c r="A249" s="5" t="s">
        <v>306</v>
      </c>
      <c r="B249" s="6"/>
      <c r="C249" s="125"/>
      <c r="D249" s="66"/>
      <c r="E249" s="314" t="str">
        <f t="shared" si="3"/>
        <v/>
      </c>
    </row>
    <row r="250" spans="1:5">
      <c r="A250" s="5" t="s">
        <v>307</v>
      </c>
      <c r="B250" s="6"/>
      <c r="C250" s="125"/>
      <c r="D250" s="66"/>
      <c r="E250" s="314" t="str">
        <f t="shared" si="3"/>
        <v/>
      </c>
    </row>
    <row r="251" spans="1:5">
      <c r="A251" s="5" t="s">
        <v>308</v>
      </c>
      <c r="B251" s="6"/>
      <c r="C251" s="125"/>
      <c r="D251" s="66"/>
      <c r="E251" s="314" t="str">
        <f t="shared" si="3"/>
        <v/>
      </c>
    </row>
    <row r="252" spans="1:5">
      <c r="A252" s="5" t="s">
        <v>309</v>
      </c>
      <c r="B252" s="6"/>
      <c r="C252" s="125"/>
      <c r="D252" s="66"/>
      <c r="E252" s="314" t="str">
        <f t="shared" si="3"/>
        <v/>
      </c>
    </row>
    <row r="253" spans="1:5">
      <c r="A253" s="5" t="s">
        <v>310</v>
      </c>
      <c r="B253" s="6"/>
      <c r="C253" s="125"/>
      <c r="D253" s="66"/>
      <c r="E253" s="314" t="str">
        <f t="shared" si="3"/>
        <v/>
      </c>
    </row>
    <row r="254" spans="1:5">
      <c r="A254" s="5" t="s">
        <v>311</v>
      </c>
      <c r="B254" s="6"/>
      <c r="C254" s="125"/>
      <c r="D254" s="66"/>
      <c r="E254" s="314" t="str">
        <f t="shared" si="3"/>
        <v/>
      </c>
    </row>
    <row r="255" spans="1:5">
      <c r="A255" s="5" t="s">
        <v>312</v>
      </c>
      <c r="B255" s="6"/>
      <c r="C255" s="125"/>
      <c r="D255" s="66"/>
      <c r="E255" s="314" t="str">
        <f t="shared" si="3"/>
        <v/>
      </c>
    </row>
    <row r="256" spans="1:5">
      <c r="A256" s="5" t="s">
        <v>313</v>
      </c>
      <c r="B256" s="6"/>
      <c r="C256" s="125"/>
      <c r="D256" s="66"/>
      <c r="E256" s="314" t="str">
        <f t="shared" si="3"/>
        <v/>
      </c>
    </row>
    <row r="257" spans="1:5">
      <c r="A257" s="5" t="s">
        <v>314</v>
      </c>
      <c r="B257" s="6"/>
      <c r="C257" s="125"/>
      <c r="D257" s="66"/>
      <c r="E257" s="314" t="str">
        <f t="shared" si="3"/>
        <v/>
      </c>
    </row>
    <row r="258" spans="1:5">
      <c r="A258" s="5" t="s">
        <v>315</v>
      </c>
      <c r="B258" s="6"/>
      <c r="C258" s="125"/>
      <c r="D258" s="66"/>
      <c r="E258" s="314" t="str">
        <f t="shared" si="3"/>
        <v/>
      </c>
    </row>
    <row r="259" spans="1:5">
      <c r="A259" s="5" t="s">
        <v>316</v>
      </c>
      <c r="B259" s="6"/>
      <c r="C259" s="125"/>
      <c r="D259" s="66"/>
      <c r="E259" s="314" t="str">
        <f t="shared" si="3"/>
        <v/>
      </c>
    </row>
  </sheetData>
  <sheetProtection algorithmName="SHA-512" hashValue="JBkTEMOrOXmN1bsWQTLjGEWnUCTPfpsrThUjTtA7JrnD9XsTCmtj3/T7783Zfa10cQ/hOKBjn/41aI/WfsLeHA==" saltValue="aiQzxNYV9ZgAJ4/FeQg7a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D10" sqref="D10"/>
    </sheetView>
  </sheetViews>
  <sheetFormatPr defaultColWidth="9.140625" defaultRowHeight="15.75"/>
  <cols>
    <col min="1" max="1" width="5.7109375" style="57" customWidth="1"/>
    <col min="2" max="2" width="32" style="57" customWidth="1"/>
    <col min="3" max="3" width="8.7109375" style="57" customWidth="1"/>
    <col min="4" max="4" width="23.5703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c r="A1" s="52" t="s">
        <v>483</v>
      </c>
      <c r="D1" s="54"/>
      <c r="E1" s="54"/>
      <c r="F1" s="55"/>
    </row>
    <row r="2" spans="1:7" s="53" customFormat="1">
      <c r="A2" s="501" t="s">
        <v>450</v>
      </c>
      <c r="B2" s="501"/>
      <c r="D2" s="54"/>
      <c r="E2" s="54"/>
      <c r="F2" s="55"/>
    </row>
    <row r="3" spans="1:7">
      <c r="A3" s="502" t="s">
        <v>903</v>
      </c>
      <c r="B3" s="502"/>
      <c r="C3" s="502"/>
      <c r="D3" s="502"/>
      <c r="E3" s="502"/>
      <c r="F3" s="57"/>
    </row>
    <row r="4" spans="1:7">
      <c r="A4" s="454" t="s">
        <v>939</v>
      </c>
      <c r="B4" s="454"/>
      <c r="C4" s="454"/>
      <c r="D4" s="454"/>
      <c r="E4" s="454"/>
    </row>
    <row r="6" spans="1:7" s="53" customFormat="1" ht="13.5" customHeight="1">
      <c r="A6" s="57"/>
      <c r="B6" s="57"/>
      <c r="C6" s="74"/>
      <c r="D6" s="57"/>
      <c r="E6" s="305" t="str">
        <f>CONCATENATE(functie," ",nume_candidat)</f>
        <v>Profesor Pop Mirela-Cristina</v>
      </c>
      <c r="F6" s="63"/>
    </row>
    <row r="7" spans="1:7" ht="15" customHeight="1">
      <c r="A7" s="445" t="s">
        <v>338</v>
      </c>
      <c r="B7" s="445" t="s">
        <v>1030</v>
      </c>
      <c r="C7" s="445" t="s">
        <v>2</v>
      </c>
      <c r="D7" s="445" t="s">
        <v>460</v>
      </c>
      <c r="E7" s="446" t="s">
        <v>544</v>
      </c>
      <c r="F7" s="452" t="s">
        <v>541</v>
      </c>
    </row>
    <row r="8" spans="1:7" ht="54" customHeight="1">
      <c r="A8" s="445"/>
      <c r="B8" s="445"/>
      <c r="C8" s="445"/>
      <c r="D8" s="445"/>
      <c r="E8" s="447"/>
      <c r="F8" s="452"/>
      <c r="G8" s="57" t="s">
        <v>461</v>
      </c>
    </row>
    <row r="9" spans="1:7">
      <c r="A9" s="79"/>
      <c r="B9" s="58"/>
      <c r="C9" s="143"/>
      <c r="D9" s="66"/>
      <c r="E9" s="130">
        <f>SUMIF(E10:E1010,"&gt;0")</f>
        <v>0</v>
      </c>
      <c r="F9" s="261"/>
    </row>
    <row r="10" spans="1:7">
      <c r="A10" s="5" t="s">
        <v>40</v>
      </c>
      <c r="B10" s="6"/>
      <c r="C10" s="6"/>
      <c r="D10" s="66"/>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c r="A11" s="5" t="s">
        <v>24</v>
      </c>
      <c r="B11" s="6"/>
      <c r="C11" s="6"/>
      <c r="D11" s="66"/>
      <c r="E11" s="314" t="str">
        <f t="shared" si="0"/>
        <v/>
      </c>
      <c r="F11" s="312" t="b">
        <f>IF(nume_candidat="",FALSE,ISNUMBER(SEARCH(nume_candidat,#REF!)))</f>
        <v>0</v>
      </c>
      <c r="G11" s="313" t="e">
        <f>LEN(#REF!)-LEN(SUBSTITUTE(#REF!,",",""))+1</f>
        <v>#REF!</v>
      </c>
    </row>
    <row r="12" spans="1:7">
      <c r="A12" s="5" t="s">
        <v>25</v>
      </c>
      <c r="B12" s="6"/>
      <c r="C12" s="6"/>
      <c r="D12" s="66"/>
      <c r="E12" s="314" t="str">
        <f t="shared" si="0"/>
        <v/>
      </c>
      <c r="F12" s="312" t="b">
        <f>IF(nume_candidat="",FALSE,ISNUMBER(SEARCH(nume_candidat,#REF!)))</f>
        <v>0</v>
      </c>
      <c r="G12" s="313" t="e">
        <f>LEN(#REF!)-LEN(SUBSTITUTE(#REF!,",",""))+1</f>
        <v>#REF!</v>
      </c>
    </row>
    <row r="13" spans="1:7">
      <c r="A13" s="5" t="s">
        <v>26</v>
      </c>
      <c r="B13" s="7"/>
      <c r="C13" s="7"/>
      <c r="D13" s="66"/>
      <c r="E13" s="314" t="str">
        <f t="shared" si="0"/>
        <v/>
      </c>
      <c r="F13" s="312" t="b">
        <f>IF(nume_candidat="",FALSE,ISNUMBER(SEARCH(nume_candidat,#REF!)))</f>
        <v>0</v>
      </c>
      <c r="G13" s="313" t="e">
        <f>LEN(#REF!)-LEN(SUBSTITUTE(#REF!,",",""))+1</f>
        <v>#REF!</v>
      </c>
    </row>
    <row r="14" spans="1:7">
      <c r="A14" s="5" t="s">
        <v>63</v>
      </c>
      <c r="B14" s="7"/>
      <c r="C14" s="36"/>
      <c r="D14" s="66"/>
      <c r="E14" s="314" t="str">
        <f t="shared" si="0"/>
        <v/>
      </c>
      <c r="F14" s="312" t="b">
        <f>IF(nume_candidat="",FALSE,ISNUMBER(SEARCH(nume_candidat,#REF!)))</f>
        <v>0</v>
      </c>
      <c r="G14" s="313" t="e">
        <f>LEN(#REF!)-LEN(SUBSTITUTE(#REF!,",",""))+1</f>
        <v>#REF!</v>
      </c>
    </row>
    <row r="15" spans="1:7">
      <c r="A15" s="5" t="s">
        <v>64</v>
      </c>
      <c r="B15" s="7"/>
      <c r="C15" s="36"/>
      <c r="D15" s="66"/>
      <c r="E15" s="314" t="str">
        <f t="shared" si="0"/>
        <v/>
      </c>
      <c r="F15" s="312" t="b">
        <f>IF(nume_candidat="",FALSE,ISNUMBER(SEARCH(nume_candidat,#REF!)))</f>
        <v>0</v>
      </c>
      <c r="G15" s="313" t="e">
        <f>LEN(#REF!)-LEN(SUBSTITUTE(#REF!,",",""))+1</f>
        <v>#REF!</v>
      </c>
    </row>
    <row r="16" spans="1:7">
      <c r="A16" s="5" t="s">
        <v>65</v>
      </c>
      <c r="B16" s="6"/>
      <c r="C16" s="125"/>
      <c r="D16" s="66"/>
      <c r="E16" s="314" t="str">
        <f t="shared" si="0"/>
        <v/>
      </c>
      <c r="F16" s="312" t="b">
        <f>IF(nume_candidat="",FALSE,ISNUMBER(SEARCH(nume_candidat,#REF!)))</f>
        <v>0</v>
      </c>
      <c r="G16" s="313" t="e">
        <f>LEN(#REF!)-LEN(SUBSTITUTE(#REF!,",",""))+1</f>
        <v>#REF!</v>
      </c>
    </row>
    <row r="17" spans="1:7">
      <c r="A17" s="5" t="s">
        <v>66</v>
      </c>
      <c r="B17" s="7"/>
      <c r="C17" s="36"/>
      <c r="D17" s="66"/>
      <c r="E17" s="314" t="str">
        <f t="shared" si="0"/>
        <v/>
      </c>
      <c r="F17" s="312" t="b">
        <f>IF(nume_candidat="",FALSE,ISNUMBER(SEARCH(nume_candidat,#REF!)))</f>
        <v>0</v>
      </c>
      <c r="G17" s="313" t="e">
        <f>LEN(#REF!)-LEN(SUBSTITUTE(#REF!,",",""))+1</f>
        <v>#REF!</v>
      </c>
    </row>
    <row r="18" spans="1:7">
      <c r="A18" s="5" t="s">
        <v>67</v>
      </c>
      <c r="B18" s="7"/>
      <c r="C18" s="36"/>
      <c r="D18" s="66"/>
      <c r="E18" s="314" t="str">
        <f t="shared" si="0"/>
        <v/>
      </c>
      <c r="F18" s="312" t="b">
        <f>IF(nume_candidat="",FALSE,ISNUMBER(SEARCH(nume_candidat,#REF!)))</f>
        <v>0</v>
      </c>
      <c r="G18" s="313" t="e">
        <f>LEN(#REF!)-LEN(SUBSTITUTE(#REF!,",",""))+1</f>
        <v>#REF!</v>
      </c>
    </row>
    <row r="19" spans="1:7">
      <c r="A19" s="5" t="s">
        <v>68</v>
      </c>
      <c r="B19" s="6"/>
      <c r="C19" s="36"/>
      <c r="D19" s="66"/>
      <c r="E19" s="314" t="str">
        <f t="shared" si="0"/>
        <v/>
      </c>
      <c r="F19" s="312" t="b">
        <f>IF(nume_candidat="",FALSE,ISNUMBER(SEARCH(nume_candidat,#REF!)))</f>
        <v>0</v>
      </c>
      <c r="G19" s="313" t="e">
        <f>LEN(#REF!)-LEN(SUBSTITUTE(#REF!,",",""))+1</f>
        <v>#REF!</v>
      </c>
    </row>
    <row r="20" spans="1:7">
      <c r="A20" s="5" t="s">
        <v>69</v>
      </c>
      <c r="B20" s="6"/>
      <c r="C20" s="36"/>
      <c r="D20" s="66"/>
      <c r="E20" s="314" t="str">
        <f t="shared" si="0"/>
        <v/>
      </c>
      <c r="F20" s="312" t="b">
        <f>IF(nume_candidat="",FALSE,ISNUMBER(SEARCH(nume_candidat,#REF!)))</f>
        <v>0</v>
      </c>
      <c r="G20" s="313" t="e">
        <f>LEN(#REF!)-LEN(SUBSTITUTE(#REF!,",",""))+1</f>
        <v>#REF!</v>
      </c>
    </row>
    <row r="21" spans="1:7">
      <c r="A21" s="5" t="s">
        <v>70</v>
      </c>
      <c r="B21" s="6"/>
      <c r="C21" s="125"/>
      <c r="D21" s="66"/>
      <c r="E21" s="314" t="str">
        <f t="shared" si="0"/>
        <v/>
      </c>
      <c r="F21" s="312" t="b">
        <f>IF(nume_candidat="",FALSE,ISNUMBER(SEARCH(nume_candidat,#REF!)))</f>
        <v>0</v>
      </c>
      <c r="G21" s="313" t="e">
        <f>LEN(#REF!)-LEN(SUBSTITUTE(#REF!,",",""))+1</f>
        <v>#REF!</v>
      </c>
    </row>
    <row r="22" spans="1:7">
      <c r="A22" s="5" t="s">
        <v>71</v>
      </c>
      <c r="B22" s="6"/>
      <c r="C22" s="125"/>
      <c r="D22" s="66"/>
      <c r="E22" s="314" t="str">
        <f t="shared" si="0"/>
        <v/>
      </c>
      <c r="F22" s="312" t="b">
        <f>IF(nume_candidat="",FALSE,ISNUMBER(SEARCH(nume_candidat,#REF!)))</f>
        <v>0</v>
      </c>
      <c r="G22" s="313" t="e">
        <f>LEN(#REF!)-LEN(SUBSTITUTE(#REF!,",",""))+1</f>
        <v>#REF!</v>
      </c>
    </row>
    <row r="23" spans="1:7">
      <c r="A23" s="5" t="s">
        <v>72</v>
      </c>
      <c r="B23" s="6"/>
      <c r="C23" s="125"/>
      <c r="D23" s="66"/>
      <c r="E23" s="314" t="str">
        <f t="shared" si="0"/>
        <v/>
      </c>
      <c r="F23" s="312" t="b">
        <f>IF(nume_candidat="",FALSE,ISNUMBER(SEARCH(nume_candidat,#REF!)))</f>
        <v>0</v>
      </c>
      <c r="G23" s="313" t="e">
        <f>LEN(#REF!)-LEN(SUBSTITUTE(#REF!,",",""))+1</f>
        <v>#REF!</v>
      </c>
    </row>
    <row r="24" spans="1:7">
      <c r="A24" s="5" t="s">
        <v>73</v>
      </c>
      <c r="B24" s="6"/>
      <c r="C24" s="125"/>
      <c r="D24" s="66"/>
      <c r="E24" s="314" t="str">
        <f t="shared" si="0"/>
        <v/>
      </c>
      <c r="F24" s="312" t="b">
        <f>IF(nume_candidat="",FALSE,ISNUMBER(SEARCH(nume_candidat,#REF!)))</f>
        <v>0</v>
      </c>
      <c r="G24" s="313" t="e">
        <f>LEN(#REF!)-LEN(SUBSTITUTE(#REF!,",",""))+1</f>
        <v>#REF!</v>
      </c>
    </row>
    <row r="25" spans="1:7">
      <c r="A25" s="5" t="s">
        <v>74</v>
      </c>
      <c r="B25" s="6"/>
      <c r="C25" s="125"/>
      <c r="D25" s="66"/>
      <c r="E25" s="314" t="str">
        <f t="shared" si="0"/>
        <v/>
      </c>
      <c r="F25" s="312" t="b">
        <f>IF(nume_candidat="",FALSE,ISNUMBER(SEARCH(nume_candidat,#REF!)))</f>
        <v>0</v>
      </c>
      <c r="G25" s="313" t="e">
        <f>LEN(#REF!)-LEN(SUBSTITUTE(#REF!,",",""))+1</f>
        <v>#REF!</v>
      </c>
    </row>
    <row r="26" spans="1:7">
      <c r="A26" s="5" t="s">
        <v>75</v>
      </c>
      <c r="B26" s="6"/>
      <c r="C26" s="125"/>
      <c r="D26" s="66"/>
      <c r="E26" s="314" t="str">
        <f t="shared" si="0"/>
        <v/>
      </c>
      <c r="F26" s="312" t="b">
        <f>IF(nume_candidat="",FALSE,ISNUMBER(SEARCH(nume_candidat,#REF!)))</f>
        <v>0</v>
      </c>
      <c r="G26" s="313" t="e">
        <f>LEN(#REF!)-LEN(SUBSTITUTE(#REF!,",",""))+1</f>
        <v>#REF!</v>
      </c>
    </row>
    <row r="27" spans="1:7">
      <c r="A27" s="5" t="s">
        <v>76</v>
      </c>
      <c r="B27" s="6"/>
      <c r="C27" s="125"/>
      <c r="D27" s="66"/>
      <c r="E27" s="314" t="str">
        <f t="shared" si="0"/>
        <v/>
      </c>
      <c r="F27" s="312" t="b">
        <f>IF(nume_candidat="",FALSE,ISNUMBER(SEARCH(nume_candidat,#REF!)))</f>
        <v>0</v>
      </c>
      <c r="G27" s="313" t="e">
        <f>LEN(#REF!)-LEN(SUBSTITUTE(#REF!,",",""))+1</f>
        <v>#REF!</v>
      </c>
    </row>
    <row r="28" spans="1:7">
      <c r="A28" s="5" t="s">
        <v>77</v>
      </c>
      <c r="B28" s="6"/>
      <c r="C28" s="125"/>
      <c r="D28" s="66"/>
      <c r="E28" s="314" t="str">
        <f t="shared" si="0"/>
        <v/>
      </c>
      <c r="F28" s="312" t="b">
        <f>IF(nume_candidat="",FALSE,ISNUMBER(SEARCH(nume_candidat,#REF!)))</f>
        <v>0</v>
      </c>
      <c r="G28" s="313" t="e">
        <f>LEN(#REF!)-LEN(SUBSTITUTE(#REF!,",",""))+1</f>
        <v>#REF!</v>
      </c>
    </row>
    <row r="29" spans="1:7">
      <c r="A29" s="5" t="s">
        <v>78</v>
      </c>
      <c r="B29" s="6"/>
      <c r="C29" s="125"/>
      <c r="D29" s="66"/>
      <c r="E29" s="314" t="str">
        <f t="shared" si="0"/>
        <v/>
      </c>
      <c r="F29" s="312" t="b">
        <f>IF(nume_candidat="",FALSE,ISNUMBER(SEARCH(nume_candidat,#REF!)))</f>
        <v>0</v>
      </c>
      <c r="G29" s="313" t="e">
        <f>LEN(#REF!)-LEN(SUBSTITUTE(#REF!,",",""))+1</f>
        <v>#REF!</v>
      </c>
    </row>
    <row r="30" spans="1:7">
      <c r="A30" s="5" t="s">
        <v>79</v>
      </c>
      <c r="B30" s="6"/>
      <c r="C30" s="125"/>
      <c r="D30" s="66"/>
      <c r="E30" s="314" t="str">
        <f t="shared" si="0"/>
        <v/>
      </c>
      <c r="F30" s="312" t="b">
        <f>IF(nume_candidat="",FALSE,ISNUMBER(SEARCH(nume_candidat,#REF!)))</f>
        <v>0</v>
      </c>
      <c r="G30" s="313" t="e">
        <f>LEN(#REF!)-LEN(SUBSTITUTE(#REF!,",",""))+1</f>
        <v>#REF!</v>
      </c>
    </row>
    <row r="31" spans="1:7">
      <c r="A31" s="5" t="s">
        <v>80</v>
      </c>
      <c r="B31" s="6"/>
      <c r="C31" s="125"/>
      <c r="D31" s="66"/>
      <c r="E31" s="314" t="str">
        <f t="shared" si="0"/>
        <v/>
      </c>
      <c r="F31" s="312" t="b">
        <f>IF(nume_candidat="",FALSE,ISNUMBER(SEARCH(nume_candidat,#REF!)))</f>
        <v>0</v>
      </c>
      <c r="G31" s="313" t="e">
        <f>LEN(#REF!)-LEN(SUBSTITUTE(#REF!,",",""))+1</f>
        <v>#REF!</v>
      </c>
    </row>
    <row r="32" spans="1:7">
      <c r="A32" s="5" t="s">
        <v>81</v>
      </c>
      <c r="B32" s="6"/>
      <c r="C32" s="125"/>
      <c r="D32" s="66"/>
      <c r="E32" s="314" t="str">
        <f t="shared" si="0"/>
        <v/>
      </c>
      <c r="F32" s="312" t="b">
        <f>IF(nume_candidat="",FALSE,ISNUMBER(SEARCH(nume_candidat,#REF!)))</f>
        <v>0</v>
      </c>
      <c r="G32" s="313" t="e">
        <f>LEN(#REF!)-LEN(SUBSTITUTE(#REF!,",",""))+1</f>
        <v>#REF!</v>
      </c>
    </row>
    <row r="33" spans="1:7">
      <c r="A33" s="5" t="s">
        <v>82</v>
      </c>
      <c r="B33" s="6"/>
      <c r="C33" s="125"/>
      <c r="D33" s="66"/>
      <c r="E33" s="314" t="str">
        <f t="shared" si="0"/>
        <v/>
      </c>
      <c r="F33" s="312" t="b">
        <f>IF(nume_candidat="",FALSE,ISNUMBER(SEARCH(nume_candidat,#REF!)))</f>
        <v>0</v>
      </c>
      <c r="G33" s="313" t="e">
        <f>LEN(#REF!)-LEN(SUBSTITUTE(#REF!,",",""))+1</f>
        <v>#REF!</v>
      </c>
    </row>
    <row r="34" spans="1:7">
      <c r="A34" s="5" t="s">
        <v>83</v>
      </c>
      <c r="B34" s="6"/>
      <c r="C34" s="125"/>
      <c r="D34" s="66"/>
      <c r="E34" s="314" t="str">
        <f t="shared" si="0"/>
        <v/>
      </c>
      <c r="F34" s="312" t="b">
        <f>IF(nume_candidat="",FALSE,ISNUMBER(SEARCH(nume_candidat,#REF!)))</f>
        <v>0</v>
      </c>
      <c r="G34" s="313" t="e">
        <f>LEN(#REF!)-LEN(SUBSTITUTE(#REF!,",",""))+1</f>
        <v>#REF!</v>
      </c>
    </row>
    <row r="35" spans="1:7">
      <c r="A35" s="5" t="s">
        <v>84</v>
      </c>
      <c r="B35" s="6"/>
      <c r="C35" s="125"/>
      <c r="D35" s="66"/>
      <c r="E35" s="314" t="str">
        <f t="shared" si="0"/>
        <v/>
      </c>
      <c r="F35" s="312" t="b">
        <f>IF(nume_candidat="",FALSE,ISNUMBER(SEARCH(nume_candidat,#REF!)))</f>
        <v>0</v>
      </c>
      <c r="G35" s="313" t="e">
        <f>LEN(#REF!)-LEN(SUBSTITUTE(#REF!,",",""))+1</f>
        <v>#REF!</v>
      </c>
    </row>
    <row r="36" spans="1:7">
      <c r="A36" s="5" t="s">
        <v>85</v>
      </c>
      <c r="B36" s="6"/>
      <c r="C36" s="125"/>
      <c r="D36" s="66"/>
      <c r="E36" s="314" t="str">
        <f t="shared" si="0"/>
        <v/>
      </c>
      <c r="F36" s="312" t="b">
        <f>IF(nume_candidat="",FALSE,ISNUMBER(SEARCH(nume_candidat,#REF!)))</f>
        <v>0</v>
      </c>
      <c r="G36" s="313" t="e">
        <f>LEN(#REF!)-LEN(SUBSTITUTE(#REF!,",",""))+1</f>
        <v>#REF!</v>
      </c>
    </row>
    <row r="37" spans="1:7">
      <c r="A37" s="5" t="s">
        <v>86</v>
      </c>
      <c r="B37" s="6"/>
      <c r="C37" s="125"/>
      <c r="D37" s="66"/>
      <c r="E37" s="314" t="str">
        <f t="shared" si="0"/>
        <v/>
      </c>
      <c r="F37" s="312" t="b">
        <f>IF(nume_candidat="",FALSE,ISNUMBER(SEARCH(nume_candidat,#REF!)))</f>
        <v>0</v>
      </c>
      <c r="G37" s="313" t="e">
        <f>LEN(#REF!)-LEN(SUBSTITUTE(#REF!,",",""))+1</f>
        <v>#REF!</v>
      </c>
    </row>
    <row r="38" spans="1:7">
      <c r="A38" s="5" t="s">
        <v>87</v>
      </c>
      <c r="B38" s="6"/>
      <c r="C38" s="125"/>
      <c r="D38" s="66"/>
      <c r="E38" s="314" t="str">
        <f t="shared" si="0"/>
        <v/>
      </c>
      <c r="F38" s="312" t="b">
        <f>IF(nume_candidat="",FALSE,ISNUMBER(SEARCH(nume_candidat,#REF!)))</f>
        <v>0</v>
      </c>
      <c r="G38" s="313" t="e">
        <f>LEN(#REF!)-LEN(SUBSTITUTE(#REF!,",",""))+1</f>
        <v>#REF!</v>
      </c>
    </row>
    <row r="39" spans="1:7">
      <c r="A39" s="5" t="s">
        <v>88</v>
      </c>
      <c r="B39" s="6"/>
      <c r="C39" s="125"/>
      <c r="D39" s="66"/>
      <c r="E39" s="314" t="str">
        <f t="shared" si="0"/>
        <v/>
      </c>
      <c r="F39" s="312" t="b">
        <f>IF(nume_candidat="",FALSE,ISNUMBER(SEARCH(nume_candidat,#REF!)))</f>
        <v>0</v>
      </c>
      <c r="G39" s="313" t="e">
        <f>LEN(#REF!)-LEN(SUBSTITUTE(#REF!,",",""))+1</f>
        <v>#REF!</v>
      </c>
    </row>
    <row r="40" spans="1:7">
      <c r="A40" s="5" t="s">
        <v>96</v>
      </c>
      <c r="B40" s="6"/>
      <c r="C40" s="125"/>
      <c r="D40" s="66"/>
      <c r="E40" s="314" t="str">
        <f t="shared" si="0"/>
        <v/>
      </c>
      <c r="F40" s="312" t="b">
        <f>IF(nume_candidat="",FALSE,ISNUMBER(SEARCH(nume_candidat,#REF!)))</f>
        <v>0</v>
      </c>
      <c r="G40" s="313" t="e">
        <f>LEN(#REF!)-LEN(SUBSTITUTE(#REF!,",",""))+1</f>
        <v>#REF!</v>
      </c>
    </row>
    <row r="41" spans="1:7">
      <c r="A41" s="5" t="s">
        <v>97</v>
      </c>
      <c r="B41" s="6"/>
      <c r="C41" s="125"/>
      <c r="D41" s="66"/>
      <c r="E41" s="314" t="str">
        <f t="shared" si="0"/>
        <v/>
      </c>
      <c r="F41" s="312" t="b">
        <f>IF(nume_candidat="",FALSE,ISNUMBER(SEARCH(nume_candidat,#REF!)))</f>
        <v>0</v>
      </c>
      <c r="G41" s="313" t="e">
        <f>LEN(#REF!)-LEN(SUBSTITUTE(#REF!,",",""))+1</f>
        <v>#REF!</v>
      </c>
    </row>
    <row r="42" spans="1:7">
      <c r="A42" s="5" t="s">
        <v>98</v>
      </c>
      <c r="B42" s="6"/>
      <c r="C42" s="125"/>
      <c r="D42" s="66"/>
      <c r="E42" s="314" t="str">
        <f t="shared" si="0"/>
        <v/>
      </c>
      <c r="F42" s="312" t="b">
        <f>IF(nume_candidat="",FALSE,ISNUMBER(SEARCH(nume_candidat,#REF!)))</f>
        <v>0</v>
      </c>
      <c r="G42" s="313" t="e">
        <f>LEN(#REF!)-LEN(SUBSTITUTE(#REF!,",",""))+1</f>
        <v>#REF!</v>
      </c>
    </row>
    <row r="43" spans="1:7">
      <c r="A43" s="5" t="s">
        <v>99</v>
      </c>
      <c r="B43" s="6"/>
      <c r="C43" s="125"/>
      <c r="D43" s="66"/>
      <c r="E43" s="314" t="str">
        <f t="shared" si="0"/>
        <v/>
      </c>
      <c r="F43" s="312" t="b">
        <f>IF(nume_candidat="",FALSE,ISNUMBER(SEARCH(nume_candidat,#REF!)))</f>
        <v>0</v>
      </c>
      <c r="G43" s="313" t="e">
        <f>LEN(#REF!)-LEN(SUBSTITUTE(#REF!,",",""))+1</f>
        <v>#REF!</v>
      </c>
    </row>
    <row r="44" spans="1:7">
      <c r="A44" s="5" t="s">
        <v>100</v>
      </c>
      <c r="B44" s="6"/>
      <c r="C44" s="125"/>
      <c r="D44" s="66"/>
      <c r="E44" s="314" t="str">
        <f t="shared" si="0"/>
        <v/>
      </c>
      <c r="F44" s="312" t="b">
        <f>IF(nume_candidat="",FALSE,ISNUMBER(SEARCH(nume_candidat,#REF!)))</f>
        <v>0</v>
      </c>
      <c r="G44" s="313" t="e">
        <f>LEN(#REF!)-LEN(SUBSTITUTE(#REF!,",",""))+1</f>
        <v>#REF!</v>
      </c>
    </row>
    <row r="45" spans="1:7">
      <c r="A45" s="5" t="s">
        <v>101</v>
      </c>
      <c r="B45" s="6"/>
      <c r="C45" s="125"/>
      <c r="D45" s="66"/>
      <c r="E45" s="314" t="str">
        <f t="shared" si="0"/>
        <v/>
      </c>
      <c r="F45" s="312" t="b">
        <f>IF(nume_candidat="",FALSE,ISNUMBER(SEARCH(nume_candidat,#REF!)))</f>
        <v>0</v>
      </c>
      <c r="G45" s="313" t="e">
        <f>LEN(#REF!)-LEN(SUBSTITUTE(#REF!,",",""))+1</f>
        <v>#REF!</v>
      </c>
    </row>
    <row r="46" spans="1:7">
      <c r="A46" s="5" t="s">
        <v>103</v>
      </c>
      <c r="B46" s="6"/>
      <c r="C46" s="125"/>
      <c r="D46" s="66"/>
      <c r="E46" s="314" t="str">
        <f t="shared" si="0"/>
        <v/>
      </c>
      <c r="F46" s="312" t="b">
        <f>IF(nume_candidat="",FALSE,ISNUMBER(SEARCH(nume_candidat,#REF!)))</f>
        <v>0</v>
      </c>
      <c r="G46" s="313" t="e">
        <f>LEN(#REF!)-LEN(SUBSTITUTE(#REF!,",",""))+1</f>
        <v>#REF!</v>
      </c>
    </row>
    <row r="47" spans="1:7">
      <c r="A47" s="5" t="s">
        <v>104</v>
      </c>
      <c r="B47" s="6"/>
      <c r="C47" s="125"/>
      <c r="D47" s="66"/>
      <c r="E47" s="314" t="str">
        <f t="shared" si="0"/>
        <v/>
      </c>
      <c r="F47" s="312" t="b">
        <f>IF(nume_candidat="",FALSE,ISNUMBER(SEARCH(nume_candidat,#REF!)))</f>
        <v>0</v>
      </c>
      <c r="G47" s="313" t="e">
        <f>LEN(#REF!)-LEN(SUBSTITUTE(#REF!,",",""))+1</f>
        <v>#REF!</v>
      </c>
    </row>
    <row r="48" spans="1:7">
      <c r="A48" s="5" t="s">
        <v>105</v>
      </c>
      <c r="B48" s="6"/>
      <c r="C48" s="125"/>
      <c r="D48" s="66"/>
      <c r="E48" s="314" t="str">
        <f t="shared" si="0"/>
        <v/>
      </c>
      <c r="F48" s="312" t="b">
        <f>IF(nume_candidat="",FALSE,ISNUMBER(SEARCH(nume_candidat,#REF!)))</f>
        <v>0</v>
      </c>
      <c r="G48" s="313" t="e">
        <f>LEN(#REF!)-LEN(SUBSTITUTE(#REF!,",",""))+1</f>
        <v>#REF!</v>
      </c>
    </row>
    <row r="49" spans="1:7">
      <c r="A49" s="5" t="s">
        <v>106</v>
      </c>
      <c r="B49" s="6"/>
      <c r="C49" s="125"/>
      <c r="D49" s="66"/>
      <c r="E49" s="314" t="str">
        <f t="shared" si="0"/>
        <v/>
      </c>
      <c r="F49" s="312" t="b">
        <f>IF(nume_candidat="",FALSE,ISNUMBER(SEARCH(nume_candidat,#REF!)))</f>
        <v>0</v>
      </c>
      <c r="G49" s="313" t="e">
        <f>LEN(#REF!)-LEN(SUBSTITUTE(#REF!,",",""))+1</f>
        <v>#REF!</v>
      </c>
    </row>
    <row r="50" spans="1:7">
      <c r="A50" s="5" t="s">
        <v>107</v>
      </c>
      <c r="B50" s="6"/>
      <c r="C50" s="125"/>
      <c r="D50" s="66"/>
      <c r="E50" s="314" t="str">
        <f t="shared" si="0"/>
        <v/>
      </c>
      <c r="F50" s="312" t="b">
        <f>IF(nume_candidat="",FALSE,ISNUMBER(SEARCH(nume_candidat,#REF!)))</f>
        <v>0</v>
      </c>
      <c r="G50" s="313" t="e">
        <f>LEN(#REF!)-LEN(SUBSTITUTE(#REF!,",",""))+1</f>
        <v>#REF!</v>
      </c>
    </row>
    <row r="51" spans="1:7">
      <c r="A51" s="5" t="s">
        <v>108</v>
      </c>
      <c r="B51" s="6"/>
      <c r="C51" s="125"/>
      <c r="D51" s="66"/>
      <c r="E51" s="314" t="str">
        <f t="shared" si="0"/>
        <v/>
      </c>
      <c r="F51" s="312" t="b">
        <f>IF(nume_candidat="",FALSE,ISNUMBER(SEARCH(nume_candidat,#REF!)))</f>
        <v>0</v>
      </c>
      <c r="G51" s="313" t="e">
        <f>LEN(#REF!)-LEN(SUBSTITUTE(#REF!,",",""))+1</f>
        <v>#REF!</v>
      </c>
    </row>
    <row r="52" spans="1:7">
      <c r="A52" s="5" t="s">
        <v>109</v>
      </c>
      <c r="B52" s="6"/>
      <c r="C52" s="125"/>
      <c r="D52" s="66"/>
      <c r="E52" s="314" t="str">
        <f t="shared" si="0"/>
        <v/>
      </c>
      <c r="F52" s="312" t="b">
        <f>IF(nume_candidat="",FALSE,ISNUMBER(SEARCH(nume_candidat,#REF!)))</f>
        <v>0</v>
      </c>
      <c r="G52" s="313" t="e">
        <f>LEN(#REF!)-LEN(SUBSTITUTE(#REF!,",",""))+1</f>
        <v>#REF!</v>
      </c>
    </row>
    <row r="53" spans="1:7">
      <c r="A53" s="5" t="s">
        <v>110</v>
      </c>
      <c r="B53" s="6"/>
      <c r="C53" s="125"/>
      <c r="D53" s="66"/>
      <c r="E53" s="314" t="str">
        <f t="shared" si="0"/>
        <v/>
      </c>
      <c r="F53" s="312" t="b">
        <f>IF(nume_candidat="",FALSE,ISNUMBER(SEARCH(nume_candidat,#REF!)))</f>
        <v>0</v>
      </c>
      <c r="G53" s="313" t="e">
        <f>LEN(#REF!)-LEN(SUBSTITUTE(#REF!,",",""))+1</f>
        <v>#REF!</v>
      </c>
    </row>
    <row r="54" spans="1:7">
      <c r="A54" s="5" t="s">
        <v>111</v>
      </c>
      <c r="B54" s="6"/>
      <c r="C54" s="125"/>
      <c r="D54" s="66"/>
      <c r="E54" s="314" t="str">
        <f t="shared" si="0"/>
        <v/>
      </c>
      <c r="F54" s="312" t="b">
        <f>IF(nume_candidat="",FALSE,ISNUMBER(SEARCH(nume_candidat,#REF!)))</f>
        <v>0</v>
      </c>
      <c r="G54" s="313" t="e">
        <f>LEN(#REF!)-LEN(SUBSTITUTE(#REF!,",",""))+1</f>
        <v>#REF!</v>
      </c>
    </row>
    <row r="55" spans="1:7">
      <c r="A55" s="5" t="s">
        <v>112</v>
      </c>
      <c r="B55" s="6"/>
      <c r="C55" s="125"/>
      <c r="D55" s="66"/>
      <c r="E55" s="314" t="str">
        <f t="shared" si="0"/>
        <v/>
      </c>
      <c r="F55" s="312" t="b">
        <f>IF(nume_candidat="",FALSE,ISNUMBER(SEARCH(nume_candidat,#REF!)))</f>
        <v>0</v>
      </c>
      <c r="G55" s="313" t="e">
        <f>LEN(#REF!)-LEN(SUBSTITUTE(#REF!,",",""))+1</f>
        <v>#REF!</v>
      </c>
    </row>
    <row r="56" spans="1:7">
      <c r="A56" s="5" t="s">
        <v>113</v>
      </c>
      <c r="B56" s="6"/>
      <c r="C56" s="125"/>
      <c r="D56" s="66"/>
      <c r="E56" s="314" t="str">
        <f t="shared" si="0"/>
        <v/>
      </c>
      <c r="F56" s="312" t="b">
        <f>IF(nume_candidat="",FALSE,ISNUMBER(SEARCH(nume_candidat,#REF!)))</f>
        <v>0</v>
      </c>
      <c r="G56" s="313" t="e">
        <f>LEN(#REF!)-LEN(SUBSTITUTE(#REF!,",",""))+1</f>
        <v>#REF!</v>
      </c>
    </row>
    <row r="57" spans="1:7">
      <c r="A57" s="5" t="s">
        <v>114</v>
      </c>
      <c r="B57" s="6"/>
      <c r="C57" s="125"/>
      <c r="D57" s="66"/>
      <c r="E57" s="314" t="str">
        <f t="shared" si="0"/>
        <v/>
      </c>
      <c r="F57" s="312" t="b">
        <f>IF(nume_candidat="",FALSE,ISNUMBER(SEARCH(nume_candidat,#REF!)))</f>
        <v>0</v>
      </c>
      <c r="G57" s="313" t="e">
        <f>LEN(#REF!)-LEN(SUBSTITUTE(#REF!,",",""))+1</f>
        <v>#REF!</v>
      </c>
    </row>
    <row r="58" spans="1:7">
      <c r="A58" s="5" t="s">
        <v>115</v>
      </c>
      <c r="B58" s="6"/>
      <c r="C58" s="125"/>
      <c r="D58" s="66"/>
      <c r="E58" s="314" t="str">
        <f t="shared" si="0"/>
        <v/>
      </c>
      <c r="F58" s="312" t="b">
        <f>IF(nume_candidat="",FALSE,ISNUMBER(SEARCH(nume_candidat,#REF!)))</f>
        <v>0</v>
      </c>
      <c r="G58" s="313" t="e">
        <f>LEN(#REF!)-LEN(SUBSTITUTE(#REF!,",",""))+1</f>
        <v>#REF!</v>
      </c>
    </row>
    <row r="59" spans="1:7">
      <c r="A59" s="5" t="s">
        <v>116</v>
      </c>
      <c r="B59" s="6"/>
      <c r="C59" s="125"/>
      <c r="D59" s="66"/>
      <c r="E59" s="314" t="str">
        <f t="shared" si="0"/>
        <v/>
      </c>
      <c r="F59" s="312" t="b">
        <f>IF(nume_candidat="",FALSE,ISNUMBER(SEARCH(nume_candidat,#REF!)))</f>
        <v>0</v>
      </c>
      <c r="G59" s="313" t="e">
        <f>LEN(#REF!)-LEN(SUBSTITUTE(#REF!,",",""))+1</f>
        <v>#REF!</v>
      </c>
    </row>
    <row r="60" spans="1:7">
      <c r="A60" s="5" t="s">
        <v>117</v>
      </c>
      <c r="B60" s="6"/>
      <c r="C60" s="125"/>
      <c r="D60" s="66"/>
      <c r="E60" s="314" t="str">
        <f t="shared" si="0"/>
        <v/>
      </c>
      <c r="F60" s="312" t="b">
        <f>IF(nume_candidat="",FALSE,ISNUMBER(SEARCH(nume_candidat,#REF!)))</f>
        <v>0</v>
      </c>
      <c r="G60" s="313" t="e">
        <f>LEN(#REF!)-LEN(SUBSTITUTE(#REF!,",",""))+1</f>
        <v>#REF!</v>
      </c>
    </row>
    <row r="61" spans="1:7">
      <c r="A61" s="5" t="s">
        <v>118</v>
      </c>
      <c r="B61" s="6"/>
      <c r="C61" s="125"/>
      <c r="D61" s="66"/>
      <c r="E61" s="314" t="str">
        <f t="shared" si="0"/>
        <v/>
      </c>
      <c r="F61" s="312" t="b">
        <f>IF(nume_candidat="",FALSE,ISNUMBER(SEARCH(nume_candidat,#REF!)))</f>
        <v>0</v>
      </c>
      <c r="G61" s="313" t="e">
        <f>LEN(#REF!)-LEN(SUBSTITUTE(#REF!,",",""))+1</f>
        <v>#REF!</v>
      </c>
    </row>
    <row r="62" spans="1:7">
      <c r="A62" s="5" t="s">
        <v>119</v>
      </c>
      <c r="B62" s="6"/>
      <c r="C62" s="125"/>
      <c r="D62" s="66"/>
      <c r="E62" s="314" t="str">
        <f t="shared" si="0"/>
        <v/>
      </c>
      <c r="F62" s="312" t="b">
        <f>IF(nume_candidat="",FALSE,ISNUMBER(SEARCH(nume_candidat,#REF!)))</f>
        <v>0</v>
      </c>
      <c r="G62" s="313" t="e">
        <f>LEN(#REF!)-LEN(SUBSTITUTE(#REF!,",",""))+1</f>
        <v>#REF!</v>
      </c>
    </row>
    <row r="63" spans="1:7">
      <c r="A63" s="5" t="s">
        <v>120</v>
      </c>
      <c r="B63" s="6"/>
      <c r="C63" s="125"/>
      <c r="D63" s="66"/>
      <c r="E63" s="314" t="str">
        <f t="shared" si="0"/>
        <v/>
      </c>
      <c r="F63" s="312" t="b">
        <f>IF(nume_candidat="",FALSE,ISNUMBER(SEARCH(nume_candidat,#REF!)))</f>
        <v>0</v>
      </c>
      <c r="G63" s="313" t="e">
        <f>LEN(#REF!)-LEN(SUBSTITUTE(#REF!,",",""))+1</f>
        <v>#REF!</v>
      </c>
    </row>
    <row r="64" spans="1:7">
      <c r="A64" s="5" t="s">
        <v>121</v>
      </c>
      <c r="B64" s="6"/>
      <c r="C64" s="125"/>
      <c r="D64" s="66"/>
      <c r="E64" s="314" t="str">
        <f t="shared" si="0"/>
        <v/>
      </c>
      <c r="F64" s="312" t="b">
        <f>IF(nume_candidat="",FALSE,ISNUMBER(SEARCH(nume_candidat,#REF!)))</f>
        <v>0</v>
      </c>
      <c r="G64" s="313" t="e">
        <f>LEN(#REF!)-LEN(SUBSTITUTE(#REF!,",",""))+1</f>
        <v>#REF!</v>
      </c>
    </row>
    <row r="65" spans="1:7">
      <c r="A65" s="5" t="s">
        <v>122</v>
      </c>
      <c r="B65" s="6"/>
      <c r="C65" s="125"/>
      <c r="D65" s="66"/>
      <c r="E65" s="314" t="str">
        <f t="shared" si="0"/>
        <v/>
      </c>
      <c r="F65" s="312" t="b">
        <f>IF(nume_candidat="",FALSE,ISNUMBER(SEARCH(nume_candidat,#REF!)))</f>
        <v>0</v>
      </c>
      <c r="G65" s="313" t="e">
        <f>LEN(#REF!)-LEN(SUBSTITUTE(#REF!,",",""))+1</f>
        <v>#REF!</v>
      </c>
    </row>
    <row r="66" spans="1:7">
      <c r="A66" s="5" t="s">
        <v>123</v>
      </c>
      <c r="B66" s="6"/>
      <c r="C66" s="125"/>
      <c r="D66" s="66"/>
      <c r="E66" s="314" t="str">
        <f t="shared" si="0"/>
        <v/>
      </c>
      <c r="F66" s="312" t="b">
        <f>IF(nume_candidat="",FALSE,ISNUMBER(SEARCH(nume_candidat,#REF!)))</f>
        <v>0</v>
      </c>
      <c r="G66" s="313" t="e">
        <f>LEN(#REF!)-LEN(SUBSTITUTE(#REF!,",",""))+1</f>
        <v>#REF!</v>
      </c>
    </row>
    <row r="67" spans="1:7">
      <c r="A67" s="5" t="s">
        <v>124</v>
      </c>
      <c r="B67" s="6"/>
      <c r="C67" s="125"/>
      <c r="D67" s="66"/>
      <c r="E67" s="314" t="str">
        <f t="shared" si="0"/>
        <v/>
      </c>
      <c r="F67" s="312" t="b">
        <f>IF(nume_candidat="",FALSE,ISNUMBER(SEARCH(nume_candidat,#REF!)))</f>
        <v>0</v>
      </c>
      <c r="G67" s="313" t="e">
        <f>LEN(#REF!)-LEN(SUBSTITUTE(#REF!,",",""))+1</f>
        <v>#REF!</v>
      </c>
    </row>
    <row r="68" spans="1:7">
      <c r="A68" s="5" t="s">
        <v>125</v>
      </c>
      <c r="B68" s="6"/>
      <c r="C68" s="125"/>
      <c r="D68" s="66"/>
      <c r="E68" s="314" t="str">
        <f t="shared" si="0"/>
        <v/>
      </c>
      <c r="F68" s="312" t="b">
        <f>IF(nume_candidat="",FALSE,ISNUMBER(SEARCH(nume_candidat,#REF!)))</f>
        <v>0</v>
      </c>
      <c r="G68" s="313" t="e">
        <f>LEN(#REF!)-LEN(SUBSTITUTE(#REF!,",",""))+1</f>
        <v>#REF!</v>
      </c>
    </row>
    <row r="69" spans="1:7">
      <c r="A69" s="5" t="s">
        <v>126</v>
      </c>
      <c r="B69" s="6"/>
      <c r="C69" s="125"/>
      <c r="D69" s="66"/>
      <c r="E69" s="314" t="str">
        <f t="shared" si="0"/>
        <v/>
      </c>
      <c r="F69" s="312" t="b">
        <f>IF(nume_candidat="",FALSE,ISNUMBER(SEARCH(nume_candidat,#REF!)))</f>
        <v>0</v>
      </c>
      <c r="G69" s="313" t="e">
        <f>LEN(#REF!)-LEN(SUBSTITUTE(#REF!,",",""))+1</f>
        <v>#REF!</v>
      </c>
    </row>
    <row r="70" spans="1:7">
      <c r="A70" s="5" t="s">
        <v>127</v>
      </c>
      <c r="B70" s="6"/>
      <c r="C70" s="125"/>
      <c r="D70" s="66"/>
      <c r="E70" s="314" t="str">
        <f t="shared" si="0"/>
        <v/>
      </c>
      <c r="F70" s="312" t="b">
        <f>IF(nume_candidat="",FALSE,ISNUMBER(SEARCH(nume_candidat,#REF!)))</f>
        <v>0</v>
      </c>
      <c r="G70" s="313" t="e">
        <f>LEN(#REF!)-LEN(SUBSTITUTE(#REF!,",",""))+1</f>
        <v>#REF!</v>
      </c>
    </row>
    <row r="71" spans="1:7">
      <c r="A71" s="5" t="s">
        <v>128</v>
      </c>
      <c r="B71" s="6"/>
      <c r="C71" s="125"/>
      <c r="D71" s="66"/>
      <c r="E71" s="314" t="str">
        <f t="shared" si="0"/>
        <v/>
      </c>
      <c r="F71" s="312" t="b">
        <f>IF(nume_candidat="",FALSE,ISNUMBER(SEARCH(nume_candidat,#REF!)))</f>
        <v>0</v>
      </c>
      <c r="G71" s="313" t="e">
        <f>LEN(#REF!)-LEN(SUBSTITUTE(#REF!,",",""))+1</f>
        <v>#REF!</v>
      </c>
    </row>
    <row r="72" spans="1:7">
      <c r="A72" s="5" t="s">
        <v>129</v>
      </c>
      <c r="B72" s="6"/>
      <c r="C72" s="125"/>
      <c r="D72" s="66"/>
      <c r="E72" s="314" t="str">
        <f t="shared" si="0"/>
        <v/>
      </c>
      <c r="F72" s="312" t="b">
        <f>IF(nume_candidat="",FALSE,ISNUMBER(SEARCH(nume_candidat,#REF!)))</f>
        <v>0</v>
      </c>
      <c r="G72" s="313" t="e">
        <f>LEN(#REF!)-LEN(SUBSTITUTE(#REF!,",",""))+1</f>
        <v>#REF!</v>
      </c>
    </row>
    <row r="73" spans="1:7">
      <c r="A73" s="5" t="s">
        <v>130</v>
      </c>
      <c r="B73" s="6"/>
      <c r="C73" s="125"/>
      <c r="D73" s="66"/>
      <c r="E73" s="314" t="str">
        <f t="shared" si="0"/>
        <v/>
      </c>
      <c r="F73" s="312" t="b">
        <f>IF(nume_candidat="",FALSE,ISNUMBER(SEARCH(nume_candidat,#REF!)))</f>
        <v>0</v>
      </c>
      <c r="G73" s="313" t="e">
        <f>LEN(#REF!)-LEN(SUBSTITUTE(#REF!,",",""))+1</f>
        <v>#REF!</v>
      </c>
    </row>
    <row r="74" spans="1:7">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c r="A75" s="5" t="s">
        <v>132</v>
      </c>
      <c r="B75" s="6"/>
      <c r="C75" s="125"/>
      <c r="D75" s="66"/>
      <c r="E75" s="314" t="str">
        <f t="shared" si="1"/>
        <v/>
      </c>
      <c r="F75" s="312" t="b">
        <f>IF(nume_candidat="",FALSE,ISNUMBER(SEARCH(nume_candidat,#REF!)))</f>
        <v>0</v>
      </c>
      <c r="G75" s="313" t="e">
        <f>LEN(#REF!)-LEN(SUBSTITUTE(#REF!,",",""))+1</f>
        <v>#REF!</v>
      </c>
    </row>
    <row r="76" spans="1:7">
      <c r="A76" s="5" t="s">
        <v>133</v>
      </c>
      <c r="B76" s="6"/>
      <c r="C76" s="125"/>
      <c r="D76" s="66"/>
      <c r="E76" s="314" t="str">
        <f t="shared" si="1"/>
        <v/>
      </c>
      <c r="F76" s="312" t="b">
        <f>IF(nume_candidat="",FALSE,ISNUMBER(SEARCH(nume_candidat,#REF!)))</f>
        <v>0</v>
      </c>
      <c r="G76" s="313" t="e">
        <f>LEN(#REF!)-LEN(SUBSTITUTE(#REF!,",",""))+1</f>
        <v>#REF!</v>
      </c>
    </row>
    <row r="77" spans="1:7">
      <c r="A77" s="5" t="s">
        <v>134</v>
      </c>
      <c r="B77" s="6"/>
      <c r="C77" s="125"/>
      <c r="D77" s="66"/>
      <c r="E77" s="314" t="str">
        <f t="shared" si="1"/>
        <v/>
      </c>
      <c r="F77" s="312" t="b">
        <f>IF(nume_candidat="",FALSE,ISNUMBER(SEARCH(nume_candidat,#REF!)))</f>
        <v>0</v>
      </c>
      <c r="G77" s="313" t="e">
        <f>LEN(#REF!)-LEN(SUBSTITUTE(#REF!,",",""))+1</f>
        <v>#REF!</v>
      </c>
    </row>
    <row r="78" spans="1:7">
      <c r="A78" s="5" t="s">
        <v>135</v>
      </c>
      <c r="B78" s="6"/>
      <c r="C78" s="125"/>
      <c r="D78" s="66"/>
      <c r="E78" s="314" t="str">
        <f t="shared" si="1"/>
        <v/>
      </c>
      <c r="F78" s="312" t="b">
        <f>IF(nume_candidat="",FALSE,ISNUMBER(SEARCH(nume_candidat,#REF!)))</f>
        <v>0</v>
      </c>
      <c r="G78" s="313" t="e">
        <f>LEN(#REF!)-LEN(SUBSTITUTE(#REF!,",",""))+1</f>
        <v>#REF!</v>
      </c>
    </row>
    <row r="79" spans="1:7">
      <c r="A79" s="5" t="s">
        <v>136</v>
      </c>
      <c r="B79" s="6"/>
      <c r="C79" s="125"/>
      <c r="D79" s="66"/>
      <c r="E79" s="314" t="str">
        <f t="shared" si="1"/>
        <v/>
      </c>
      <c r="F79" s="312" t="b">
        <f>IF(nume_candidat="",FALSE,ISNUMBER(SEARCH(nume_candidat,#REF!)))</f>
        <v>0</v>
      </c>
      <c r="G79" s="313" t="e">
        <f>LEN(#REF!)-LEN(SUBSTITUTE(#REF!,",",""))+1</f>
        <v>#REF!</v>
      </c>
    </row>
    <row r="80" spans="1:7">
      <c r="A80" s="5" t="s">
        <v>137</v>
      </c>
      <c r="B80" s="6"/>
      <c r="C80" s="125"/>
      <c r="D80" s="66"/>
      <c r="E80" s="314" t="str">
        <f t="shared" si="1"/>
        <v/>
      </c>
      <c r="F80" s="312" t="b">
        <f>IF(nume_candidat="",FALSE,ISNUMBER(SEARCH(nume_candidat,#REF!)))</f>
        <v>0</v>
      </c>
      <c r="G80" s="313" t="e">
        <f>LEN(#REF!)-LEN(SUBSTITUTE(#REF!,",",""))+1</f>
        <v>#REF!</v>
      </c>
    </row>
    <row r="81" spans="1:7">
      <c r="A81" s="5" t="s">
        <v>138</v>
      </c>
      <c r="B81" s="6"/>
      <c r="C81" s="125"/>
      <c r="D81" s="66"/>
      <c r="E81" s="314" t="str">
        <f t="shared" si="1"/>
        <v/>
      </c>
      <c r="F81" s="312" t="b">
        <f>IF(nume_candidat="",FALSE,ISNUMBER(SEARCH(nume_candidat,#REF!)))</f>
        <v>0</v>
      </c>
      <c r="G81" s="313" t="e">
        <f>LEN(#REF!)-LEN(SUBSTITUTE(#REF!,",",""))+1</f>
        <v>#REF!</v>
      </c>
    </row>
    <row r="82" spans="1:7">
      <c r="A82" s="5" t="s">
        <v>139</v>
      </c>
      <c r="B82" s="6"/>
      <c r="C82" s="125"/>
      <c r="D82" s="66"/>
      <c r="E82" s="314" t="str">
        <f t="shared" si="1"/>
        <v/>
      </c>
      <c r="F82" s="312" t="b">
        <f>IF(nume_candidat="",FALSE,ISNUMBER(SEARCH(nume_candidat,#REF!)))</f>
        <v>0</v>
      </c>
      <c r="G82" s="313" t="e">
        <f>LEN(#REF!)-LEN(SUBSTITUTE(#REF!,",",""))+1</f>
        <v>#REF!</v>
      </c>
    </row>
    <row r="83" spans="1:7">
      <c r="A83" s="5" t="s">
        <v>140</v>
      </c>
      <c r="B83" s="6"/>
      <c r="C83" s="125"/>
      <c r="D83" s="66"/>
      <c r="E83" s="314" t="str">
        <f t="shared" si="1"/>
        <v/>
      </c>
      <c r="F83" s="312" t="b">
        <f>IF(nume_candidat="",FALSE,ISNUMBER(SEARCH(nume_candidat,#REF!)))</f>
        <v>0</v>
      </c>
      <c r="G83" s="313" t="e">
        <f>LEN(#REF!)-LEN(SUBSTITUTE(#REF!,",",""))+1</f>
        <v>#REF!</v>
      </c>
    </row>
    <row r="84" spans="1:7">
      <c r="A84" s="5" t="s">
        <v>141</v>
      </c>
      <c r="B84" s="6"/>
      <c r="C84" s="125"/>
      <c r="D84" s="66"/>
      <c r="E84" s="314" t="str">
        <f t="shared" si="1"/>
        <v/>
      </c>
      <c r="F84" s="312" t="b">
        <f>IF(nume_candidat="",FALSE,ISNUMBER(SEARCH(nume_candidat,#REF!)))</f>
        <v>0</v>
      </c>
      <c r="G84" s="313" t="e">
        <f>LEN(#REF!)-LEN(SUBSTITUTE(#REF!,",",""))+1</f>
        <v>#REF!</v>
      </c>
    </row>
    <row r="85" spans="1:7">
      <c r="A85" s="5" t="s">
        <v>142</v>
      </c>
      <c r="B85" s="6"/>
      <c r="C85" s="125"/>
      <c r="D85" s="66"/>
      <c r="E85" s="314" t="str">
        <f t="shared" si="1"/>
        <v/>
      </c>
      <c r="F85" s="312" t="b">
        <f>IF(nume_candidat="",FALSE,ISNUMBER(SEARCH(nume_candidat,#REF!)))</f>
        <v>0</v>
      </c>
      <c r="G85" s="313" t="e">
        <f>LEN(#REF!)-LEN(SUBSTITUTE(#REF!,",",""))+1</f>
        <v>#REF!</v>
      </c>
    </row>
    <row r="86" spans="1:7">
      <c r="A86" s="5" t="s">
        <v>143</v>
      </c>
      <c r="B86" s="6"/>
      <c r="C86" s="125"/>
      <c r="D86" s="66"/>
      <c r="E86" s="314" t="str">
        <f t="shared" si="1"/>
        <v/>
      </c>
      <c r="F86" s="312" t="b">
        <f>IF(nume_candidat="",FALSE,ISNUMBER(SEARCH(nume_candidat,#REF!)))</f>
        <v>0</v>
      </c>
      <c r="G86" s="313" t="e">
        <f>LEN(#REF!)-LEN(SUBSTITUTE(#REF!,",",""))+1</f>
        <v>#REF!</v>
      </c>
    </row>
    <row r="87" spans="1:7">
      <c r="A87" s="5" t="s">
        <v>144</v>
      </c>
      <c r="B87" s="6"/>
      <c r="C87" s="125"/>
      <c r="D87" s="66"/>
      <c r="E87" s="314" t="str">
        <f t="shared" si="1"/>
        <v/>
      </c>
      <c r="F87" s="312" t="b">
        <f>IF(nume_candidat="",FALSE,ISNUMBER(SEARCH(nume_candidat,#REF!)))</f>
        <v>0</v>
      </c>
      <c r="G87" s="313" t="e">
        <f>LEN(#REF!)-LEN(SUBSTITUTE(#REF!,",",""))+1</f>
        <v>#REF!</v>
      </c>
    </row>
    <row r="88" spans="1:7">
      <c r="A88" s="5" t="s">
        <v>145</v>
      </c>
      <c r="B88" s="6"/>
      <c r="C88" s="125"/>
      <c r="D88" s="66"/>
      <c r="E88" s="314" t="str">
        <f t="shared" si="1"/>
        <v/>
      </c>
      <c r="F88" s="312" t="b">
        <f>IF(nume_candidat="",FALSE,ISNUMBER(SEARCH(nume_candidat,#REF!)))</f>
        <v>0</v>
      </c>
      <c r="G88" s="313" t="e">
        <f>LEN(#REF!)-LEN(SUBSTITUTE(#REF!,",",""))+1</f>
        <v>#REF!</v>
      </c>
    </row>
    <row r="89" spans="1:7">
      <c r="A89" s="5" t="s">
        <v>146</v>
      </c>
      <c r="B89" s="6"/>
      <c r="C89" s="125"/>
      <c r="D89" s="66"/>
      <c r="E89" s="314" t="str">
        <f t="shared" si="1"/>
        <v/>
      </c>
      <c r="F89" s="312" t="b">
        <f>IF(nume_candidat="",FALSE,ISNUMBER(SEARCH(nume_candidat,#REF!)))</f>
        <v>0</v>
      </c>
      <c r="G89" s="313" t="e">
        <f>LEN(#REF!)-LEN(SUBSTITUTE(#REF!,",",""))+1</f>
        <v>#REF!</v>
      </c>
    </row>
    <row r="90" spans="1:7">
      <c r="A90" s="5" t="s">
        <v>147</v>
      </c>
      <c r="B90" s="6"/>
      <c r="C90" s="125"/>
      <c r="D90" s="66"/>
      <c r="E90" s="314" t="str">
        <f t="shared" si="1"/>
        <v/>
      </c>
      <c r="F90" s="312" t="b">
        <f>IF(nume_candidat="",FALSE,ISNUMBER(SEARCH(nume_candidat,#REF!)))</f>
        <v>0</v>
      </c>
      <c r="G90" s="313" t="e">
        <f>LEN(#REF!)-LEN(SUBSTITUTE(#REF!,",",""))+1</f>
        <v>#REF!</v>
      </c>
    </row>
    <row r="91" spans="1:7">
      <c r="A91" s="5" t="s">
        <v>148</v>
      </c>
      <c r="B91" s="6"/>
      <c r="C91" s="125"/>
      <c r="D91" s="66"/>
      <c r="E91" s="314" t="str">
        <f t="shared" si="1"/>
        <v/>
      </c>
      <c r="F91" s="312" t="b">
        <f>IF(nume_candidat="",FALSE,ISNUMBER(SEARCH(nume_candidat,#REF!)))</f>
        <v>0</v>
      </c>
      <c r="G91" s="313" t="e">
        <f>LEN(#REF!)-LEN(SUBSTITUTE(#REF!,",",""))+1</f>
        <v>#REF!</v>
      </c>
    </row>
    <row r="92" spans="1:7">
      <c r="A92" s="5" t="s">
        <v>149</v>
      </c>
      <c r="B92" s="6"/>
      <c r="C92" s="125"/>
      <c r="D92" s="66"/>
      <c r="E92" s="314" t="str">
        <f t="shared" si="1"/>
        <v/>
      </c>
      <c r="F92" s="312" t="b">
        <f>IF(nume_candidat="",FALSE,ISNUMBER(SEARCH(nume_candidat,#REF!)))</f>
        <v>0</v>
      </c>
      <c r="G92" s="313" t="e">
        <f>LEN(#REF!)-LEN(SUBSTITUTE(#REF!,",",""))+1</f>
        <v>#REF!</v>
      </c>
    </row>
    <row r="93" spans="1:7">
      <c r="A93" s="5" t="s">
        <v>150</v>
      </c>
      <c r="B93" s="6"/>
      <c r="C93" s="125"/>
      <c r="D93" s="66"/>
      <c r="E93" s="314" t="str">
        <f t="shared" si="1"/>
        <v/>
      </c>
      <c r="F93" s="312" t="b">
        <f>IF(nume_candidat="",FALSE,ISNUMBER(SEARCH(nume_candidat,#REF!)))</f>
        <v>0</v>
      </c>
      <c r="G93" s="313" t="e">
        <f>LEN(#REF!)-LEN(SUBSTITUTE(#REF!,",",""))+1</f>
        <v>#REF!</v>
      </c>
    </row>
    <row r="94" spans="1:7">
      <c r="A94" s="5" t="s">
        <v>151</v>
      </c>
      <c r="B94" s="6"/>
      <c r="C94" s="125"/>
      <c r="D94" s="66"/>
      <c r="E94" s="314" t="str">
        <f t="shared" si="1"/>
        <v/>
      </c>
      <c r="F94" s="312" t="b">
        <f>IF(nume_candidat="",FALSE,ISNUMBER(SEARCH(nume_candidat,#REF!)))</f>
        <v>0</v>
      </c>
      <c r="G94" s="313" t="e">
        <f>LEN(#REF!)-LEN(SUBSTITUTE(#REF!,",",""))+1</f>
        <v>#REF!</v>
      </c>
    </row>
    <row r="95" spans="1:7">
      <c r="A95" s="5" t="s">
        <v>152</v>
      </c>
      <c r="B95" s="6"/>
      <c r="C95" s="125"/>
      <c r="D95" s="66"/>
      <c r="E95" s="314" t="str">
        <f t="shared" si="1"/>
        <v/>
      </c>
      <c r="F95" s="312" t="b">
        <f>IF(nume_candidat="",FALSE,ISNUMBER(SEARCH(nume_candidat,#REF!)))</f>
        <v>0</v>
      </c>
      <c r="G95" s="313" t="e">
        <f>LEN(#REF!)-LEN(SUBSTITUTE(#REF!,",",""))+1</f>
        <v>#REF!</v>
      </c>
    </row>
    <row r="96" spans="1:7">
      <c r="A96" s="5" t="s">
        <v>153</v>
      </c>
      <c r="B96" s="6"/>
      <c r="C96" s="125"/>
      <c r="D96" s="66"/>
      <c r="E96" s="314" t="str">
        <f t="shared" si="1"/>
        <v/>
      </c>
      <c r="F96" s="312" t="b">
        <f>IF(nume_candidat="",FALSE,ISNUMBER(SEARCH(nume_candidat,#REF!)))</f>
        <v>0</v>
      </c>
      <c r="G96" s="313" t="e">
        <f>LEN(#REF!)-LEN(SUBSTITUTE(#REF!,",",""))+1</f>
        <v>#REF!</v>
      </c>
    </row>
    <row r="97" spans="1:7">
      <c r="A97" s="5" t="s">
        <v>154</v>
      </c>
      <c r="B97" s="6"/>
      <c r="C97" s="125"/>
      <c r="D97" s="66"/>
      <c r="E97" s="314" t="str">
        <f t="shared" si="1"/>
        <v/>
      </c>
      <c r="F97" s="312" t="b">
        <f>IF(nume_candidat="",FALSE,ISNUMBER(SEARCH(nume_candidat,#REF!)))</f>
        <v>0</v>
      </c>
      <c r="G97" s="313" t="e">
        <f>LEN(#REF!)-LEN(SUBSTITUTE(#REF!,",",""))+1</f>
        <v>#REF!</v>
      </c>
    </row>
    <row r="98" spans="1:7">
      <c r="A98" s="5" t="s">
        <v>155</v>
      </c>
      <c r="B98" s="6"/>
      <c r="C98" s="125"/>
      <c r="D98" s="66"/>
      <c r="E98" s="314" t="str">
        <f t="shared" si="1"/>
        <v/>
      </c>
      <c r="F98" s="312" t="b">
        <f>IF(nume_candidat="",FALSE,ISNUMBER(SEARCH(nume_candidat,#REF!)))</f>
        <v>0</v>
      </c>
      <c r="G98" s="313" t="e">
        <f>LEN(#REF!)-LEN(SUBSTITUTE(#REF!,",",""))+1</f>
        <v>#REF!</v>
      </c>
    </row>
    <row r="99" spans="1:7">
      <c r="A99" s="5" t="s">
        <v>156</v>
      </c>
      <c r="B99" s="6"/>
      <c r="C99" s="125"/>
      <c r="D99" s="66"/>
      <c r="E99" s="314" t="str">
        <f t="shared" si="1"/>
        <v/>
      </c>
      <c r="F99" s="312" t="b">
        <f>IF(nume_candidat="",FALSE,ISNUMBER(SEARCH(nume_candidat,#REF!)))</f>
        <v>0</v>
      </c>
      <c r="G99" s="313" t="e">
        <f>LEN(#REF!)-LEN(SUBSTITUTE(#REF!,",",""))+1</f>
        <v>#REF!</v>
      </c>
    </row>
    <row r="100" spans="1:7">
      <c r="A100" s="5" t="s">
        <v>157</v>
      </c>
      <c r="B100" s="6"/>
      <c r="C100" s="125"/>
      <c r="D100" s="66"/>
      <c r="E100" s="314" t="str">
        <f t="shared" si="1"/>
        <v/>
      </c>
      <c r="F100" s="312" t="b">
        <f>IF(nume_candidat="",FALSE,ISNUMBER(SEARCH(nume_candidat,#REF!)))</f>
        <v>0</v>
      </c>
      <c r="G100" s="313" t="e">
        <f>LEN(#REF!)-LEN(SUBSTITUTE(#REF!,",",""))+1</f>
        <v>#REF!</v>
      </c>
    </row>
    <row r="101" spans="1:7">
      <c r="A101" s="5" t="s">
        <v>158</v>
      </c>
      <c r="B101" s="6"/>
      <c r="C101" s="125"/>
      <c r="D101" s="66"/>
      <c r="E101" s="314" t="str">
        <f t="shared" si="1"/>
        <v/>
      </c>
      <c r="F101" s="312" t="b">
        <f>IF(nume_candidat="",FALSE,ISNUMBER(SEARCH(nume_candidat,#REF!)))</f>
        <v>0</v>
      </c>
      <c r="G101" s="313" t="e">
        <f>LEN(#REF!)-LEN(SUBSTITUTE(#REF!,",",""))+1</f>
        <v>#REF!</v>
      </c>
    </row>
    <row r="102" spans="1:7">
      <c r="A102" s="5" t="s">
        <v>159</v>
      </c>
      <c r="B102" s="6"/>
      <c r="C102" s="125"/>
      <c r="D102" s="66"/>
      <c r="E102" s="314" t="str">
        <f t="shared" si="1"/>
        <v/>
      </c>
      <c r="F102" s="312" t="b">
        <f>IF(nume_candidat="",FALSE,ISNUMBER(SEARCH(nume_candidat,#REF!)))</f>
        <v>0</v>
      </c>
      <c r="G102" s="313" t="e">
        <f>LEN(#REF!)-LEN(SUBSTITUTE(#REF!,",",""))+1</f>
        <v>#REF!</v>
      </c>
    </row>
    <row r="103" spans="1:7">
      <c r="A103" s="5" t="s">
        <v>160</v>
      </c>
      <c r="B103" s="6"/>
      <c r="C103" s="125"/>
      <c r="D103" s="66"/>
      <c r="E103" s="314" t="str">
        <f t="shared" si="1"/>
        <v/>
      </c>
      <c r="F103" s="312" t="b">
        <f>IF(nume_candidat="",FALSE,ISNUMBER(SEARCH(nume_candidat,#REF!)))</f>
        <v>0</v>
      </c>
      <c r="G103" s="313" t="e">
        <f>LEN(#REF!)-LEN(SUBSTITUTE(#REF!,",",""))+1</f>
        <v>#REF!</v>
      </c>
    </row>
    <row r="104" spans="1:7">
      <c r="A104" s="5" t="s">
        <v>161</v>
      </c>
      <c r="B104" s="6"/>
      <c r="C104" s="125"/>
      <c r="D104" s="66"/>
      <c r="E104" s="314" t="str">
        <f t="shared" si="1"/>
        <v/>
      </c>
      <c r="F104" s="312" t="b">
        <f>IF(nume_candidat="",FALSE,ISNUMBER(SEARCH(nume_candidat,#REF!)))</f>
        <v>0</v>
      </c>
      <c r="G104" s="313" t="e">
        <f>LEN(#REF!)-LEN(SUBSTITUTE(#REF!,",",""))+1</f>
        <v>#REF!</v>
      </c>
    </row>
    <row r="105" spans="1:7">
      <c r="A105" s="5" t="s">
        <v>162</v>
      </c>
      <c r="B105" s="6"/>
      <c r="C105" s="125"/>
      <c r="D105" s="66"/>
      <c r="E105" s="314" t="str">
        <f t="shared" si="1"/>
        <v/>
      </c>
      <c r="F105" s="312" t="b">
        <f>IF(nume_candidat="",FALSE,ISNUMBER(SEARCH(nume_candidat,#REF!)))</f>
        <v>0</v>
      </c>
      <c r="G105" s="313" t="e">
        <f>LEN(#REF!)-LEN(SUBSTITUTE(#REF!,",",""))+1</f>
        <v>#REF!</v>
      </c>
    </row>
    <row r="106" spans="1:7">
      <c r="A106" s="5" t="s">
        <v>163</v>
      </c>
      <c r="B106" s="6"/>
      <c r="C106" s="125"/>
      <c r="D106" s="66"/>
      <c r="E106" s="314" t="str">
        <f t="shared" si="1"/>
        <v/>
      </c>
      <c r="F106" s="312" t="b">
        <f>IF(nume_candidat="",FALSE,ISNUMBER(SEARCH(nume_candidat,#REF!)))</f>
        <v>0</v>
      </c>
      <c r="G106" s="313" t="e">
        <f>LEN(#REF!)-LEN(SUBSTITUTE(#REF!,",",""))+1</f>
        <v>#REF!</v>
      </c>
    </row>
    <row r="107" spans="1:7">
      <c r="A107" s="5" t="s">
        <v>164</v>
      </c>
      <c r="B107" s="6"/>
      <c r="C107" s="125"/>
      <c r="D107" s="66"/>
      <c r="E107" s="314" t="str">
        <f t="shared" si="1"/>
        <v/>
      </c>
      <c r="F107" s="312" t="b">
        <f>IF(nume_candidat="",FALSE,ISNUMBER(SEARCH(nume_candidat,#REF!)))</f>
        <v>0</v>
      </c>
      <c r="G107" s="313" t="e">
        <f>LEN(#REF!)-LEN(SUBSTITUTE(#REF!,",",""))+1</f>
        <v>#REF!</v>
      </c>
    </row>
    <row r="108" spans="1:7">
      <c r="A108" s="5" t="s">
        <v>165</v>
      </c>
      <c r="B108" s="6"/>
      <c r="C108" s="125"/>
      <c r="D108" s="66"/>
      <c r="E108" s="314" t="str">
        <f t="shared" si="1"/>
        <v/>
      </c>
      <c r="F108" s="312" t="b">
        <f>IF(nume_candidat="",FALSE,ISNUMBER(SEARCH(nume_candidat,#REF!)))</f>
        <v>0</v>
      </c>
      <c r="G108" s="313" t="e">
        <f>LEN(#REF!)-LEN(SUBSTITUTE(#REF!,",",""))+1</f>
        <v>#REF!</v>
      </c>
    </row>
    <row r="109" spans="1:7">
      <c r="A109" s="5" t="s">
        <v>166</v>
      </c>
      <c r="B109" s="6"/>
      <c r="C109" s="125"/>
      <c r="D109" s="66"/>
      <c r="E109" s="314" t="str">
        <f t="shared" si="1"/>
        <v/>
      </c>
      <c r="F109" s="312" t="b">
        <f>IF(nume_candidat="",FALSE,ISNUMBER(SEARCH(nume_candidat,#REF!)))</f>
        <v>0</v>
      </c>
      <c r="G109" s="313" t="e">
        <f>LEN(#REF!)-LEN(SUBSTITUTE(#REF!,",",""))+1</f>
        <v>#REF!</v>
      </c>
    </row>
    <row r="110" spans="1:7">
      <c r="A110" s="5" t="s">
        <v>167</v>
      </c>
      <c r="B110" s="6"/>
      <c r="C110" s="125"/>
      <c r="D110" s="66"/>
      <c r="E110" s="314" t="str">
        <f t="shared" si="1"/>
        <v/>
      </c>
      <c r="F110" s="312" t="b">
        <f>IF(nume_candidat="",FALSE,ISNUMBER(SEARCH(nume_candidat,#REF!)))</f>
        <v>0</v>
      </c>
      <c r="G110" s="313" t="e">
        <f>LEN(#REF!)-LEN(SUBSTITUTE(#REF!,",",""))+1</f>
        <v>#REF!</v>
      </c>
    </row>
    <row r="111" spans="1:7">
      <c r="A111" s="5" t="s">
        <v>168</v>
      </c>
      <c r="B111" s="6"/>
      <c r="C111" s="125"/>
      <c r="D111" s="66"/>
      <c r="E111" s="314" t="str">
        <f t="shared" si="1"/>
        <v/>
      </c>
      <c r="F111" s="312" t="b">
        <f>IF(nume_candidat="",FALSE,ISNUMBER(SEARCH(nume_candidat,#REF!)))</f>
        <v>0</v>
      </c>
      <c r="G111" s="313" t="e">
        <f>LEN(#REF!)-LEN(SUBSTITUTE(#REF!,",",""))+1</f>
        <v>#REF!</v>
      </c>
    </row>
    <row r="112" spans="1:7">
      <c r="A112" s="5" t="s">
        <v>169</v>
      </c>
      <c r="B112" s="6"/>
      <c r="C112" s="125"/>
      <c r="D112" s="66"/>
      <c r="E112" s="314" t="str">
        <f t="shared" si="1"/>
        <v/>
      </c>
      <c r="F112" s="312" t="b">
        <f>IF(nume_candidat="",FALSE,ISNUMBER(SEARCH(nume_candidat,#REF!)))</f>
        <v>0</v>
      </c>
      <c r="G112" s="313" t="e">
        <f>LEN(#REF!)-LEN(SUBSTITUTE(#REF!,",",""))+1</f>
        <v>#REF!</v>
      </c>
    </row>
    <row r="113" spans="1:7">
      <c r="A113" s="5" t="s">
        <v>170</v>
      </c>
      <c r="B113" s="6"/>
      <c r="C113" s="125"/>
      <c r="D113" s="66"/>
      <c r="E113" s="314" t="str">
        <f t="shared" si="1"/>
        <v/>
      </c>
      <c r="F113" s="312" t="b">
        <f>IF(nume_candidat="",FALSE,ISNUMBER(SEARCH(nume_candidat,#REF!)))</f>
        <v>0</v>
      </c>
      <c r="G113" s="313" t="e">
        <f>LEN(#REF!)-LEN(SUBSTITUTE(#REF!,",",""))+1</f>
        <v>#REF!</v>
      </c>
    </row>
    <row r="114" spans="1:7">
      <c r="A114" s="5" t="s">
        <v>171</v>
      </c>
      <c r="B114" s="6"/>
      <c r="C114" s="125"/>
      <c r="D114" s="66"/>
      <c r="E114" s="314" t="str">
        <f t="shared" si="1"/>
        <v/>
      </c>
      <c r="F114" s="312" t="b">
        <f>IF(nume_candidat="",FALSE,ISNUMBER(SEARCH(nume_candidat,#REF!)))</f>
        <v>0</v>
      </c>
      <c r="G114" s="313" t="e">
        <f>LEN(#REF!)-LEN(SUBSTITUTE(#REF!,",",""))+1</f>
        <v>#REF!</v>
      </c>
    </row>
    <row r="115" spans="1:7">
      <c r="A115" s="5" t="s">
        <v>172</v>
      </c>
      <c r="B115" s="6"/>
      <c r="C115" s="125"/>
      <c r="D115" s="66"/>
      <c r="E115" s="314" t="str">
        <f t="shared" si="1"/>
        <v/>
      </c>
      <c r="F115" s="312" t="b">
        <f>IF(nume_candidat="",FALSE,ISNUMBER(SEARCH(nume_candidat,#REF!)))</f>
        <v>0</v>
      </c>
      <c r="G115" s="313" t="e">
        <f>LEN(#REF!)-LEN(SUBSTITUTE(#REF!,",",""))+1</f>
        <v>#REF!</v>
      </c>
    </row>
    <row r="116" spans="1:7">
      <c r="A116" s="5" t="s">
        <v>173</v>
      </c>
      <c r="B116" s="6"/>
      <c r="C116" s="125"/>
      <c r="D116" s="66"/>
      <c r="E116" s="314" t="str">
        <f t="shared" si="1"/>
        <v/>
      </c>
      <c r="F116" s="312" t="b">
        <f>IF(nume_candidat="",FALSE,ISNUMBER(SEARCH(nume_candidat,#REF!)))</f>
        <v>0</v>
      </c>
      <c r="G116" s="313" t="e">
        <f>LEN(#REF!)-LEN(SUBSTITUTE(#REF!,",",""))+1</f>
        <v>#REF!</v>
      </c>
    </row>
    <row r="117" spans="1:7">
      <c r="A117" s="5" t="s">
        <v>174</v>
      </c>
      <c r="B117" s="6"/>
      <c r="C117" s="125"/>
      <c r="D117" s="66"/>
      <c r="E117" s="314" t="str">
        <f t="shared" si="1"/>
        <v/>
      </c>
      <c r="F117" s="312" t="b">
        <f>IF(nume_candidat="",FALSE,ISNUMBER(SEARCH(nume_candidat,#REF!)))</f>
        <v>0</v>
      </c>
      <c r="G117" s="313" t="e">
        <f>LEN(#REF!)-LEN(SUBSTITUTE(#REF!,",",""))+1</f>
        <v>#REF!</v>
      </c>
    </row>
    <row r="118" spans="1:7">
      <c r="A118" s="5" t="s">
        <v>175</v>
      </c>
      <c r="B118" s="6"/>
      <c r="C118" s="125"/>
      <c r="D118" s="66"/>
      <c r="E118" s="314" t="str">
        <f t="shared" si="1"/>
        <v/>
      </c>
      <c r="F118" s="312" t="b">
        <f>IF(nume_candidat="",FALSE,ISNUMBER(SEARCH(nume_candidat,#REF!)))</f>
        <v>0</v>
      </c>
      <c r="G118" s="313" t="e">
        <f>LEN(#REF!)-LEN(SUBSTITUTE(#REF!,",",""))+1</f>
        <v>#REF!</v>
      </c>
    </row>
    <row r="119" spans="1:7">
      <c r="A119" s="5" t="s">
        <v>176</v>
      </c>
      <c r="B119" s="6"/>
      <c r="C119" s="125"/>
      <c r="D119" s="66"/>
      <c r="E119" s="314" t="str">
        <f t="shared" si="1"/>
        <v/>
      </c>
      <c r="F119" s="312" t="b">
        <f>IF(nume_candidat="",FALSE,ISNUMBER(SEARCH(nume_candidat,#REF!)))</f>
        <v>0</v>
      </c>
      <c r="G119" s="313" t="e">
        <f>LEN(#REF!)-LEN(SUBSTITUTE(#REF!,",",""))+1</f>
        <v>#REF!</v>
      </c>
    </row>
    <row r="120" spans="1:7">
      <c r="A120" s="5" t="s">
        <v>177</v>
      </c>
      <c r="B120" s="6"/>
      <c r="C120" s="125"/>
      <c r="D120" s="66"/>
      <c r="E120" s="314" t="str">
        <f t="shared" si="1"/>
        <v/>
      </c>
      <c r="F120" s="312" t="b">
        <f>IF(nume_candidat="",FALSE,ISNUMBER(SEARCH(nume_candidat,#REF!)))</f>
        <v>0</v>
      </c>
      <c r="G120" s="313" t="e">
        <f>LEN(#REF!)-LEN(SUBSTITUTE(#REF!,",",""))+1</f>
        <v>#REF!</v>
      </c>
    </row>
    <row r="121" spans="1:7">
      <c r="A121" s="5" t="s">
        <v>178</v>
      </c>
      <c r="B121" s="6"/>
      <c r="C121" s="125"/>
      <c r="D121" s="66"/>
      <c r="E121" s="314" t="str">
        <f t="shared" si="1"/>
        <v/>
      </c>
      <c r="F121" s="312" t="b">
        <f>IF(nume_candidat="",FALSE,ISNUMBER(SEARCH(nume_candidat,#REF!)))</f>
        <v>0</v>
      </c>
      <c r="G121" s="313" t="e">
        <f>LEN(#REF!)-LEN(SUBSTITUTE(#REF!,",",""))+1</f>
        <v>#REF!</v>
      </c>
    </row>
    <row r="122" spans="1:7">
      <c r="A122" s="5" t="s">
        <v>179</v>
      </c>
      <c r="B122" s="6"/>
      <c r="C122" s="125"/>
      <c r="D122" s="66"/>
      <c r="E122" s="314" t="str">
        <f t="shared" si="1"/>
        <v/>
      </c>
      <c r="F122" s="312" t="b">
        <f>IF(nume_candidat="",FALSE,ISNUMBER(SEARCH(nume_candidat,#REF!)))</f>
        <v>0</v>
      </c>
      <c r="G122" s="313" t="e">
        <f>LEN(#REF!)-LEN(SUBSTITUTE(#REF!,",",""))+1</f>
        <v>#REF!</v>
      </c>
    </row>
    <row r="123" spans="1:7">
      <c r="A123" s="5" t="s">
        <v>180</v>
      </c>
      <c r="B123" s="6"/>
      <c r="C123" s="125"/>
      <c r="D123" s="66"/>
      <c r="E123" s="314" t="str">
        <f t="shared" si="1"/>
        <v/>
      </c>
      <c r="F123" s="312" t="b">
        <f>IF(nume_candidat="",FALSE,ISNUMBER(SEARCH(nume_candidat,#REF!)))</f>
        <v>0</v>
      </c>
      <c r="G123" s="313" t="e">
        <f>LEN(#REF!)-LEN(SUBSTITUTE(#REF!,",",""))+1</f>
        <v>#REF!</v>
      </c>
    </row>
    <row r="124" spans="1:7">
      <c r="A124" s="5" t="s">
        <v>181</v>
      </c>
      <c r="B124" s="6"/>
      <c r="C124" s="125"/>
      <c r="D124" s="66"/>
      <c r="E124" s="314" t="str">
        <f t="shared" si="1"/>
        <v/>
      </c>
      <c r="F124" s="312" t="b">
        <f>IF(nume_candidat="",FALSE,ISNUMBER(SEARCH(nume_candidat,#REF!)))</f>
        <v>0</v>
      </c>
      <c r="G124" s="313" t="e">
        <f>LEN(#REF!)-LEN(SUBSTITUTE(#REF!,",",""))+1</f>
        <v>#REF!</v>
      </c>
    </row>
    <row r="125" spans="1:7">
      <c r="A125" s="5" t="s">
        <v>182</v>
      </c>
      <c r="B125" s="6"/>
      <c r="C125" s="125"/>
      <c r="D125" s="66"/>
      <c r="E125" s="314" t="str">
        <f t="shared" si="1"/>
        <v/>
      </c>
      <c r="F125" s="312" t="b">
        <f>IF(nume_candidat="",FALSE,ISNUMBER(SEARCH(nume_candidat,#REF!)))</f>
        <v>0</v>
      </c>
      <c r="G125" s="313" t="e">
        <f>LEN(#REF!)-LEN(SUBSTITUTE(#REF!,",",""))+1</f>
        <v>#REF!</v>
      </c>
    </row>
    <row r="126" spans="1:7">
      <c r="A126" s="5" t="s">
        <v>183</v>
      </c>
      <c r="B126" s="6"/>
      <c r="C126" s="125"/>
      <c r="D126" s="66"/>
      <c r="E126" s="314" t="str">
        <f t="shared" si="1"/>
        <v/>
      </c>
      <c r="F126" s="312" t="b">
        <f>IF(nume_candidat="",FALSE,ISNUMBER(SEARCH(nume_candidat,#REF!)))</f>
        <v>0</v>
      </c>
      <c r="G126" s="313" t="e">
        <f>LEN(#REF!)-LEN(SUBSTITUTE(#REF!,",",""))+1</f>
        <v>#REF!</v>
      </c>
    </row>
    <row r="127" spans="1:7">
      <c r="A127" s="5" t="s">
        <v>184</v>
      </c>
      <c r="B127" s="6"/>
      <c r="C127" s="125"/>
      <c r="D127" s="66"/>
      <c r="E127" s="314" t="str">
        <f t="shared" si="1"/>
        <v/>
      </c>
      <c r="F127" s="312" t="b">
        <f>IF(nume_candidat="",FALSE,ISNUMBER(SEARCH(nume_candidat,#REF!)))</f>
        <v>0</v>
      </c>
      <c r="G127" s="313" t="e">
        <f>LEN(#REF!)-LEN(SUBSTITUTE(#REF!,",",""))+1</f>
        <v>#REF!</v>
      </c>
    </row>
    <row r="128" spans="1:7">
      <c r="A128" s="5" t="s">
        <v>185</v>
      </c>
      <c r="B128" s="6"/>
      <c r="C128" s="125"/>
      <c r="D128" s="66"/>
      <c r="E128" s="314" t="str">
        <f t="shared" si="1"/>
        <v/>
      </c>
      <c r="F128" s="312" t="b">
        <f>IF(nume_candidat="",FALSE,ISNUMBER(SEARCH(nume_candidat,#REF!)))</f>
        <v>0</v>
      </c>
      <c r="G128" s="313" t="e">
        <f>LEN(#REF!)-LEN(SUBSTITUTE(#REF!,",",""))+1</f>
        <v>#REF!</v>
      </c>
    </row>
    <row r="129" spans="1:7">
      <c r="A129" s="5" t="s">
        <v>186</v>
      </c>
      <c r="B129" s="6"/>
      <c r="C129" s="125"/>
      <c r="D129" s="66"/>
      <c r="E129" s="314" t="str">
        <f t="shared" si="1"/>
        <v/>
      </c>
      <c r="F129" s="312" t="b">
        <f>IF(nume_candidat="",FALSE,ISNUMBER(SEARCH(nume_candidat,#REF!)))</f>
        <v>0</v>
      </c>
      <c r="G129" s="313" t="e">
        <f>LEN(#REF!)-LEN(SUBSTITUTE(#REF!,",",""))+1</f>
        <v>#REF!</v>
      </c>
    </row>
    <row r="130" spans="1:7">
      <c r="A130" s="5" t="s">
        <v>187</v>
      </c>
      <c r="B130" s="6"/>
      <c r="C130" s="125"/>
      <c r="D130" s="66"/>
      <c r="E130" s="314" t="str">
        <f t="shared" si="1"/>
        <v/>
      </c>
      <c r="F130" s="312" t="b">
        <f>IF(nume_candidat="",FALSE,ISNUMBER(SEARCH(nume_candidat,#REF!)))</f>
        <v>0</v>
      </c>
      <c r="G130" s="313" t="e">
        <f>LEN(#REF!)-LEN(SUBSTITUTE(#REF!,",",""))+1</f>
        <v>#REF!</v>
      </c>
    </row>
    <row r="131" spans="1:7">
      <c r="A131" s="5" t="s">
        <v>188</v>
      </c>
      <c r="B131" s="6"/>
      <c r="C131" s="125"/>
      <c r="D131" s="66"/>
      <c r="E131" s="314" t="str">
        <f t="shared" si="1"/>
        <v/>
      </c>
      <c r="F131" s="312" t="b">
        <f>IF(nume_candidat="",FALSE,ISNUMBER(SEARCH(nume_candidat,#REF!)))</f>
        <v>0</v>
      </c>
      <c r="G131" s="313" t="e">
        <f>LEN(#REF!)-LEN(SUBSTITUTE(#REF!,",",""))+1</f>
        <v>#REF!</v>
      </c>
    </row>
    <row r="132" spans="1:7">
      <c r="A132" s="5" t="s">
        <v>189</v>
      </c>
      <c r="B132" s="6"/>
      <c r="C132" s="125"/>
      <c r="D132" s="66"/>
      <c r="E132" s="314" t="str">
        <f t="shared" si="1"/>
        <v/>
      </c>
      <c r="F132" s="312" t="b">
        <f>IF(nume_candidat="",FALSE,ISNUMBER(SEARCH(nume_candidat,#REF!)))</f>
        <v>0</v>
      </c>
      <c r="G132" s="313" t="e">
        <f>LEN(#REF!)-LEN(SUBSTITUTE(#REF!,",",""))+1</f>
        <v>#REF!</v>
      </c>
    </row>
    <row r="133" spans="1:7">
      <c r="A133" s="5" t="s">
        <v>190</v>
      </c>
      <c r="B133" s="6"/>
      <c r="C133" s="125"/>
      <c r="D133" s="66"/>
      <c r="E133" s="314" t="str">
        <f t="shared" si="1"/>
        <v/>
      </c>
      <c r="F133" s="312" t="b">
        <f>IF(nume_candidat="",FALSE,ISNUMBER(SEARCH(nume_candidat,#REF!)))</f>
        <v>0</v>
      </c>
      <c r="G133" s="313" t="e">
        <f>LEN(#REF!)-LEN(SUBSTITUTE(#REF!,",",""))+1</f>
        <v>#REF!</v>
      </c>
    </row>
    <row r="134" spans="1:7">
      <c r="A134" s="5" t="s">
        <v>191</v>
      </c>
      <c r="B134" s="6"/>
      <c r="C134" s="125"/>
      <c r="D134" s="66"/>
      <c r="E134" s="314" t="str">
        <f t="shared" si="1"/>
        <v/>
      </c>
      <c r="F134" s="312" t="b">
        <f>IF(nume_candidat="",FALSE,ISNUMBER(SEARCH(nume_candidat,#REF!)))</f>
        <v>0</v>
      </c>
      <c r="G134" s="313" t="e">
        <f>LEN(#REF!)-LEN(SUBSTITUTE(#REF!,",",""))+1</f>
        <v>#REF!</v>
      </c>
    </row>
    <row r="135" spans="1:7">
      <c r="A135" s="5" t="s">
        <v>192</v>
      </c>
      <c r="B135" s="6"/>
      <c r="C135" s="125"/>
      <c r="D135" s="66"/>
      <c r="E135" s="314" t="str">
        <f t="shared" si="1"/>
        <v/>
      </c>
      <c r="F135" s="312" t="b">
        <f>IF(nume_candidat="",FALSE,ISNUMBER(SEARCH(nume_candidat,#REF!)))</f>
        <v>0</v>
      </c>
      <c r="G135" s="313" t="e">
        <f>LEN(#REF!)-LEN(SUBSTITUTE(#REF!,",",""))+1</f>
        <v>#REF!</v>
      </c>
    </row>
    <row r="136" spans="1:7">
      <c r="A136" s="5" t="s">
        <v>193</v>
      </c>
      <c r="B136" s="6"/>
      <c r="C136" s="125"/>
      <c r="D136" s="66"/>
      <c r="E136" s="314" t="str">
        <f t="shared" si="1"/>
        <v/>
      </c>
      <c r="F136" s="312" t="b">
        <f>IF(nume_candidat="",FALSE,ISNUMBER(SEARCH(nume_candidat,#REF!)))</f>
        <v>0</v>
      </c>
      <c r="G136" s="313" t="e">
        <f>LEN(#REF!)-LEN(SUBSTITUTE(#REF!,",",""))+1</f>
        <v>#REF!</v>
      </c>
    </row>
    <row r="137" spans="1:7">
      <c r="A137" s="5" t="s">
        <v>194</v>
      </c>
      <c r="B137" s="6"/>
      <c r="C137" s="125"/>
      <c r="D137" s="66"/>
      <c r="E137" s="314" t="str">
        <f t="shared" si="1"/>
        <v/>
      </c>
      <c r="F137" s="312" t="b">
        <f>IF(nume_candidat="",FALSE,ISNUMBER(SEARCH(nume_candidat,#REF!)))</f>
        <v>0</v>
      </c>
      <c r="G137" s="313" t="e">
        <f>LEN(#REF!)-LEN(SUBSTITUTE(#REF!,",",""))+1</f>
        <v>#REF!</v>
      </c>
    </row>
    <row r="138" spans="1:7">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c r="A139" s="5" t="s">
        <v>196</v>
      </c>
      <c r="B139" s="6"/>
      <c r="C139" s="125"/>
      <c r="D139" s="66"/>
      <c r="E139" s="314" t="str">
        <f t="shared" si="2"/>
        <v/>
      </c>
      <c r="F139" s="312" t="b">
        <f>IF(nume_candidat="",FALSE,ISNUMBER(SEARCH(nume_candidat,#REF!)))</f>
        <v>0</v>
      </c>
      <c r="G139" s="313" t="e">
        <f>LEN(#REF!)-LEN(SUBSTITUTE(#REF!,",",""))+1</f>
        <v>#REF!</v>
      </c>
    </row>
    <row r="140" spans="1:7">
      <c r="A140" s="5" t="s">
        <v>197</v>
      </c>
      <c r="B140" s="6"/>
      <c r="C140" s="125"/>
      <c r="D140" s="66"/>
      <c r="E140" s="314" t="str">
        <f t="shared" si="2"/>
        <v/>
      </c>
      <c r="F140" s="312" t="b">
        <f>IF(nume_candidat="",FALSE,ISNUMBER(SEARCH(nume_candidat,#REF!)))</f>
        <v>0</v>
      </c>
      <c r="G140" s="313" t="e">
        <f>LEN(#REF!)-LEN(SUBSTITUTE(#REF!,",",""))+1</f>
        <v>#REF!</v>
      </c>
    </row>
    <row r="141" spans="1:7">
      <c r="A141" s="5" t="s">
        <v>198</v>
      </c>
      <c r="B141" s="6"/>
      <c r="C141" s="125"/>
      <c r="D141" s="66"/>
      <c r="E141" s="314" t="str">
        <f t="shared" si="2"/>
        <v/>
      </c>
      <c r="F141" s="312" t="b">
        <f>IF(nume_candidat="",FALSE,ISNUMBER(SEARCH(nume_candidat,#REF!)))</f>
        <v>0</v>
      </c>
      <c r="G141" s="313" t="e">
        <f>LEN(#REF!)-LEN(SUBSTITUTE(#REF!,",",""))+1</f>
        <v>#REF!</v>
      </c>
    </row>
    <row r="142" spans="1:7">
      <c r="A142" s="5" t="s">
        <v>199</v>
      </c>
      <c r="B142" s="6"/>
      <c r="C142" s="125"/>
      <c r="D142" s="66"/>
      <c r="E142" s="314" t="str">
        <f t="shared" si="2"/>
        <v/>
      </c>
      <c r="F142" s="312" t="b">
        <f>IF(nume_candidat="",FALSE,ISNUMBER(SEARCH(nume_candidat,#REF!)))</f>
        <v>0</v>
      </c>
      <c r="G142" s="313" t="e">
        <f>LEN(#REF!)-LEN(SUBSTITUTE(#REF!,",",""))+1</f>
        <v>#REF!</v>
      </c>
    </row>
    <row r="143" spans="1:7">
      <c r="A143" s="5" t="s">
        <v>200</v>
      </c>
      <c r="B143" s="6"/>
      <c r="C143" s="125"/>
      <c r="D143" s="66"/>
      <c r="E143" s="314" t="str">
        <f t="shared" si="2"/>
        <v/>
      </c>
      <c r="F143" s="312" t="b">
        <f>IF(nume_candidat="",FALSE,ISNUMBER(SEARCH(nume_candidat,#REF!)))</f>
        <v>0</v>
      </c>
      <c r="G143" s="313" t="e">
        <f>LEN(#REF!)-LEN(SUBSTITUTE(#REF!,",",""))+1</f>
        <v>#REF!</v>
      </c>
    </row>
    <row r="144" spans="1:7">
      <c r="A144" s="5" t="s">
        <v>201</v>
      </c>
      <c r="B144" s="6"/>
      <c r="C144" s="125"/>
      <c r="D144" s="66"/>
      <c r="E144" s="314" t="str">
        <f t="shared" si="2"/>
        <v/>
      </c>
      <c r="F144" s="312" t="b">
        <f>IF(nume_candidat="",FALSE,ISNUMBER(SEARCH(nume_candidat,#REF!)))</f>
        <v>0</v>
      </c>
      <c r="G144" s="313" t="e">
        <f>LEN(#REF!)-LEN(SUBSTITUTE(#REF!,",",""))+1</f>
        <v>#REF!</v>
      </c>
    </row>
    <row r="145" spans="1:7">
      <c r="A145" s="5" t="s">
        <v>202</v>
      </c>
      <c r="B145" s="6"/>
      <c r="C145" s="125"/>
      <c r="D145" s="66"/>
      <c r="E145" s="314" t="str">
        <f t="shared" si="2"/>
        <v/>
      </c>
      <c r="F145" s="312" t="b">
        <f>IF(nume_candidat="",FALSE,ISNUMBER(SEARCH(nume_candidat,#REF!)))</f>
        <v>0</v>
      </c>
      <c r="G145" s="313" t="e">
        <f>LEN(#REF!)-LEN(SUBSTITUTE(#REF!,",",""))+1</f>
        <v>#REF!</v>
      </c>
    </row>
    <row r="146" spans="1:7">
      <c r="A146" s="5" t="s">
        <v>203</v>
      </c>
      <c r="B146" s="6"/>
      <c r="C146" s="125"/>
      <c r="D146" s="66"/>
      <c r="E146" s="314" t="str">
        <f t="shared" si="2"/>
        <v/>
      </c>
      <c r="F146" s="312" t="b">
        <f>IF(nume_candidat="",FALSE,ISNUMBER(SEARCH(nume_candidat,#REF!)))</f>
        <v>0</v>
      </c>
      <c r="G146" s="313" t="e">
        <f>LEN(#REF!)-LEN(SUBSTITUTE(#REF!,",",""))+1</f>
        <v>#REF!</v>
      </c>
    </row>
    <row r="147" spans="1:7">
      <c r="A147" s="5" t="s">
        <v>204</v>
      </c>
      <c r="B147" s="6"/>
      <c r="C147" s="125"/>
      <c r="D147" s="66"/>
      <c r="E147" s="314" t="str">
        <f t="shared" si="2"/>
        <v/>
      </c>
      <c r="F147" s="312" t="b">
        <f>IF(nume_candidat="",FALSE,ISNUMBER(SEARCH(nume_candidat,#REF!)))</f>
        <v>0</v>
      </c>
      <c r="G147" s="313" t="e">
        <f>LEN(#REF!)-LEN(SUBSTITUTE(#REF!,",",""))+1</f>
        <v>#REF!</v>
      </c>
    </row>
    <row r="148" spans="1:7">
      <c r="A148" s="5" t="s">
        <v>205</v>
      </c>
      <c r="B148" s="6"/>
      <c r="C148" s="125"/>
      <c r="D148" s="66"/>
      <c r="E148" s="314" t="str">
        <f t="shared" si="2"/>
        <v/>
      </c>
      <c r="F148" s="312" t="b">
        <f>IF(nume_candidat="",FALSE,ISNUMBER(SEARCH(nume_candidat,#REF!)))</f>
        <v>0</v>
      </c>
      <c r="G148" s="313" t="e">
        <f>LEN(#REF!)-LEN(SUBSTITUTE(#REF!,",",""))+1</f>
        <v>#REF!</v>
      </c>
    </row>
    <row r="149" spans="1:7">
      <c r="A149" s="5" t="s">
        <v>206</v>
      </c>
      <c r="B149" s="6"/>
      <c r="C149" s="125"/>
      <c r="D149" s="66"/>
      <c r="E149" s="314" t="str">
        <f t="shared" si="2"/>
        <v/>
      </c>
      <c r="F149" s="312" t="b">
        <f>IF(nume_candidat="",FALSE,ISNUMBER(SEARCH(nume_candidat,#REF!)))</f>
        <v>0</v>
      </c>
      <c r="G149" s="313" t="e">
        <f>LEN(#REF!)-LEN(SUBSTITUTE(#REF!,",",""))+1</f>
        <v>#REF!</v>
      </c>
    </row>
    <row r="150" spans="1:7">
      <c r="A150" s="5" t="s">
        <v>207</v>
      </c>
      <c r="B150" s="6"/>
      <c r="C150" s="125"/>
      <c r="D150" s="66"/>
      <c r="E150" s="314" t="str">
        <f t="shared" si="2"/>
        <v/>
      </c>
      <c r="F150" s="312" t="b">
        <f>IF(nume_candidat="",FALSE,ISNUMBER(SEARCH(nume_candidat,#REF!)))</f>
        <v>0</v>
      </c>
      <c r="G150" s="313" t="e">
        <f>LEN(#REF!)-LEN(SUBSTITUTE(#REF!,",",""))+1</f>
        <v>#REF!</v>
      </c>
    </row>
    <row r="151" spans="1:7">
      <c r="A151" s="5" t="s">
        <v>208</v>
      </c>
      <c r="B151" s="6"/>
      <c r="C151" s="125"/>
      <c r="D151" s="66"/>
      <c r="E151" s="314" t="str">
        <f t="shared" si="2"/>
        <v/>
      </c>
      <c r="F151" s="312" t="b">
        <f>IF(nume_candidat="",FALSE,ISNUMBER(SEARCH(nume_candidat,#REF!)))</f>
        <v>0</v>
      </c>
      <c r="G151" s="313" t="e">
        <f>LEN(#REF!)-LEN(SUBSTITUTE(#REF!,",",""))+1</f>
        <v>#REF!</v>
      </c>
    </row>
    <row r="152" spans="1:7">
      <c r="A152" s="5" t="s">
        <v>209</v>
      </c>
      <c r="B152" s="6"/>
      <c r="C152" s="125"/>
      <c r="D152" s="66"/>
      <c r="E152" s="314" t="str">
        <f t="shared" si="2"/>
        <v/>
      </c>
      <c r="F152" s="312" t="b">
        <f>IF(nume_candidat="",FALSE,ISNUMBER(SEARCH(nume_candidat,#REF!)))</f>
        <v>0</v>
      </c>
      <c r="G152" s="313" t="e">
        <f>LEN(#REF!)-LEN(SUBSTITUTE(#REF!,",",""))+1</f>
        <v>#REF!</v>
      </c>
    </row>
    <row r="153" spans="1:7">
      <c r="A153" s="5" t="s">
        <v>210</v>
      </c>
      <c r="B153" s="6"/>
      <c r="C153" s="125"/>
      <c r="D153" s="66"/>
      <c r="E153" s="314" t="str">
        <f t="shared" si="2"/>
        <v/>
      </c>
      <c r="F153" s="312" t="b">
        <f>IF(nume_candidat="",FALSE,ISNUMBER(SEARCH(nume_candidat,#REF!)))</f>
        <v>0</v>
      </c>
      <c r="G153" s="313" t="e">
        <f>LEN(#REF!)-LEN(SUBSTITUTE(#REF!,",",""))+1</f>
        <v>#REF!</v>
      </c>
    </row>
    <row r="154" spans="1:7">
      <c r="A154" s="5" t="s">
        <v>211</v>
      </c>
      <c r="B154" s="6"/>
      <c r="C154" s="125"/>
      <c r="D154" s="66"/>
      <c r="E154" s="314" t="str">
        <f t="shared" si="2"/>
        <v/>
      </c>
      <c r="F154" s="312" t="b">
        <f>IF(nume_candidat="",FALSE,ISNUMBER(SEARCH(nume_candidat,#REF!)))</f>
        <v>0</v>
      </c>
      <c r="G154" s="313" t="e">
        <f>LEN(#REF!)-LEN(SUBSTITUTE(#REF!,",",""))+1</f>
        <v>#REF!</v>
      </c>
    </row>
    <row r="155" spans="1:7">
      <c r="A155" s="5" t="s">
        <v>212</v>
      </c>
      <c r="B155" s="6"/>
      <c r="C155" s="125"/>
      <c r="D155" s="66"/>
      <c r="E155" s="314" t="str">
        <f t="shared" si="2"/>
        <v/>
      </c>
      <c r="F155" s="312" t="b">
        <f>IF(nume_candidat="",FALSE,ISNUMBER(SEARCH(nume_candidat,#REF!)))</f>
        <v>0</v>
      </c>
      <c r="G155" s="313" t="e">
        <f>LEN(#REF!)-LEN(SUBSTITUTE(#REF!,",",""))+1</f>
        <v>#REF!</v>
      </c>
    </row>
    <row r="156" spans="1:7">
      <c r="A156" s="5" t="s">
        <v>213</v>
      </c>
      <c r="B156" s="6"/>
      <c r="C156" s="125"/>
      <c r="D156" s="66"/>
      <c r="E156" s="314" t="str">
        <f t="shared" si="2"/>
        <v/>
      </c>
      <c r="F156" s="312" t="b">
        <f>IF(nume_candidat="",FALSE,ISNUMBER(SEARCH(nume_candidat,#REF!)))</f>
        <v>0</v>
      </c>
      <c r="G156" s="313" t="e">
        <f>LEN(#REF!)-LEN(SUBSTITUTE(#REF!,",",""))+1</f>
        <v>#REF!</v>
      </c>
    </row>
    <row r="157" spans="1:7">
      <c r="A157" s="5" t="s">
        <v>214</v>
      </c>
      <c r="B157" s="6"/>
      <c r="C157" s="125"/>
      <c r="D157" s="66"/>
      <c r="E157" s="314" t="str">
        <f t="shared" si="2"/>
        <v/>
      </c>
      <c r="F157" s="312" t="b">
        <f>IF(nume_candidat="",FALSE,ISNUMBER(SEARCH(nume_candidat,#REF!)))</f>
        <v>0</v>
      </c>
      <c r="G157" s="313" t="e">
        <f>LEN(#REF!)-LEN(SUBSTITUTE(#REF!,",",""))+1</f>
        <v>#REF!</v>
      </c>
    </row>
    <row r="158" spans="1:7">
      <c r="A158" s="5" t="s">
        <v>215</v>
      </c>
      <c r="B158" s="6"/>
      <c r="C158" s="125"/>
      <c r="D158" s="66"/>
      <c r="E158" s="314" t="str">
        <f t="shared" si="2"/>
        <v/>
      </c>
      <c r="F158" s="312" t="b">
        <f>IF(nume_candidat="",FALSE,ISNUMBER(SEARCH(nume_candidat,#REF!)))</f>
        <v>0</v>
      </c>
      <c r="G158" s="313" t="e">
        <f>LEN(#REF!)-LEN(SUBSTITUTE(#REF!,",",""))+1</f>
        <v>#REF!</v>
      </c>
    </row>
    <row r="159" spans="1:7">
      <c r="A159" s="5" t="s">
        <v>216</v>
      </c>
      <c r="B159" s="6"/>
      <c r="C159" s="125"/>
      <c r="D159" s="66"/>
      <c r="E159" s="314" t="str">
        <f t="shared" si="2"/>
        <v/>
      </c>
      <c r="F159" s="312" t="b">
        <f>IF(nume_candidat="",FALSE,ISNUMBER(SEARCH(nume_candidat,#REF!)))</f>
        <v>0</v>
      </c>
      <c r="G159" s="313" t="e">
        <f>LEN(#REF!)-LEN(SUBSTITUTE(#REF!,",",""))+1</f>
        <v>#REF!</v>
      </c>
    </row>
    <row r="160" spans="1:7">
      <c r="A160" s="5" t="s">
        <v>217</v>
      </c>
      <c r="B160" s="6"/>
      <c r="C160" s="125"/>
      <c r="D160" s="66"/>
      <c r="E160" s="314" t="str">
        <f t="shared" si="2"/>
        <v/>
      </c>
      <c r="F160" s="312" t="b">
        <f>IF(nume_candidat="",FALSE,ISNUMBER(SEARCH(nume_candidat,#REF!)))</f>
        <v>0</v>
      </c>
      <c r="G160" s="313" t="e">
        <f>LEN(#REF!)-LEN(SUBSTITUTE(#REF!,",",""))+1</f>
        <v>#REF!</v>
      </c>
    </row>
    <row r="161" spans="1:7">
      <c r="A161" s="5" t="s">
        <v>218</v>
      </c>
      <c r="B161" s="6"/>
      <c r="C161" s="125"/>
      <c r="D161" s="66"/>
      <c r="E161" s="314" t="str">
        <f t="shared" si="2"/>
        <v/>
      </c>
      <c r="F161" s="312" t="b">
        <f>IF(nume_candidat="",FALSE,ISNUMBER(SEARCH(nume_candidat,#REF!)))</f>
        <v>0</v>
      </c>
      <c r="G161" s="313" t="e">
        <f>LEN(#REF!)-LEN(SUBSTITUTE(#REF!,",",""))+1</f>
        <v>#REF!</v>
      </c>
    </row>
    <row r="162" spans="1:7">
      <c r="A162" s="5" t="s">
        <v>219</v>
      </c>
      <c r="B162" s="6"/>
      <c r="C162" s="125"/>
      <c r="D162" s="66"/>
      <c r="E162" s="314" t="str">
        <f t="shared" si="2"/>
        <v/>
      </c>
      <c r="F162" s="312" t="b">
        <f>IF(nume_candidat="",FALSE,ISNUMBER(SEARCH(nume_candidat,#REF!)))</f>
        <v>0</v>
      </c>
      <c r="G162" s="313" t="e">
        <f>LEN(#REF!)-LEN(SUBSTITUTE(#REF!,",",""))+1</f>
        <v>#REF!</v>
      </c>
    </row>
    <row r="163" spans="1:7">
      <c r="A163" s="5" t="s">
        <v>220</v>
      </c>
      <c r="B163" s="6"/>
      <c r="C163" s="125"/>
      <c r="D163" s="66"/>
      <c r="E163" s="314" t="str">
        <f t="shared" si="2"/>
        <v/>
      </c>
      <c r="F163" s="312" t="b">
        <f>IF(nume_candidat="",FALSE,ISNUMBER(SEARCH(nume_candidat,#REF!)))</f>
        <v>0</v>
      </c>
      <c r="G163" s="313" t="e">
        <f>LEN(#REF!)-LEN(SUBSTITUTE(#REF!,",",""))+1</f>
        <v>#REF!</v>
      </c>
    </row>
    <row r="164" spans="1:7">
      <c r="A164" s="5" t="s">
        <v>221</v>
      </c>
      <c r="B164" s="6"/>
      <c r="C164" s="125"/>
      <c r="D164" s="66"/>
      <c r="E164" s="314" t="str">
        <f t="shared" si="2"/>
        <v/>
      </c>
      <c r="F164" s="312" t="b">
        <f>IF(nume_candidat="",FALSE,ISNUMBER(SEARCH(nume_candidat,#REF!)))</f>
        <v>0</v>
      </c>
      <c r="G164" s="313" t="e">
        <f>LEN(#REF!)-LEN(SUBSTITUTE(#REF!,",",""))+1</f>
        <v>#REF!</v>
      </c>
    </row>
    <row r="165" spans="1:7">
      <c r="A165" s="5" t="s">
        <v>222</v>
      </c>
      <c r="B165" s="6"/>
      <c r="C165" s="125"/>
      <c r="D165" s="66"/>
      <c r="E165" s="314" t="str">
        <f t="shared" si="2"/>
        <v/>
      </c>
      <c r="F165" s="312" t="b">
        <f>IF(nume_candidat="",FALSE,ISNUMBER(SEARCH(nume_candidat,#REF!)))</f>
        <v>0</v>
      </c>
      <c r="G165" s="313" t="e">
        <f>LEN(#REF!)-LEN(SUBSTITUTE(#REF!,",",""))+1</f>
        <v>#REF!</v>
      </c>
    </row>
    <row r="166" spans="1:7">
      <c r="A166" s="5" t="s">
        <v>223</v>
      </c>
      <c r="B166" s="6"/>
      <c r="C166" s="125"/>
      <c r="D166" s="66"/>
      <c r="E166" s="314" t="str">
        <f t="shared" si="2"/>
        <v/>
      </c>
      <c r="F166" s="312" t="b">
        <f>IF(nume_candidat="",FALSE,ISNUMBER(SEARCH(nume_candidat,#REF!)))</f>
        <v>0</v>
      </c>
      <c r="G166" s="313" t="e">
        <f>LEN(#REF!)-LEN(SUBSTITUTE(#REF!,",",""))+1</f>
        <v>#REF!</v>
      </c>
    </row>
    <row r="167" spans="1:7">
      <c r="A167" s="5" t="s">
        <v>224</v>
      </c>
      <c r="B167" s="6"/>
      <c r="C167" s="125"/>
      <c r="D167" s="66"/>
      <c r="E167" s="314" t="str">
        <f t="shared" si="2"/>
        <v/>
      </c>
      <c r="F167" s="312" t="b">
        <f>IF(nume_candidat="",FALSE,ISNUMBER(SEARCH(nume_candidat,#REF!)))</f>
        <v>0</v>
      </c>
      <c r="G167" s="313" t="e">
        <f>LEN(#REF!)-LEN(SUBSTITUTE(#REF!,",",""))+1</f>
        <v>#REF!</v>
      </c>
    </row>
    <row r="168" spans="1:7">
      <c r="A168" s="5" t="s">
        <v>225</v>
      </c>
      <c r="B168" s="6"/>
      <c r="C168" s="125"/>
      <c r="D168" s="66"/>
      <c r="E168" s="314" t="str">
        <f t="shared" si="2"/>
        <v/>
      </c>
      <c r="F168" s="312" t="b">
        <f>IF(nume_candidat="",FALSE,ISNUMBER(SEARCH(nume_candidat,#REF!)))</f>
        <v>0</v>
      </c>
      <c r="G168" s="313" t="e">
        <f>LEN(#REF!)-LEN(SUBSTITUTE(#REF!,",",""))+1</f>
        <v>#REF!</v>
      </c>
    </row>
    <row r="169" spans="1:7">
      <c r="A169" s="5" t="s">
        <v>226</v>
      </c>
      <c r="B169" s="6"/>
      <c r="C169" s="125"/>
      <c r="D169" s="66"/>
      <c r="E169" s="314" t="str">
        <f t="shared" si="2"/>
        <v/>
      </c>
      <c r="F169" s="312" t="b">
        <f>IF(nume_candidat="",FALSE,ISNUMBER(SEARCH(nume_candidat,#REF!)))</f>
        <v>0</v>
      </c>
      <c r="G169" s="313" t="e">
        <f>LEN(#REF!)-LEN(SUBSTITUTE(#REF!,",",""))+1</f>
        <v>#REF!</v>
      </c>
    </row>
    <row r="170" spans="1:7">
      <c r="A170" s="5" t="s">
        <v>227</v>
      </c>
      <c r="B170" s="6"/>
      <c r="C170" s="125"/>
      <c r="D170" s="66"/>
      <c r="E170" s="314" t="str">
        <f t="shared" si="2"/>
        <v/>
      </c>
      <c r="F170" s="312" t="b">
        <f>IF(nume_candidat="",FALSE,ISNUMBER(SEARCH(nume_candidat,#REF!)))</f>
        <v>0</v>
      </c>
      <c r="G170" s="313" t="e">
        <f>LEN(#REF!)-LEN(SUBSTITUTE(#REF!,",",""))+1</f>
        <v>#REF!</v>
      </c>
    </row>
    <row r="171" spans="1:7">
      <c r="A171" s="5" t="s">
        <v>228</v>
      </c>
      <c r="B171" s="6"/>
      <c r="C171" s="125"/>
      <c r="D171" s="66"/>
      <c r="E171" s="314" t="str">
        <f t="shared" si="2"/>
        <v/>
      </c>
      <c r="F171" s="312" t="b">
        <f>IF(nume_candidat="",FALSE,ISNUMBER(SEARCH(nume_candidat,#REF!)))</f>
        <v>0</v>
      </c>
      <c r="G171" s="313" t="e">
        <f>LEN(#REF!)-LEN(SUBSTITUTE(#REF!,",",""))+1</f>
        <v>#REF!</v>
      </c>
    </row>
    <row r="172" spans="1:7">
      <c r="A172" s="5" t="s">
        <v>229</v>
      </c>
      <c r="B172" s="6"/>
      <c r="C172" s="125"/>
      <c r="D172" s="66"/>
      <c r="E172" s="314" t="str">
        <f t="shared" si="2"/>
        <v/>
      </c>
      <c r="F172" s="312" t="b">
        <f>IF(nume_candidat="",FALSE,ISNUMBER(SEARCH(nume_candidat,#REF!)))</f>
        <v>0</v>
      </c>
      <c r="G172" s="313" t="e">
        <f>LEN(#REF!)-LEN(SUBSTITUTE(#REF!,",",""))+1</f>
        <v>#REF!</v>
      </c>
    </row>
    <row r="173" spans="1:7">
      <c r="A173" s="5" t="s">
        <v>230</v>
      </c>
      <c r="B173" s="6"/>
      <c r="C173" s="125"/>
      <c r="D173" s="66"/>
      <c r="E173" s="314" t="str">
        <f t="shared" si="2"/>
        <v/>
      </c>
      <c r="F173" s="312" t="b">
        <f>IF(nume_candidat="",FALSE,ISNUMBER(SEARCH(nume_candidat,#REF!)))</f>
        <v>0</v>
      </c>
      <c r="G173" s="313" t="e">
        <f>LEN(#REF!)-LEN(SUBSTITUTE(#REF!,",",""))+1</f>
        <v>#REF!</v>
      </c>
    </row>
    <row r="174" spans="1:7">
      <c r="A174" s="5" t="s">
        <v>231</v>
      </c>
      <c r="B174" s="6"/>
      <c r="C174" s="125"/>
      <c r="D174" s="66"/>
      <c r="E174" s="314" t="str">
        <f t="shared" si="2"/>
        <v/>
      </c>
      <c r="F174" s="312" t="b">
        <f>IF(nume_candidat="",FALSE,ISNUMBER(SEARCH(nume_candidat,#REF!)))</f>
        <v>0</v>
      </c>
      <c r="G174" s="313" t="e">
        <f>LEN(#REF!)-LEN(SUBSTITUTE(#REF!,",",""))+1</f>
        <v>#REF!</v>
      </c>
    </row>
    <row r="175" spans="1:7">
      <c r="A175" s="5" t="s">
        <v>232</v>
      </c>
      <c r="B175" s="6"/>
      <c r="C175" s="125"/>
      <c r="D175" s="66"/>
      <c r="E175" s="314" t="str">
        <f t="shared" si="2"/>
        <v/>
      </c>
      <c r="F175" s="312" t="b">
        <f>IF(nume_candidat="",FALSE,ISNUMBER(SEARCH(nume_candidat,#REF!)))</f>
        <v>0</v>
      </c>
      <c r="G175" s="313" t="e">
        <f>LEN(#REF!)-LEN(SUBSTITUTE(#REF!,",",""))+1</f>
        <v>#REF!</v>
      </c>
    </row>
    <row r="176" spans="1:7">
      <c r="A176" s="5" t="s">
        <v>233</v>
      </c>
      <c r="B176" s="6"/>
      <c r="C176" s="125"/>
      <c r="D176" s="66"/>
      <c r="E176" s="314" t="str">
        <f t="shared" si="2"/>
        <v/>
      </c>
      <c r="F176" s="312" t="b">
        <f>IF(nume_candidat="",FALSE,ISNUMBER(SEARCH(nume_candidat,#REF!)))</f>
        <v>0</v>
      </c>
      <c r="G176" s="313" t="e">
        <f>LEN(#REF!)-LEN(SUBSTITUTE(#REF!,",",""))+1</f>
        <v>#REF!</v>
      </c>
    </row>
    <row r="177" spans="1:7">
      <c r="A177" s="5" t="s">
        <v>234</v>
      </c>
      <c r="B177" s="6"/>
      <c r="C177" s="125"/>
      <c r="D177" s="66"/>
      <c r="E177" s="314" t="str">
        <f t="shared" si="2"/>
        <v/>
      </c>
      <c r="F177" s="312" t="b">
        <f>IF(nume_candidat="",FALSE,ISNUMBER(SEARCH(nume_candidat,#REF!)))</f>
        <v>0</v>
      </c>
      <c r="G177" s="313" t="e">
        <f>LEN(#REF!)-LEN(SUBSTITUTE(#REF!,",",""))+1</f>
        <v>#REF!</v>
      </c>
    </row>
    <row r="178" spans="1:7">
      <c r="A178" s="5" t="s">
        <v>235</v>
      </c>
      <c r="B178" s="6"/>
      <c r="C178" s="125"/>
      <c r="D178" s="66"/>
      <c r="E178" s="314" t="str">
        <f t="shared" si="2"/>
        <v/>
      </c>
      <c r="F178" s="312" t="b">
        <f>IF(nume_candidat="",FALSE,ISNUMBER(SEARCH(nume_candidat,#REF!)))</f>
        <v>0</v>
      </c>
      <c r="G178" s="313" t="e">
        <f>LEN(#REF!)-LEN(SUBSTITUTE(#REF!,",",""))+1</f>
        <v>#REF!</v>
      </c>
    </row>
    <row r="179" spans="1:7">
      <c r="A179" s="5" t="s">
        <v>236</v>
      </c>
      <c r="B179" s="6"/>
      <c r="C179" s="125"/>
      <c r="D179" s="66"/>
      <c r="E179" s="314" t="str">
        <f t="shared" si="2"/>
        <v/>
      </c>
      <c r="F179" s="312" t="b">
        <f>IF(nume_candidat="",FALSE,ISNUMBER(SEARCH(nume_candidat,#REF!)))</f>
        <v>0</v>
      </c>
      <c r="G179" s="313" t="e">
        <f>LEN(#REF!)-LEN(SUBSTITUTE(#REF!,",",""))+1</f>
        <v>#REF!</v>
      </c>
    </row>
    <row r="180" spans="1:7">
      <c r="A180" s="5" t="s">
        <v>237</v>
      </c>
      <c r="B180" s="6"/>
      <c r="C180" s="125"/>
      <c r="D180" s="66"/>
      <c r="E180" s="314" t="str">
        <f t="shared" si="2"/>
        <v/>
      </c>
      <c r="F180" s="312" t="b">
        <f>IF(nume_candidat="",FALSE,ISNUMBER(SEARCH(nume_candidat,#REF!)))</f>
        <v>0</v>
      </c>
      <c r="G180" s="313" t="e">
        <f>LEN(#REF!)-LEN(SUBSTITUTE(#REF!,",",""))+1</f>
        <v>#REF!</v>
      </c>
    </row>
    <row r="181" spans="1:7">
      <c r="A181" s="5" t="s">
        <v>238</v>
      </c>
      <c r="B181" s="6"/>
      <c r="C181" s="125"/>
      <c r="D181" s="66"/>
      <c r="E181" s="314" t="str">
        <f t="shared" si="2"/>
        <v/>
      </c>
      <c r="F181" s="312" t="b">
        <f>IF(nume_candidat="",FALSE,ISNUMBER(SEARCH(nume_candidat,#REF!)))</f>
        <v>0</v>
      </c>
      <c r="G181" s="313" t="e">
        <f>LEN(#REF!)-LEN(SUBSTITUTE(#REF!,",",""))+1</f>
        <v>#REF!</v>
      </c>
    </row>
    <row r="182" spans="1:7">
      <c r="A182" s="5" t="s">
        <v>239</v>
      </c>
      <c r="B182" s="6"/>
      <c r="C182" s="125"/>
      <c r="D182" s="66"/>
      <c r="E182" s="314" t="str">
        <f t="shared" si="2"/>
        <v/>
      </c>
      <c r="F182" s="312" t="b">
        <f>IF(nume_candidat="",FALSE,ISNUMBER(SEARCH(nume_candidat,#REF!)))</f>
        <v>0</v>
      </c>
      <c r="G182" s="313" t="e">
        <f>LEN(#REF!)-LEN(SUBSTITUTE(#REF!,",",""))+1</f>
        <v>#REF!</v>
      </c>
    </row>
    <row r="183" spans="1:7">
      <c r="A183" s="5" t="s">
        <v>240</v>
      </c>
      <c r="B183" s="6"/>
      <c r="C183" s="125"/>
      <c r="D183" s="66"/>
      <c r="E183" s="314" t="str">
        <f t="shared" si="2"/>
        <v/>
      </c>
      <c r="F183" s="312" t="b">
        <f>IF(nume_candidat="",FALSE,ISNUMBER(SEARCH(nume_candidat,#REF!)))</f>
        <v>0</v>
      </c>
      <c r="G183" s="313" t="e">
        <f>LEN(#REF!)-LEN(SUBSTITUTE(#REF!,",",""))+1</f>
        <v>#REF!</v>
      </c>
    </row>
    <row r="184" spans="1:7">
      <c r="A184" s="5" t="s">
        <v>241</v>
      </c>
      <c r="B184" s="6"/>
      <c r="C184" s="125"/>
      <c r="D184" s="66"/>
      <c r="E184" s="314" t="str">
        <f t="shared" si="2"/>
        <v/>
      </c>
      <c r="F184" s="312" t="b">
        <f>IF(nume_candidat="",FALSE,ISNUMBER(SEARCH(nume_candidat,#REF!)))</f>
        <v>0</v>
      </c>
      <c r="G184" s="313" t="e">
        <f>LEN(#REF!)-LEN(SUBSTITUTE(#REF!,",",""))+1</f>
        <v>#REF!</v>
      </c>
    </row>
    <row r="185" spans="1:7">
      <c r="A185" s="5" t="s">
        <v>242</v>
      </c>
      <c r="B185" s="6"/>
      <c r="C185" s="125"/>
      <c r="D185" s="66"/>
      <c r="E185" s="314" t="str">
        <f t="shared" si="2"/>
        <v/>
      </c>
      <c r="F185" s="312" t="b">
        <f>IF(nume_candidat="",FALSE,ISNUMBER(SEARCH(nume_candidat,#REF!)))</f>
        <v>0</v>
      </c>
      <c r="G185" s="313" t="e">
        <f>LEN(#REF!)-LEN(SUBSTITUTE(#REF!,",",""))+1</f>
        <v>#REF!</v>
      </c>
    </row>
    <row r="186" spans="1:7">
      <c r="A186" s="5" t="s">
        <v>243</v>
      </c>
      <c r="B186" s="6"/>
      <c r="C186" s="125"/>
      <c r="D186" s="66"/>
      <c r="E186" s="314" t="str">
        <f t="shared" si="2"/>
        <v/>
      </c>
      <c r="F186" s="312" t="b">
        <f>IF(nume_candidat="",FALSE,ISNUMBER(SEARCH(nume_candidat,#REF!)))</f>
        <v>0</v>
      </c>
      <c r="G186" s="313" t="e">
        <f>LEN(#REF!)-LEN(SUBSTITUTE(#REF!,",",""))+1</f>
        <v>#REF!</v>
      </c>
    </row>
    <row r="187" spans="1:7">
      <c r="A187" s="5" t="s">
        <v>244</v>
      </c>
      <c r="B187" s="6"/>
      <c r="C187" s="125"/>
      <c r="D187" s="66"/>
      <c r="E187" s="314" t="str">
        <f t="shared" si="2"/>
        <v/>
      </c>
      <c r="F187" s="312" t="b">
        <f>IF(nume_candidat="",FALSE,ISNUMBER(SEARCH(nume_candidat,#REF!)))</f>
        <v>0</v>
      </c>
      <c r="G187" s="313" t="e">
        <f>LEN(#REF!)-LEN(SUBSTITUTE(#REF!,",",""))+1</f>
        <v>#REF!</v>
      </c>
    </row>
    <row r="188" spans="1:7">
      <c r="A188" s="5" t="s">
        <v>245</v>
      </c>
      <c r="B188" s="6"/>
      <c r="C188" s="125"/>
      <c r="D188" s="66"/>
      <c r="E188" s="314" t="str">
        <f t="shared" si="2"/>
        <v/>
      </c>
      <c r="F188" s="312" t="b">
        <f>IF(nume_candidat="",FALSE,ISNUMBER(SEARCH(nume_candidat,#REF!)))</f>
        <v>0</v>
      </c>
      <c r="G188" s="313" t="e">
        <f>LEN(#REF!)-LEN(SUBSTITUTE(#REF!,",",""))+1</f>
        <v>#REF!</v>
      </c>
    </row>
    <row r="189" spans="1:7">
      <c r="A189" s="5" t="s">
        <v>246</v>
      </c>
      <c r="B189" s="6"/>
      <c r="C189" s="125"/>
      <c r="D189" s="66"/>
      <c r="E189" s="314" t="str">
        <f t="shared" si="2"/>
        <v/>
      </c>
      <c r="F189" s="312" t="b">
        <f>IF(nume_candidat="",FALSE,ISNUMBER(SEARCH(nume_candidat,#REF!)))</f>
        <v>0</v>
      </c>
      <c r="G189" s="313" t="e">
        <f>LEN(#REF!)-LEN(SUBSTITUTE(#REF!,",",""))+1</f>
        <v>#REF!</v>
      </c>
    </row>
    <row r="190" spans="1:7">
      <c r="A190" s="5" t="s">
        <v>247</v>
      </c>
      <c r="B190" s="6"/>
      <c r="C190" s="125"/>
      <c r="D190" s="66"/>
      <c r="E190" s="314" t="str">
        <f t="shared" si="2"/>
        <v/>
      </c>
      <c r="F190" s="312" t="b">
        <f>IF(nume_candidat="",FALSE,ISNUMBER(SEARCH(nume_candidat,#REF!)))</f>
        <v>0</v>
      </c>
      <c r="G190" s="313" t="e">
        <f>LEN(#REF!)-LEN(SUBSTITUTE(#REF!,",",""))+1</f>
        <v>#REF!</v>
      </c>
    </row>
    <row r="191" spans="1:7">
      <c r="A191" s="5" t="s">
        <v>248</v>
      </c>
      <c r="B191" s="6"/>
      <c r="C191" s="125"/>
      <c r="D191" s="66"/>
      <c r="E191" s="314" t="str">
        <f t="shared" si="2"/>
        <v/>
      </c>
      <c r="F191" s="312" t="b">
        <f>IF(nume_candidat="",FALSE,ISNUMBER(SEARCH(nume_candidat,#REF!)))</f>
        <v>0</v>
      </c>
      <c r="G191" s="313" t="e">
        <f>LEN(#REF!)-LEN(SUBSTITUTE(#REF!,",",""))+1</f>
        <v>#REF!</v>
      </c>
    </row>
    <row r="192" spans="1:7">
      <c r="A192" s="5" t="s">
        <v>249</v>
      </c>
      <c r="B192" s="6"/>
      <c r="C192" s="125"/>
      <c r="D192" s="66"/>
      <c r="E192" s="314" t="str">
        <f t="shared" si="2"/>
        <v/>
      </c>
      <c r="F192" s="312" t="b">
        <f>IF(nume_candidat="",FALSE,ISNUMBER(SEARCH(nume_candidat,#REF!)))</f>
        <v>0</v>
      </c>
      <c r="G192" s="313" t="e">
        <f>LEN(#REF!)-LEN(SUBSTITUTE(#REF!,",",""))+1</f>
        <v>#REF!</v>
      </c>
    </row>
    <row r="193" spans="1:7">
      <c r="A193" s="5" t="s">
        <v>250</v>
      </c>
      <c r="B193" s="6"/>
      <c r="C193" s="125"/>
      <c r="D193" s="66"/>
      <c r="E193" s="314" t="str">
        <f t="shared" si="2"/>
        <v/>
      </c>
      <c r="F193" s="312" t="b">
        <f>IF(nume_candidat="",FALSE,ISNUMBER(SEARCH(nume_candidat,#REF!)))</f>
        <v>0</v>
      </c>
      <c r="G193" s="313" t="e">
        <f>LEN(#REF!)-LEN(SUBSTITUTE(#REF!,",",""))+1</f>
        <v>#REF!</v>
      </c>
    </row>
    <row r="194" spans="1:7">
      <c r="A194" s="5" t="s">
        <v>251</v>
      </c>
      <c r="B194" s="6"/>
      <c r="C194" s="125"/>
      <c r="D194" s="66"/>
      <c r="E194" s="314" t="str">
        <f t="shared" si="2"/>
        <v/>
      </c>
      <c r="F194" s="312" t="b">
        <f>IF(nume_candidat="",FALSE,ISNUMBER(SEARCH(nume_candidat,#REF!)))</f>
        <v>0</v>
      </c>
      <c r="G194" s="313" t="e">
        <f>LEN(#REF!)-LEN(SUBSTITUTE(#REF!,",",""))+1</f>
        <v>#REF!</v>
      </c>
    </row>
    <row r="195" spans="1:7">
      <c r="A195" s="5" t="s">
        <v>252</v>
      </c>
      <c r="B195" s="6"/>
      <c r="C195" s="125"/>
      <c r="D195" s="66"/>
      <c r="E195" s="314" t="str">
        <f t="shared" si="2"/>
        <v/>
      </c>
      <c r="F195" s="312" t="b">
        <f>IF(nume_candidat="",FALSE,ISNUMBER(SEARCH(nume_candidat,#REF!)))</f>
        <v>0</v>
      </c>
      <c r="G195" s="313" t="e">
        <f>LEN(#REF!)-LEN(SUBSTITUTE(#REF!,",",""))+1</f>
        <v>#REF!</v>
      </c>
    </row>
    <row r="196" spans="1:7">
      <c r="A196" s="5" t="s">
        <v>253</v>
      </c>
      <c r="B196" s="6"/>
      <c r="C196" s="125"/>
      <c r="D196" s="66"/>
      <c r="E196" s="314" t="str">
        <f t="shared" si="2"/>
        <v/>
      </c>
      <c r="F196" s="312" t="b">
        <f>IF(nume_candidat="",FALSE,ISNUMBER(SEARCH(nume_candidat,#REF!)))</f>
        <v>0</v>
      </c>
      <c r="G196" s="313" t="e">
        <f>LEN(#REF!)-LEN(SUBSTITUTE(#REF!,",",""))+1</f>
        <v>#REF!</v>
      </c>
    </row>
    <row r="197" spans="1:7">
      <c r="A197" s="5" t="s">
        <v>254</v>
      </c>
      <c r="B197" s="6"/>
      <c r="C197" s="125"/>
      <c r="D197" s="66"/>
      <c r="E197" s="314" t="str">
        <f t="shared" si="2"/>
        <v/>
      </c>
      <c r="F197" s="312" t="b">
        <f>IF(nume_candidat="",FALSE,ISNUMBER(SEARCH(nume_candidat,#REF!)))</f>
        <v>0</v>
      </c>
      <c r="G197" s="313" t="e">
        <f>LEN(#REF!)-LEN(SUBSTITUTE(#REF!,",",""))+1</f>
        <v>#REF!</v>
      </c>
    </row>
    <row r="198" spans="1:7">
      <c r="A198" s="5" t="s">
        <v>255</v>
      </c>
      <c r="B198" s="6"/>
      <c r="C198" s="125"/>
      <c r="D198" s="66"/>
      <c r="E198" s="314" t="str">
        <f t="shared" si="2"/>
        <v/>
      </c>
      <c r="F198" s="312" t="b">
        <f>IF(nume_candidat="",FALSE,ISNUMBER(SEARCH(nume_candidat,#REF!)))</f>
        <v>0</v>
      </c>
      <c r="G198" s="313" t="e">
        <f>LEN(#REF!)-LEN(SUBSTITUTE(#REF!,",",""))+1</f>
        <v>#REF!</v>
      </c>
    </row>
    <row r="199" spans="1:7">
      <c r="A199" s="5" t="s">
        <v>256</v>
      </c>
      <c r="B199" s="6"/>
      <c r="C199" s="125"/>
      <c r="D199" s="66"/>
      <c r="E199" s="314" t="str">
        <f t="shared" si="2"/>
        <v/>
      </c>
      <c r="F199" s="312" t="b">
        <f>IF(nume_candidat="",FALSE,ISNUMBER(SEARCH(nume_candidat,#REF!)))</f>
        <v>0</v>
      </c>
      <c r="G199" s="313" t="e">
        <f>LEN(#REF!)-LEN(SUBSTITUTE(#REF!,",",""))+1</f>
        <v>#REF!</v>
      </c>
    </row>
    <row r="200" spans="1:7">
      <c r="A200" s="5" t="s">
        <v>257</v>
      </c>
      <c r="B200" s="6"/>
      <c r="C200" s="125"/>
      <c r="D200" s="66"/>
      <c r="E200" s="314" t="str">
        <f t="shared" si="2"/>
        <v/>
      </c>
      <c r="F200" s="312" t="b">
        <f>IF(nume_candidat="",FALSE,ISNUMBER(SEARCH(nume_candidat,#REF!)))</f>
        <v>0</v>
      </c>
      <c r="G200" s="313" t="e">
        <f>LEN(#REF!)-LEN(SUBSTITUTE(#REF!,",",""))+1</f>
        <v>#REF!</v>
      </c>
    </row>
    <row r="201" spans="1:7">
      <c r="A201" s="5" t="s">
        <v>258</v>
      </c>
      <c r="B201" s="6"/>
      <c r="C201" s="125"/>
      <c r="D201" s="66"/>
      <c r="E201" s="314" t="str">
        <f t="shared" si="2"/>
        <v/>
      </c>
      <c r="F201" s="312" t="b">
        <f>IF(nume_candidat="",FALSE,ISNUMBER(SEARCH(nume_candidat,#REF!)))</f>
        <v>0</v>
      </c>
      <c r="G201" s="313" t="e">
        <f>LEN(#REF!)-LEN(SUBSTITUTE(#REF!,",",""))+1</f>
        <v>#REF!</v>
      </c>
    </row>
    <row r="202" spans="1:7">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c r="A203" s="5" t="s">
        <v>260</v>
      </c>
      <c r="B203" s="6"/>
      <c r="C203" s="125"/>
      <c r="D203" s="66"/>
      <c r="E203" s="314" t="str">
        <f t="shared" si="3"/>
        <v/>
      </c>
      <c r="F203" s="312" t="b">
        <f>IF(nume_candidat="",FALSE,ISNUMBER(SEARCH(nume_candidat,#REF!)))</f>
        <v>0</v>
      </c>
      <c r="G203" s="313" t="e">
        <f>LEN(#REF!)-LEN(SUBSTITUTE(#REF!,",",""))+1</f>
        <v>#REF!</v>
      </c>
    </row>
    <row r="204" spans="1:7">
      <c r="A204" s="5" t="s">
        <v>261</v>
      </c>
      <c r="B204" s="6"/>
      <c r="C204" s="125"/>
      <c r="D204" s="66"/>
      <c r="E204" s="314" t="str">
        <f t="shared" si="3"/>
        <v/>
      </c>
      <c r="F204" s="312" t="b">
        <f>IF(nume_candidat="",FALSE,ISNUMBER(SEARCH(nume_candidat,#REF!)))</f>
        <v>0</v>
      </c>
      <c r="G204" s="313" t="e">
        <f>LEN(#REF!)-LEN(SUBSTITUTE(#REF!,",",""))+1</f>
        <v>#REF!</v>
      </c>
    </row>
    <row r="205" spans="1:7">
      <c r="A205" s="5" t="s">
        <v>262</v>
      </c>
      <c r="B205" s="6"/>
      <c r="C205" s="125"/>
      <c r="D205" s="66"/>
      <c r="E205" s="314" t="str">
        <f t="shared" si="3"/>
        <v/>
      </c>
      <c r="F205" s="312" t="b">
        <f>IF(nume_candidat="",FALSE,ISNUMBER(SEARCH(nume_candidat,#REF!)))</f>
        <v>0</v>
      </c>
      <c r="G205" s="313" t="e">
        <f>LEN(#REF!)-LEN(SUBSTITUTE(#REF!,",",""))+1</f>
        <v>#REF!</v>
      </c>
    </row>
    <row r="206" spans="1:7">
      <c r="A206" s="5" t="s">
        <v>263</v>
      </c>
      <c r="B206" s="6"/>
      <c r="C206" s="125"/>
      <c r="D206" s="66"/>
      <c r="E206" s="314" t="str">
        <f t="shared" si="3"/>
        <v/>
      </c>
      <c r="F206" s="312" t="b">
        <f>IF(nume_candidat="",FALSE,ISNUMBER(SEARCH(nume_candidat,#REF!)))</f>
        <v>0</v>
      </c>
      <c r="G206" s="313" t="e">
        <f>LEN(#REF!)-LEN(SUBSTITUTE(#REF!,",",""))+1</f>
        <v>#REF!</v>
      </c>
    </row>
    <row r="207" spans="1:7">
      <c r="A207" s="5" t="s">
        <v>264</v>
      </c>
      <c r="B207" s="6"/>
      <c r="C207" s="125"/>
      <c r="D207" s="66"/>
      <c r="E207" s="314" t="str">
        <f t="shared" si="3"/>
        <v/>
      </c>
      <c r="F207" s="312" t="b">
        <f>IF(nume_candidat="",FALSE,ISNUMBER(SEARCH(nume_candidat,#REF!)))</f>
        <v>0</v>
      </c>
      <c r="G207" s="313" t="e">
        <f>LEN(#REF!)-LEN(SUBSTITUTE(#REF!,",",""))+1</f>
        <v>#REF!</v>
      </c>
    </row>
    <row r="208" spans="1:7">
      <c r="A208" s="5" t="s">
        <v>265</v>
      </c>
      <c r="B208" s="6"/>
      <c r="C208" s="125"/>
      <c r="D208" s="66"/>
      <c r="E208" s="314" t="str">
        <f t="shared" si="3"/>
        <v/>
      </c>
      <c r="F208" s="312" t="b">
        <f>IF(nume_candidat="",FALSE,ISNUMBER(SEARCH(nume_candidat,#REF!)))</f>
        <v>0</v>
      </c>
      <c r="G208" s="313" t="e">
        <f>LEN(#REF!)-LEN(SUBSTITUTE(#REF!,",",""))+1</f>
        <v>#REF!</v>
      </c>
    </row>
    <row r="209" spans="1:7">
      <c r="A209" s="5" t="s">
        <v>266</v>
      </c>
      <c r="B209" s="6"/>
      <c r="C209" s="125"/>
      <c r="D209" s="66"/>
      <c r="E209" s="314" t="str">
        <f t="shared" si="3"/>
        <v/>
      </c>
      <c r="F209" s="312" t="b">
        <f>IF(nume_candidat="",FALSE,ISNUMBER(SEARCH(nume_candidat,#REF!)))</f>
        <v>0</v>
      </c>
      <c r="G209" s="313" t="e">
        <f>LEN(#REF!)-LEN(SUBSTITUTE(#REF!,",",""))+1</f>
        <v>#REF!</v>
      </c>
    </row>
    <row r="210" spans="1:7">
      <c r="A210" s="5" t="s">
        <v>267</v>
      </c>
      <c r="B210" s="6"/>
      <c r="C210" s="125"/>
      <c r="D210" s="66"/>
      <c r="E210" s="314" t="str">
        <f t="shared" si="3"/>
        <v/>
      </c>
      <c r="F210" s="312" t="b">
        <f>IF(nume_candidat="",FALSE,ISNUMBER(SEARCH(nume_candidat,#REF!)))</f>
        <v>0</v>
      </c>
      <c r="G210" s="313" t="e">
        <f>LEN(#REF!)-LEN(SUBSTITUTE(#REF!,",",""))+1</f>
        <v>#REF!</v>
      </c>
    </row>
    <row r="211" spans="1:7">
      <c r="A211" s="5" t="s">
        <v>268</v>
      </c>
      <c r="B211" s="6"/>
      <c r="C211" s="125"/>
      <c r="D211" s="66"/>
      <c r="E211" s="314" t="str">
        <f t="shared" si="3"/>
        <v/>
      </c>
      <c r="F211" s="312" t="b">
        <f>IF(nume_candidat="",FALSE,ISNUMBER(SEARCH(nume_candidat,#REF!)))</f>
        <v>0</v>
      </c>
      <c r="G211" s="313" t="e">
        <f>LEN(#REF!)-LEN(SUBSTITUTE(#REF!,",",""))+1</f>
        <v>#REF!</v>
      </c>
    </row>
    <row r="212" spans="1:7">
      <c r="A212" s="5" t="s">
        <v>269</v>
      </c>
      <c r="B212" s="6"/>
      <c r="C212" s="125"/>
      <c r="D212" s="66"/>
      <c r="E212" s="314" t="str">
        <f t="shared" si="3"/>
        <v/>
      </c>
      <c r="F212" s="312" t="b">
        <f>IF(nume_candidat="",FALSE,ISNUMBER(SEARCH(nume_candidat,#REF!)))</f>
        <v>0</v>
      </c>
      <c r="G212" s="313" t="e">
        <f>LEN(#REF!)-LEN(SUBSTITUTE(#REF!,",",""))+1</f>
        <v>#REF!</v>
      </c>
    </row>
    <row r="213" spans="1:7">
      <c r="A213" s="5" t="s">
        <v>270</v>
      </c>
      <c r="B213" s="6"/>
      <c r="C213" s="125"/>
      <c r="D213" s="66"/>
      <c r="E213" s="314" t="str">
        <f t="shared" si="3"/>
        <v/>
      </c>
      <c r="F213" s="312" t="b">
        <f>IF(nume_candidat="",FALSE,ISNUMBER(SEARCH(nume_candidat,#REF!)))</f>
        <v>0</v>
      </c>
      <c r="G213" s="313" t="e">
        <f>LEN(#REF!)-LEN(SUBSTITUTE(#REF!,",",""))+1</f>
        <v>#REF!</v>
      </c>
    </row>
    <row r="214" spans="1:7">
      <c r="A214" s="5" t="s">
        <v>271</v>
      </c>
      <c r="B214" s="6"/>
      <c r="C214" s="125"/>
      <c r="D214" s="66"/>
      <c r="E214" s="314" t="str">
        <f t="shared" si="3"/>
        <v/>
      </c>
      <c r="F214" s="312" t="b">
        <f>IF(nume_candidat="",FALSE,ISNUMBER(SEARCH(nume_candidat,#REF!)))</f>
        <v>0</v>
      </c>
      <c r="G214" s="313" t="e">
        <f>LEN(#REF!)-LEN(SUBSTITUTE(#REF!,",",""))+1</f>
        <v>#REF!</v>
      </c>
    </row>
    <row r="215" spans="1:7">
      <c r="A215" s="5" t="s">
        <v>272</v>
      </c>
      <c r="B215" s="6"/>
      <c r="C215" s="125"/>
      <c r="D215" s="66"/>
      <c r="E215" s="314" t="str">
        <f t="shared" si="3"/>
        <v/>
      </c>
      <c r="F215" s="312" t="b">
        <f>IF(nume_candidat="",FALSE,ISNUMBER(SEARCH(nume_candidat,#REF!)))</f>
        <v>0</v>
      </c>
      <c r="G215" s="313" t="e">
        <f>LEN(#REF!)-LEN(SUBSTITUTE(#REF!,",",""))+1</f>
        <v>#REF!</v>
      </c>
    </row>
    <row r="216" spans="1:7">
      <c r="A216" s="5" t="s">
        <v>273</v>
      </c>
      <c r="B216" s="6"/>
      <c r="C216" s="125"/>
      <c r="D216" s="66"/>
      <c r="E216" s="314" t="str">
        <f t="shared" si="3"/>
        <v/>
      </c>
      <c r="F216" s="312" t="b">
        <f>IF(nume_candidat="",FALSE,ISNUMBER(SEARCH(nume_candidat,#REF!)))</f>
        <v>0</v>
      </c>
      <c r="G216" s="313" t="e">
        <f>LEN(#REF!)-LEN(SUBSTITUTE(#REF!,",",""))+1</f>
        <v>#REF!</v>
      </c>
    </row>
    <row r="217" spans="1:7">
      <c r="A217" s="5" t="s">
        <v>274</v>
      </c>
      <c r="B217" s="6"/>
      <c r="C217" s="125"/>
      <c r="D217" s="66"/>
      <c r="E217" s="314" t="str">
        <f t="shared" si="3"/>
        <v/>
      </c>
      <c r="F217" s="312" t="b">
        <f>IF(nume_candidat="",FALSE,ISNUMBER(SEARCH(nume_candidat,#REF!)))</f>
        <v>0</v>
      </c>
      <c r="G217" s="313" t="e">
        <f>LEN(#REF!)-LEN(SUBSTITUTE(#REF!,",",""))+1</f>
        <v>#REF!</v>
      </c>
    </row>
    <row r="218" spans="1:7">
      <c r="A218" s="5" t="s">
        <v>275</v>
      </c>
      <c r="B218" s="6"/>
      <c r="C218" s="125"/>
      <c r="D218" s="66"/>
      <c r="E218" s="314" t="str">
        <f t="shared" si="3"/>
        <v/>
      </c>
      <c r="F218" s="312" t="b">
        <f>IF(nume_candidat="",FALSE,ISNUMBER(SEARCH(nume_candidat,#REF!)))</f>
        <v>0</v>
      </c>
      <c r="G218" s="313" t="e">
        <f>LEN(#REF!)-LEN(SUBSTITUTE(#REF!,",",""))+1</f>
        <v>#REF!</v>
      </c>
    </row>
    <row r="219" spans="1:7">
      <c r="A219" s="5" t="s">
        <v>276</v>
      </c>
      <c r="B219" s="6"/>
      <c r="C219" s="125"/>
      <c r="D219" s="66"/>
      <c r="E219" s="314" t="str">
        <f t="shared" si="3"/>
        <v/>
      </c>
      <c r="F219" s="312" t="b">
        <f>IF(nume_candidat="",FALSE,ISNUMBER(SEARCH(nume_candidat,#REF!)))</f>
        <v>0</v>
      </c>
      <c r="G219" s="313" t="e">
        <f>LEN(#REF!)-LEN(SUBSTITUTE(#REF!,",",""))+1</f>
        <v>#REF!</v>
      </c>
    </row>
    <row r="220" spans="1:7">
      <c r="A220" s="5" t="s">
        <v>277</v>
      </c>
      <c r="B220" s="6"/>
      <c r="C220" s="125"/>
      <c r="D220" s="66"/>
      <c r="E220" s="314" t="str">
        <f t="shared" si="3"/>
        <v/>
      </c>
      <c r="F220" s="312" t="b">
        <f>IF(nume_candidat="",FALSE,ISNUMBER(SEARCH(nume_candidat,#REF!)))</f>
        <v>0</v>
      </c>
      <c r="G220" s="313" t="e">
        <f>LEN(#REF!)-LEN(SUBSTITUTE(#REF!,",",""))+1</f>
        <v>#REF!</v>
      </c>
    </row>
    <row r="221" spans="1:7">
      <c r="A221" s="5" t="s">
        <v>278</v>
      </c>
      <c r="B221" s="6"/>
      <c r="C221" s="125"/>
      <c r="D221" s="66"/>
      <c r="E221" s="314" t="str">
        <f t="shared" si="3"/>
        <v/>
      </c>
      <c r="F221" s="312" t="b">
        <f>IF(nume_candidat="",FALSE,ISNUMBER(SEARCH(nume_candidat,#REF!)))</f>
        <v>0</v>
      </c>
      <c r="G221" s="313" t="e">
        <f>LEN(#REF!)-LEN(SUBSTITUTE(#REF!,",",""))+1</f>
        <v>#REF!</v>
      </c>
    </row>
    <row r="222" spans="1:7">
      <c r="A222" s="5" t="s">
        <v>279</v>
      </c>
      <c r="B222" s="6"/>
      <c r="C222" s="125"/>
      <c r="D222" s="66"/>
      <c r="E222" s="314" t="str">
        <f t="shared" si="3"/>
        <v/>
      </c>
      <c r="F222" s="312" t="b">
        <f>IF(nume_candidat="",FALSE,ISNUMBER(SEARCH(nume_candidat,#REF!)))</f>
        <v>0</v>
      </c>
      <c r="G222" s="313" t="e">
        <f>LEN(#REF!)-LEN(SUBSTITUTE(#REF!,",",""))+1</f>
        <v>#REF!</v>
      </c>
    </row>
    <row r="223" spans="1:7">
      <c r="A223" s="5" t="s">
        <v>280</v>
      </c>
      <c r="B223" s="6"/>
      <c r="C223" s="125"/>
      <c r="D223" s="66"/>
      <c r="E223" s="314" t="str">
        <f t="shared" si="3"/>
        <v/>
      </c>
      <c r="F223" s="312" t="b">
        <f>IF(nume_candidat="",FALSE,ISNUMBER(SEARCH(nume_candidat,#REF!)))</f>
        <v>0</v>
      </c>
      <c r="G223" s="313" t="e">
        <f>LEN(#REF!)-LEN(SUBSTITUTE(#REF!,",",""))+1</f>
        <v>#REF!</v>
      </c>
    </row>
    <row r="224" spans="1:7">
      <c r="A224" s="5" t="s">
        <v>281</v>
      </c>
      <c r="B224" s="6"/>
      <c r="C224" s="125"/>
      <c r="D224" s="66"/>
      <c r="E224" s="314" t="str">
        <f t="shared" si="3"/>
        <v/>
      </c>
      <c r="F224" s="312" t="b">
        <f>IF(nume_candidat="",FALSE,ISNUMBER(SEARCH(nume_candidat,#REF!)))</f>
        <v>0</v>
      </c>
      <c r="G224" s="313" t="e">
        <f>LEN(#REF!)-LEN(SUBSTITUTE(#REF!,",",""))+1</f>
        <v>#REF!</v>
      </c>
    </row>
    <row r="225" spans="1:7">
      <c r="A225" s="5" t="s">
        <v>282</v>
      </c>
      <c r="B225" s="6"/>
      <c r="C225" s="125"/>
      <c r="D225" s="66"/>
      <c r="E225" s="314" t="str">
        <f t="shared" si="3"/>
        <v/>
      </c>
      <c r="F225" s="312" t="b">
        <f>IF(nume_candidat="",FALSE,ISNUMBER(SEARCH(nume_candidat,#REF!)))</f>
        <v>0</v>
      </c>
      <c r="G225" s="313" t="e">
        <f>LEN(#REF!)-LEN(SUBSTITUTE(#REF!,",",""))+1</f>
        <v>#REF!</v>
      </c>
    </row>
    <row r="226" spans="1:7">
      <c r="A226" s="5" t="s">
        <v>283</v>
      </c>
      <c r="B226" s="6"/>
      <c r="C226" s="125"/>
      <c r="D226" s="66"/>
      <c r="E226" s="314" t="str">
        <f t="shared" si="3"/>
        <v/>
      </c>
      <c r="F226" s="312" t="b">
        <f>IF(nume_candidat="",FALSE,ISNUMBER(SEARCH(nume_candidat,#REF!)))</f>
        <v>0</v>
      </c>
      <c r="G226" s="313" t="e">
        <f>LEN(#REF!)-LEN(SUBSTITUTE(#REF!,",",""))+1</f>
        <v>#REF!</v>
      </c>
    </row>
    <row r="227" spans="1:7">
      <c r="A227" s="5" t="s">
        <v>284</v>
      </c>
      <c r="B227" s="6"/>
      <c r="C227" s="125"/>
      <c r="D227" s="66"/>
      <c r="E227" s="314" t="str">
        <f t="shared" si="3"/>
        <v/>
      </c>
      <c r="F227" s="312" t="b">
        <f>IF(nume_candidat="",FALSE,ISNUMBER(SEARCH(nume_candidat,#REF!)))</f>
        <v>0</v>
      </c>
      <c r="G227" s="313" t="e">
        <f>LEN(#REF!)-LEN(SUBSTITUTE(#REF!,",",""))+1</f>
        <v>#REF!</v>
      </c>
    </row>
    <row r="228" spans="1:7">
      <c r="A228" s="5" t="s">
        <v>285</v>
      </c>
      <c r="B228" s="6"/>
      <c r="C228" s="125"/>
      <c r="D228" s="66"/>
      <c r="E228" s="314" t="str">
        <f t="shared" si="3"/>
        <v/>
      </c>
      <c r="F228" s="312" t="b">
        <f>IF(nume_candidat="",FALSE,ISNUMBER(SEARCH(nume_candidat,#REF!)))</f>
        <v>0</v>
      </c>
      <c r="G228" s="313" t="e">
        <f>LEN(#REF!)-LEN(SUBSTITUTE(#REF!,",",""))+1</f>
        <v>#REF!</v>
      </c>
    </row>
    <row r="229" spans="1:7">
      <c r="A229" s="5" t="s">
        <v>286</v>
      </c>
      <c r="B229" s="6"/>
      <c r="C229" s="125"/>
      <c r="D229" s="66"/>
      <c r="E229" s="314" t="str">
        <f t="shared" si="3"/>
        <v/>
      </c>
      <c r="F229" s="312" t="b">
        <f>IF(nume_candidat="",FALSE,ISNUMBER(SEARCH(nume_candidat,#REF!)))</f>
        <v>0</v>
      </c>
      <c r="G229" s="313" t="e">
        <f>LEN(#REF!)-LEN(SUBSTITUTE(#REF!,",",""))+1</f>
        <v>#REF!</v>
      </c>
    </row>
    <row r="230" spans="1:7">
      <c r="A230" s="5" t="s">
        <v>287</v>
      </c>
      <c r="B230" s="6"/>
      <c r="C230" s="125"/>
      <c r="D230" s="66"/>
      <c r="E230" s="314" t="str">
        <f t="shared" si="3"/>
        <v/>
      </c>
      <c r="F230" s="312" t="b">
        <f>IF(nume_candidat="",FALSE,ISNUMBER(SEARCH(nume_candidat,#REF!)))</f>
        <v>0</v>
      </c>
      <c r="G230" s="313" t="e">
        <f>LEN(#REF!)-LEN(SUBSTITUTE(#REF!,",",""))+1</f>
        <v>#REF!</v>
      </c>
    </row>
    <row r="231" spans="1:7">
      <c r="A231" s="5" t="s">
        <v>288</v>
      </c>
      <c r="B231" s="6"/>
      <c r="C231" s="125"/>
      <c r="D231" s="66"/>
      <c r="E231" s="314" t="str">
        <f t="shared" si="3"/>
        <v/>
      </c>
      <c r="F231" s="312" t="b">
        <f>IF(nume_candidat="",FALSE,ISNUMBER(SEARCH(nume_candidat,#REF!)))</f>
        <v>0</v>
      </c>
      <c r="G231" s="313" t="e">
        <f>LEN(#REF!)-LEN(SUBSTITUTE(#REF!,",",""))+1</f>
        <v>#REF!</v>
      </c>
    </row>
    <row r="232" spans="1:7">
      <c r="A232" s="5" t="s">
        <v>289</v>
      </c>
      <c r="B232" s="6"/>
      <c r="C232" s="125"/>
      <c r="D232" s="66"/>
      <c r="E232" s="314" t="str">
        <f t="shared" si="3"/>
        <v/>
      </c>
      <c r="F232" s="312" t="b">
        <f>IF(nume_candidat="",FALSE,ISNUMBER(SEARCH(nume_candidat,#REF!)))</f>
        <v>0</v>
      </c>
      <c r="G232" s="313" t="e">
        <f>LEN(#REF!)-LEN(SUBSTITUTE(#REF!,",",""))+1</f>
        <v>#REF!</v>
      </c>
    </row>
    <row r="233" spans="1:7">
      <c r="A233" s="5" t="s">
        <v>290</v>
      </c>
      <c r="B233" s="6"/>
      <c r="C233" s="125"/>
      <c r="D233" s="66"/>
      <c r="E233" s="314" t="str">
        <f t="shared" si="3"/>
        <v/>
      </c>
      <c r="F233" s="312" t="b">
        <f>IF(nume_candidat="",FALSE,ISNUMBER(SEARCH(nume_candidat,#REF!)))</f>
        <v>0</v>
      </c>
      <c r="G233" s="313" t="e">
        <f>LEN(#REF!)-LEN(SUBSTITUTE(#REF!,",",""))+1</f>
        <v>#REF!</v>
      </c>
    </row>
    <row r="234" spans="1:7">
      <c r="A234" s="5" t="s">
        <v>291</v>
      </c>
      <c r="B234" s="6"/>
      <c r="C234" s="125"/>
      <c r="D234" s="66"/>
      <c r="E234" s="314" t="str">
        <f t="shared" si="3"/>
        <v/>
      </c>
      <c r="F234" s="312" t="b">
        <f>IF(nume_candidat="",FALSE,ISNUMBER(SEARCH(nume_candidat,#REF!)))</f>
        <v>0</v>
      </c>
      <c r="G234" s="313" t="e">
        <f>LEN(#REF!)-LEN(SUBSTITUTE(#REF!,",",""))+1</f>
        <v>#REF!</v>
      </c>
    </row>
    <row r="235" spans="1:7">
      <c r="A235" s="5" t="s">
        <v>292</v>
      </c>
      <c r="B235" s="6"/>
      <c r="C235" s="125"/>
      <c r="D235" s="66"/>
      <c r="E235" s="314" t="str">
        <f t="shared" si="3"/>
        <v/>
      </c>
      <c r="F235" s="312" t="b">
        <f>IF(nume_candidat="",FALSE,ISNUMBER(SEARCH(nume_candidat,#REF!)))</f>
        <v>0</v>
      </c>
      <c r="G235" s="313" t="e">
        <f>LEN(#REF!)-LEN(SUBSTITUTE(#REF!,",",""))+1</f>
        <v>#REF!</v>
      </c>
    </row>
    <row r="236" spans="1:7">
      <c r="A236" s="5" t="s">
        <v>293</v>
      </c>
      <c r="B236" s="6"/>
      <c r="C236" s="125"/>
      <c r="D236" s="66"/>
      <c r="E236" s="314" t="str">
        <f t="shared" si="3"/>
        <v/>
      </c>
      <c r="F236" s="312" t="b">
        <f>IF(nume_candidat="",FALSE,ISNUMBER(SEARCH(nume_candidat,#REF!)))</f>
        <v>0</v>
      </c>
      <c r="G236" s="313" t="e">
        <f>LEN(#REF!)-LEN(SUBSTITUTE(#REF!,",",""))+1</f>
        <v>#REF!</v>
      </c>
    </row>
    <row r="237" spans="1:7">
      <c r="A237" s="5" t="s">
        <v>294</v>
      </c>
      <c r="B237" s="6"/>
      <c r="C237" s="125"/>
      <c r="D237" s="66"/>
      <c r="E237" s="314" t="str">
        <f t="shared" si="3"/>
        <v/>
      </c>
      <c r="F237" s="312" t="b">
        <f>IF(nume_candidat="",FALSE,ISNUMBER(SEARCH(nume_candidat,#REF!)))</f>
        <v>0</v>
      </c>
      <c r="G237" s="313" t="e">
        <f>LEN(#REF!)-LEN(SUBSTITUTE(#REF!,",",""))+1</f>
        <v>#REF!</v>
      </c>
    </row>
    <row r="238" spans="1:7">
      <c r="A238" s="5" t="s">
        <v>295</v>
      </c>
      <c r="B238" s="6"/>
      <c r="C238" s="125"/>
      <c r="D238" s="66"/>
      <c r="E238" s="314" t="str">
        <f t="shared" si="3"/>
        <v/>
      </c>
      <c r="F238" s="312" t="b">
        <f>IF(nume_candidat="",FALSE,ISNUMBER(SEARCH(nume_candidat,#REF!)))</f>
        <v>0</v>
      </c>
      <c r="G238" s="313" t="e">
        <f>LEN(#REF!)-LEN(SUBSTITUTE(#REF!,",",""))+1</f>
        <v>#REF!</v>
      </c>
    </row>
    <row r="239" spans="1:7">
      <c r="A239" s="5" t="s">
        <v>296</v>
      </c>
      <c r="B239" s="6"/>
      <c r="C239" s="125"/>
      <c r="D239" s="66"/>
      <c r="E239" s="314" t="str">
        <f t="shared" si="3"/>
        <v/>
      </c>
      <c r="F239" s="312" t="b">
        <f>IF(nume_candidat="",FALSE,ISNUMBER(SEARCH(nume_candidat,#REF!)))</f>
        <v>0</v>
      </c>
      <c r="G239" s="313" t="e">
        <f>LEN(#REF!)-LEN(SUBSTITUTE(#REF!,",",""))+1</f>
        <v>#REF!</v>
      </c>
    </row>
    <row r="240" spans="1:7">
      <c r="A240" s="5" t="s">
        <v>297</v>
      </c>
      <c r="B240" s="6"/>
      <c r="C240" s="125"/>
      <c r="D240" s="66"/>
      <c r="E240" s="314" t="str">
        <f t="shared" si="3"/>
        <v/>
      </c>
      <c r="F240" s="312" t="b">
        <f>IF(nume_candidat="",FALSE,ISNUMBER(SEARCH(nume_candidat,#REF!)))</f>
        <v>0</v>
      </c>
      <c r="G240" s="313" t="e">
        <f>LEN(#REF!)-LEN(SUBSTITUTE(#REF!,",",""))+1</f>
        <v>#REF!</v>
      </c>
    </row>
    <row r="241" spans="1:7">
      <c r="A241" s="5" t="s">
        <v>298</v>
      </c>
      <c r="B241" s="6"/>
      <c r="C241" s="125"/>
      <c r="D241" s="66"/>
      <c r="E241" s="314" t="str">
        <f t="shared" si="3"/>
        <v/>
      </c>
      <c r="F241" s="312" t="b">
        <f>IF(nume_candidat="",FALSE,ISNUMBER(SEARCH(nume_candidat,#REF!)))</f>
        <v>0</v>
      </c>
      <c r="G241" s="313" t="e">
        <f>LEN(#REF!)-LEN(SUBSTITUTE(#REF!,",",""))+1</f>
        <v>#REF!</v>
      </c>
    </row>
    <row r="242" spans="1:7">
      <c r="A242" s="5" t="s">
        <v>299</v>
      </c>
      <c r="B242" s="6"/>
      <c r="C242" s="125"/>
      <c r="D242" s="66"/>
      <c r="E242" s="314" t="str">
        <f t="shared" si="3"/>
        <v/>
      </c>
      <c r="F242" s="312" t="b">
        <f>IF(nume_candidat="",FALSE,ISNUMBER(SEARCH(nume_candidat,#REF!)))</f>
        <v>0</v>
      </c>
      <c r="G242" s="313" t="e">
        <f>LEN(#REF!)-LEN(SUBSTITUTE(#REF!,",",""))+1</f>
        <v>#REF!</v>
      </c>
    </row>
    <row r="243" spans="1:7">
      <c r="A243" s="5" t="s">
        <v>300</v>
      </c>
      <c r="B243" s="6"/>
      <c r="C243" s="125"/>
      <c r="D243" s="66"/>
      <c r="E243" s="314" t="str">
        <f t="shared" si="3"/>
        <v/>
      </c>
      <c r="F243" s="312" t="b">
        <f>IF(nume_candidat="",FALSE,ISNUMBER(SEARCH(nume_candidat,#REF!)))</f>
        <v>0</v>
      </c>
      <c r="G243" s="313" t="e">
        <f>LEN(#REF!)-LEN(SUBSTITUTE(#REF!,",",""))+1</f>
        <v>#REF!</v>
      </c>
    </row>
    <row r="244" spans="1:7">
      <c r="A244" s="5" t="s">
        <v>301</v>
      </c>
      <c r="B244" s="6"/>
      <c r="C244" s="125"/>
      <c r="D244" s="66"/>
      <c r="E244" s="314" t="str">
        <f t="shared" si="3"/>
        <v/>
      </c>
      <c r="F244" s="312" t="b">
        <f>IF(nume_candidat="",FALSE,ISNUMBER(SEARCH(nume_candidat,#REF!)))</f>
        <v>0</v>
      </c>
      <c r="G244" s="313" t="e">
        <f>LEN(#REF!)-LEN(SUBSTITUTE(#REF!,",",""))+1</f>
        <v>#REF!</v>
      </c>
    </row>
    <row r="245" spans="1:7">
      <c r="A245" s="5" t="s">
        <v>302</v>
      </c>
      <c r="B245" s="6"/>
      <c r="C245" s="125"/>
      <c r="D245" s="66"/>
      <c r="E245" s="314" t="str">
        <f t="shared" si="3"/>
        <v/>
      </c>
      <c r="F245" s="312" t="b">
        <f>IF(nume_candidat="",FALSE,ISNUMBER(SEARCH(nume_candidat,#REF!)))</f>
        <v>0</v>
      </c>
      <c r="G245" s="313" t="e">
        <f>LEN(#REF!)-LEN(SUBSTITUTE(#REF!,",",""))+1</f>
        <v>#REF!</v>
      </c>
    </row>
    <row r="246" spans="1:7">
      <c r="A246" s="5" t="s">
        <v>303</v>
      </c>
      <c r="B246" s="6"/>
      <c r="C246" s="125"/>
      <c r="D246" s="66"/>
      <c r="E246" s="314" t="str">
        <f t="shared" si="3"/>
        <v/>
      </c>
      <c r="F246" s="312" t="b">
        <f>IF(nume_candidat="",FALSE,ISNUMBER(SEARCH(nume_candidat,#REF!)))</f>
        <v>0</v>
      </c>
      <c r="G246" s="313" t="e">
        <f>LEN(#REF!)-LEN(SUBSTITUTE(#REF!,",",""))+1</f>
        <v>#REF!</v>
      </c>
    </row>
    <row r="247" spans="1:7">
      <c r="A247" s="5" t="s">
        <v>304</v>
      </c>
      <c r="B247" s="6"/>
      <c r="C247" s="125"/>
      <c r="D247" s="66"/>
      <c r="E247" s="314" t="str">
        <f t="shared" si="3"/>
        <v/>
      </c>
      <c r="F247" s="312" t="b">
        <f>IF(nume_candidat="",FALSE,ISNUMBER(SEARCH(nume_candidat,#REF!)))</f>
        <v>0</v>
      </c>
      <c r="G247" s="313" t="e">
        <f>LEN(#REF!)-LEN(SUBSTITUTE(#REF!,",",""))+1</f>
        <v>#REF!</v>
      </c>
    </row>
    <row r="248" spans="1:7">
      <c r="A248" s="5" t="s">
        <v>305</v>
      </c>
      <c r="B248" s="6"/>
      <c r="C248" s="125"/>
      <c r="D248" s="66"/>
      <c r="E248" s="314" t="str">
        <f t="shared" si="3"/>
        <v/>
      </c>
      <c r="F248" s="312" t="b">
        <f>IF(nume_candidat="",FALSE,ISNUMBER(SEARCH(nume_candidat,#REF!)))</f>
        <v>0</v>
      </c>
      <c r="G248" s="313" t="e">
        <f>LEN(#REF!)-LEN(SUBSTITUTE(#REF!,",",""))+1</f>
        <v>#REF!</v>
      </c>
    </row>
    <row r="249" spans="1:7">
      <c r="A249" s="5" t="s">
        <v>306</v>
      </c>
      <c r="B249" s="6"/>
      <c r="C249" s="125"/>
      <c r="D249" s="66"/>
      <c r="E249" s="314" t="str">
        <f t="shared" si="3"/>
        <v/>
      </c>
      <c r="F249" s="312" t="b">
        <f>IF(nume_candidat="",FALSE,ISNUMBER(SEARCH(nume_candidat,#REF!)))</f>
        <v>0</v>
      </c>
      <c r="G249" s="313" t="e">
        <f>LEN(#REF!)-LEN(SUBSTITUTE(#REF!,",",""))+1</f>
        <v>#REF!</v>
      </c>
    </row>
    <row r="250" spans="1:7">
      <c r="A250" s="5" t="s">
        <v>307</v>
      </c>
      <c r="B250" s="6"/>
      <c r="C250" s="125"/>
      <c r="D250" s="66"/>
      <c r="E250" s="314" t="str">
        <f t="shared" si="3"/>
        <v/>
      </c>
      <c r="F250" s="312" t="b">
        <f>IF(nume_candidat="",FALSE,ISNUMBER(SEARCH(nume_candidat,#REF!)))</f>
        <v>0</v>
      </c>
      <c r="G250" s="313" t="e">
        <f>LEN(#REF!)-LEN(SUBSTITUTE(#REF!,",",""))+1</f>
        <v>#REF!</v>
      </c>
    </row>
    <row r="251" spans="1:7">
      <c r="A251" s="5" t="s">
        <v>308</v>
      </c>
      <c r="B251" s="6"/>
      <c r="C251" s="125"/>
      <c r="D251" s="66"/>
      <c r="E251" s="314" t="str">
        <f t="shared" si="3"/>
        <v/>
      </c>
      <c r="F251" s="312" t="b">
        <f>IF(nume_candidat="",FALSE,ISNUMBER(SEARCH(nume_candidat,#REF!)))</f>
        <v>0</v>
      </c>
      <c r="G251" s="313" t="e">
        <f>LEN(#REF!)-LEN(SUBSTITUTE(#REF!,",",""))+1</f>
        <v>#REF!</v>
      </c>
    </row>
    <row r="252" spans="1:7">
      <c r="A252" s="5" t="s">
        <v>309</v>
      </c>
      <c r="B252" s="6"/>
      <c r="C252" s="125"/>
      <c r="D252" s="66"/>
      <c r="E252" s="314" t="str">
        <f t="shared" si="3"/>
        <v/>
      </c>
      <c r="F252" s="312" t="b">
        <f>IF(nume_candidat="",FALSE,ISNUMBER(SEARCH(nume_candidat,#REF!)))</f>
        <v>0</v>
      </c>
      <c r="G252" s="313" t="e">
        <f>LEN(#REF!)-LEN(SUBSTITUTE(#REF!,",",""))+1</f>
        <v>#REF!</v>
      </c>
    </row>
    <row r="253" spans="1:7">
      <c r="A253" s="5" t="s">
        <v>310</v>
      </c>
      <c r="B253" s="6"/>
      <c r="C253" s="125"/>
      <c r="D253" s="66"/>
      <c r="E253" s="314" t="str">
        <f t="shared" si="3"/>
        <v/>
      </c>
      <c r="F253" s="312" t="b">
        <f>IF(nume_candidat="",FALSE,ISNUMBER(SEARCH(nume_candidat,#REF!)))</f>
        <v>0</v>
      </c>
      <c r="G253" s="313" t="e">
        <f>LEN(#REF!)-LEN(SUBSTITUTE(#REF!,",",""))+1</f>
        <v>#REF!</v>
      </c>
    </row>
    <row r="254" spans="1:7">
      <c r="A254" s="5" t="s">
        <v>311</v>
      </c>
      <c r="B254" s="6"/>
      <c r="C254" s="125"/>
      <c r="D254" s="66"/>
      <c r="E254" s="314" t="str">
        <f t="shared" si="3"/>
        <v/>
      </c>
      <c r="F254" s="312" t="b">
        <f>IF(nume_candidat="",FALSE,ISNUMBER(SEARCH(nume_candidat,#REF!)))</f>
        <v>0</v>
      </c>
      <c r="G254" s="313" t="e">
        <f>LEN(#REF!)-LEN(SUBSTITUTE(#REF!,",",""))+1</f>
        <v>#REF!</v>
      </c>
    </row>
    <row r="255" spans="1:7">
      <c r="A255" s="5" t="s">
        <v>312</v>
      </c>
      <c r="B255" s="6"/>
      <c r="C255" s="125"/>
      <c r="D255" s="66"/>
      <c r="E255" s="314" t="str">
        <f t="shared" si="3"/>
        <v/>
      </c>
      <c r="F255" s="312" t="b">
        <f>IF(nume_candidat="",FALSE,ISNUMBER(SEARCH(nume_candidat,#REF!)))</f>
        <v>0</v>
      </c>
      <c r="G255" s="313" t="e">
        <f>LEN(#REF!)-LEN(SUBSTITUTE(#REF!,",",""))+1</f>
        <v>#REF!</v>
      </c>
    </row>
    <row r="256" spans="1:7">
      <c r="A256" s="5" t="s">
        <v>313</v>
      </c>
      <c r="B256" s="6"/>
      <c r="C256" s="125"/>
      <c r="D256" s="66"/>
      <c r="E256" s="314" t="str">
        <f t="shared" si="3"/>
        <v/>
      </c>
      <c r="F256" s="312" t="b">
        <f>IF(nume_candidat="",FALSE,ISNUMBER(SEARCH(nume_candidat,#REF!)))</f>
        <v>0</v>
      </c>
      <c r="G256" s="313" t="e">
        <f>LEN(#REF!)-LEN(SUBSTITUTE(#REF!,",",""))+1</f>
        <v>#REF!</v>
      </c>
    </row>
    <row r="257" spans="1:7">
      <c r="A257" s="5" t="s">
        <v>314</v>
      </c>
      <c r="B257" s="6"/>
      <c r="C257" s="125"/>
      <c r="D257" s="66"/>
      <c r="E257" s="314" t="str">
        <f t="shared" si="3"/>
        <v/>
      </c>
      <c r="F257" s="312" t="b">
        <f>IF(nume_candidat="",FALSE,ISNUMBER(SEARCH(nume_candidat,#REF!)))</f>
        <v>0</v>
      </c>
      <c r="G257" s="313" t="e">
        <f>LEN(#REF!)-LEN(SUBSTITUTE(#REF!,",",""))+1</f>
        <v>#REF!</v>
      </c>
    </row>
    <row r="258" spans="1:7">
      <c r="A258" s="5" t="s">
        <v>315</v>
      </c>
      <c r="B258" s="6"/>
      <c r="C258" s="125"/>
      <c r="D258" s="66"/>
      <c r="E258" s="314" t="str">
        <f t="shared" si="3"/>
        <v/>
      </c>
      <c r="F258" s="312" t="b">
        <f>IF(nume_candidat="",FALSE,ISNUMBER(SEARCH(nume_candidat,#REF!)))</f>
        <v>0</v>
      </c>
      <c r="G258" s="313" t="e">
        <f>LEN(#REF!)-LEN(SUBSTITUTE(#REF!,",",""))+1</f>
        <v>#REF!</v>
      </c>
    </row>
    <row r="259" spans="1:7">
      <c r="A259" s="5" t="s">
        <v>316</v>
      </c>
      <c r="B259" s="6"/>
      <c r="C259" s="125"/>
      <c r="D259" s="66"/>
      <c r="E259" s="314" t="str">
        <f t="shared" si="3"/>
        <v/>
      </c>
      <c r="F259" s="312" t="b">
        <f>IF(nume_candidat="",FALSE,ISNUMBER(SEARCH(nume_candidat,#REF!)))</f>
        <v>0</v>
      </c>
      <c r="G259" s="313" t="e">
        <f>LEN(#REF!)-LEN(SUBSTITUTE(#REF!,",",""))+1</f>
        <v>#REF!</v>
      </c>
    </row>
  </sheetData>
  <sheetProtection algorithmName="SHA-512" hashValue="oTckhbcuFUc2FG904Wt3NA/OyDVuYopo0cA6Agyq2IxPQMZ21z1jJhmoeSGBJAsMaEUXjNtKKbWGXSjEG38VFw==" saltValue="XMjXTmwn+P7V/rGSnK7a9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D9" sqref="D9"/>
    </sheetView>
  </sheetViews>
  <sheetFormatPr defaultColWidth="9.140625" defaultRowHeight="15.75"/>
  <cols>
    <col min="1" max="1" width="5.7109375" style="57" customWidth="1"/>
    <col min="2" max="2" width="42.85546875" style="57" customWidth="1"/>
    <col min="3" max="3" width="10.140625" style="57" customWidth="1"/>
    <col min="4" max="4" width="31.85546875" style="57" customWidth="1"/>
    <col min="5" max="5" width="13.7109375" style="57" customWidth="1"/>
    <col min="6" max="6" width="10.7109375" style="63" hidden="1" customWidth="1"/>
    <col min="7" max="7" width="9.140625" style="57" hidden="1" customWidth="1"/>
    <col min="8" max="16384" width="9.140625" style="57"/>
  </cols>
  <sheetData>
    <row r="1" spans="1:7" s="53" customFormat="1">
      <c r="A1" s="52" t="s">
        <v>483</v>
      </c>
      <c r="D1" s="54"/>
      <c r="E1" s="54"/>
      <c r="F1" s="55"/>
    </row>
    <row r="2" spans="1:7" s="53" customFormat="1">
      <c r="A2" s="501" t="s">
        <v>450</v>
      </c>
      <c r="B2" s="501"/>
      <c r="D2" s="54"/>
      <c r="E2" s="54"/>
      <c r="F2" s="55"/>
    </row>
    <row r="3" spans="1:7">
      <c r="A3" s="502" t="s">
        <v>903</v>
      </c>
      <c r="B3" s="502"/>
      <c r="C3" s="502"/>
      <c r="D3" s="502"/>
      <c r="E3" s="502"/>
      <c r="F3" s="57"/>
    </row>
    <row r="4" spans="1:7" ht="105.75" customHeight="1">
      <c r="A4" s="454" t="s">
        <v>940</v>
      </c>
      <c r="B4" s="454"/>
      <c r="C4" s="454"/>
      <c r="D4" s="454"/>
      <c r="E4" s="454"/>
    </row>
    <row r="5" spans="1:7" s="53" customFormat="1" ht="13.5" customHeight="1">
      <c r="A5" s="57"/>
      <c r="B5" s="57"/>
      <c r="C5" s="74"/>
      <c r="D5" s="57"/>
      <c r="E5" s="305" t="str">
        <f>CONCATENATE(functie," ",nume_candidat)</f>
        <v>Profesor Pop Mirela-Cristina</v>
      </c>
      <c r="F5" s="63"/>
    </row>
    <row r="6" spans="1:7" ht="15" customHeight="1">
      <c r="A6" s="445" t="s">
        <v>338</v>
      </c>
      <c r="B6" s="445" t="s">
        <v>1031</v>
      </c>
      <c r="C6" s="445" t="s">
        <v>2</v>
      </c>
      <c r="D6" s="445" t="s">
        <v>460</v>
      </c>
      <c r="E6" s="446" t="s">
        <v>544</v>
      </c>
      <c r="F6" s="452" t="s">
        <v>541</v>
      </c>
    </row>
    <row r="7" spans="1:7" ht="54" customHeight="1">
      <c r="A7" s="445"/>
      <c r="B7" s="445"/>
      <c r="C7" s="445"/>
      <c r="D7" s="445"/>
      <c r="E7" s="447"/>
      <c r="F7" s="452"/>
      <c r="G7" s="57" t="s">
        <v>461</v>
      </c>
    </row>
    <row r="8" spans="1:7">
      <c r="A8" s="79"/>
      <c r="B8" s="58"/>
      <c r="C8" s="143"/>
      <c r="D8" s="66"/>
      <c r="E8" s="130">
        <f>SUMIF(E9:E1009,"&gt;0")</f>
        <v>0</v>
      </c>
      <c r="F8" s="261"/>
    </row>
    <row r="9" spans="1:7">
      <c r="A9" s="5" t="s">
        <v>40</v>
      </c>
      <c r="B9" s="6"/>
      <c r="C9" s="6"/>
      <c r="D9" s="66"/>
      <c r="E9" s="314" t="str">
        <f t="shared" ref="E9:E72" si="0">IF(OR(,$B9="",$C9="",$C9&lt;an_initial,$C9&gt;an_final),"",
(100*(D9="premiu")+50*(D9="nominalizare"))
)</f>
        <v/>
      </c>
      <c r="F9" s="312" t="b">
        <f>IF(nume_candidat="",FALSE,ISNUMBER(SEARCH(nume_candidat,#REF!)))</f>
        <v>0</v>
      </c>
      <c r="G9" s="313" t="e">
        <f>LEN(#REF!)-LEN(SUBSTITUTE(#REF!,",",""))+1</f>
        <v>#REF!</v>
      </c>
    </row>
    <row r="10" spans="1:7" s="72" customFormat="1">
      <c r="A10" s="5" t="s">
        <v>24</v>
      </c>
      <c r="B10" s="6"/>
      <c r="C10" s="6"/>
      <c r="D10" s="66"/>
      <c r="E10" s="314" t="str">
        <f t="shared" si="0"/>
        <v/>
      </c>
      <c r="F10" s="312" t="b">
        <f>IF(nume_candidat="",FALSE,ISNUMBER(SEARCH(nume_candidat,#REF!)))</f>
        <v>0</v>
      </c>
      <c r="G10" s="313" t="e">
        <f>LEN(#REF!)-LEN(SUBSTITUTE(#REF!,",",""))+1</f>
        <v>#REF!</v>
      </c>
    </row>
    <row r="11" spans="1:7">
      <c r="A11" s="5" t="s">
        <v>25</v>
      </c>
      <c r="B11" s="6"/>
      <c r="C11" s="6"/>
      <c r="D11" s="66"/>
      <c r="E11" s="314" t="str">
        <f t="shared" si="0"/>
        <v/>
      </c>
      <c r="F11" s="312" t="b">
        <f>IF(nume_candidat="",FALSE,ISNUMBER(SEARCH(nume_candidat,#REF!)))</f>
        <v>0</v>
      </c>
      <c r="G11" s="313" t="e">
        <f>LEN(#REF!)-LEN(SUBSTITUTE(#REF!,",",""))+1</f>
        <v>#REF!</v>
      </c>
    </row>
    <row r="12" spans="1:7">
      <c r="A12" s="5" t="s">
        <v>26</v>
      </c>
      <c r="B12" s="7"/>
      <c r="C12" s="7"/>
      <c r="D12" s="66"/>
      <c r="E12" s="314" t="str">
        <f t="shared" si="0"/>
        <v/>
      </c>
      <c r="F12" s="312" t="b">
        <f>IF(nume_candidat="",FALSE,ISNUMBER(SEARCH(nume_candidat,#REF!)))</f>
        <v>0</v>
      </c>
      <c r="G12" s="313" t="e">
        <f>LEN(#REF!)-LEN(SUBSTITUTE(#REF!,",",""))+1</f>
        <v>#REF!</v>
      </c>
    </row>
    <row r="13" spans="1:7">
      <c r="A13" s="5" t="s">
        <v>63</v>
      </c>
      <c r="B13" s="7"/>
      <c r="C13" s="36"/>
      <c r="D13" s="66"/>
      <c r="E13" s="314" t="str">
        <f t="shared" si="0"/>
        <v/>
      </c>
      <c r="F13" s="312" t="b">
        <f>IF(nume_candidat="",FALSE,ISNUMBER(SEARCH(nume_candidat,#REF!)))</f>
        <v>0</v>
      </c>
      <c r="G13" s="313" t="e">
        <f>LEN(#REF!)-LEN(SUBSTITUTE(#REF!,",",""))+1</f>
        <v>#REF!</v>
      </c>
    </row>
    <row r="14" spans="1:7">
      <c r="A14" s="5" t="s">
        <v>64</v>
      </c>
      <c r="B14" s="7"/>
      <c r="C14" s="36"/>
      <c r="D14" s="66"/>
      <c r="E14" s="314" t="str">
        <f t="shared" si="0"/>
        <v/>
      </c>
      <c r="F14" s="312" t="b">
        <f>IF(nume_candidat="",FALSE,ISNUMBER(SEARCH(nume_candidat,#REF!)))</f>
        <v>0</v>
      </c>
      <c r="G14" s="313" t="e">
        <f>LEN(#REF!)-LEN(SUBSTITUTE(#REF!,",",""))+1</f>
        <v>#REF!</v>
      </c>
    </row>
    <row r="15" spans="1:7">
      <c r="A15" s="5" t="s">
        <v>65</v>
      </c>
      <c r="B15" s="6"/>
      <c r="C15" s="125"/>
      <c r="D15" s="66"/>
      <c r="E15" s="314" t="str">
        <f t="shared" si="0"/>
        <v/>
      </c>
      <c r="F15" s="312" t="b">
        <f>IF(nume_candidat="",FALSE,ISNUMBER(SEARCH(nume_candidat,#REF!)))</f>
        <v>0</v>
      </c>
      <c r="G15" s="313" t="e">
        <f>LEN(#REF!)-LEN(SUBSTITUTE(#REF!,",",""))+1</f>
        <v>#REF!</v>
      </c>
    </row>
    <row r="16" spans="1:7">
      <c r="A16" s="5" t="s">
        <v>66</v>
      </c>
      <c r="B16" s="7"/>
      <c r="C16" s="36"/>
      <c r="D16" s="66"/>
      <c r="E16" s="314" t="str">
        <f t="shared" si="0"/>
        <v/>
      </c>
      <c r="F16" s="312" t="b">
        <f>IF(nume_candidat="",FALSE,ISNUMBER(SEARCH(nume_candidat,#REF!)))</f>
        <v>0</v>
      </c>
      <c r="G16" s="313" t="e">
        <f>LEN(#REF!)-LEN(SUBSTITUTE(#REF!,",",""))+1</f>
        <v>#REF!</v>
      </c>
    </row>
    <row r="17" spans="1:7">
      <c r="A17" s="5" t="s">
        <v>67</v>
      </c>
      <c r="B17" s="7"/>
      <c r="C17" s="36"/>
      <c r="D17" s="66"/>
      <c r="E17" s="314" t="str">
        <f t="shared" si="0"/>
        <v/>
      </c>
      <c r="F17" s="312" t="b">
        <f>IF(nume_candidat="",FALSE,ISNUMBER(SEARCH(nume_candidat,#REF!)))</f>
        <v>0</v>
      </c>
      <c r="G17" s="313" t="e">
        <f>LEN(#REF!)-LEN(SUBSTITUTE(#REF!,",",""))+1</f>
        <v>#REF!</v>
      </c>
    </row>
    <row r="18" spans="1:7">
      <c r="A18" s="5" t="s">
        <v>68</v>
      </c>
      <c r="B18" s="6"/>
      <c r="C18" s="36"/>
      <c r="D18" s="66"/>
      <c r="E18" s="314" t="str">
        <f t="shared" si="0"/>
        <v/>
      </c>
      <c r="F18" s="312" t="b">
        <f>IF(nume_candidat="",FALSE,ISNUMBER(SEARCH(nume_candidat,#REF!)))</f>
        <v>0</v>
      </c>
      <c r="G18" s="313" t="e">
        <f>LEN(#REF!)-LEN(SUBSTITUTE(#REF!,",",""))+1</f>
        <v>#REF!</v>
      </c>
    </row>
    <row r="19" spans="1:7">
      <c r="A19" s="5" t="s">
        <v>69</v>
      </c>
      <c r="B19" s="6"/>
      <c r="C19" s="36"/>
      <c r="D19" s="66"/>
      <c r="E19" s="314" t="str">
        <f t="shared" si="0"/>
        <v/>
      </c>
      <c r="F19" s="312" t="b">
        <f>IF(nume_candidat="",FALSE,ISNUMBER(SEARCH(nume_candidat,#REF!)))</f>
        <v>0</v>
      </c>
      <c r="G19" s="313" t="e">
        <f>LEN(#REF!)-LEN(SUBSTITUTE(#REF!,",",""))+1</f>
        <v>#REF!</v>
      </c>
    </row>
    <row r="20" spans="1:7">
      <c r="A20" s="5" t="s">
        <v>70</v>
      </c>
      <c r="B20" s="6"/>
      <c r="C20" s="125"/>
      <c r="D20" s="66"/>
      <c r="E20" s="314" t="str">
        <f t="shared" si="0"/>
        <v/>
      </c>
      <c r="F20" s="312" t="b">
        <f>IF(nume_candidat="",FALSE,ISNUMBER(SEARCH(nume_candidat,#REF!)))</f>
        <v>0</v>
      </c>
      <c r="G20" s="313" t="e">
        <f>LEN(#REF!)-LEN(SUBSTITUTE(#REF!,",",""))+1</f>
        <v>#REF!</v>
      </c>
    </row>
    <row r="21" spans="1:7">
      <c r="A21" s="5" t="s">
        <v>71</v>
      </c>
      <c r="B21" s="6"/>
      <c r="C21" s="125"/>
      <c r="D21" s="66"/>
      <c r="E21" s="314" t="str">
        <f t="shared" si="0"/>
        <v/>
      </c>
      <c r="F21" s="312" t="b">
        <f>IF(nume_candidat="",FALSE,ISNUMBER(SEARCH(nume_candidat,#REF!)))</f>
        <v>0</v>
      </c>
      <c r="G21" s="313" t="e">
        <f>LEN(#REF!)-LEN(SUBSTITUTE(#REF!,",",""))+1</f>
        <v>#REF!</v>
      </c>
    </row>
    <row r="22" spans="1:7">
      <c r="A22" s="5" t="s">
        <v>72</v>
      </c>
      <c r="B22" s="6"/>
      <c r="C22" s="125"/>
      <c r="D22" s="66"/>
      <c r="E22" s="314" t="str">
        <f t="shared" si="0"/>
        <v/>
      </c>
      <c r="F22" s="312" t="b">
        <f>IF(nume_candidat="",FALSE,ISNUMBER(SEARCH(nume_candidat,#REF!)))</f>
        <v>0</v>
      </c>
      <c r="G22" s="313" t="e">
        <f>LEN(#REF!)-LEN(SUBSTITUTE(#REF!,",",""))+1</f>
        <v>#REF!</v>
      </c>
    </row>
    <row r="23" spans="1:7">
      <c r="A23" s="5" t="s">
        <v>73</v>
      </c>
      <c r="B23" s="6"/>
      <c r="C23" s="125"/>
      <c r="D23" s="66"/>
      <c r="E23" s="314" t="str">
        <f t="shared" si="0"/>
        <v/>
      </c>
      <c r="F23" s="312" t="b">
        <f>IF(nume_candidat="",FALSE,ISNUMBER(SEARCH(nume_candidat,#REF!)))</f>
        <v>0</v>
      </c>
      <c r="G23" s="313" t="e">
        <f>LEN(#REF!)-LEN(SUBSTITUTE(#REF!,",",""))+1</f>
        <v>#REF!</v>
      </c>
    </row>
    <row r="24" spans="1:7">
      <c r="A24" s="5" t="s">
        <v>74</v>
      </c>
      <c r="B24" s="6"/>
      <c r="C24" s="125"/>
      <c r="D24" s="66"/>
      <c r="E24" s="314" t="str">
        <f t="shared" si="0"/>
        <v/>
      </c>
      <c r="F24" s="312" t="b">
        <f>IF(nume_candidat="",FALSE,ISNUMBER(SEARCH(nume_candidat,#REF!)))</f>
        <v>0</v>
      </c>
      <c r="G24" s="313" t="e">
        <f>LEN(#REF!)-LEN(SUBSTITUTE(#REF!,",",""))+1</f>
        <v>#REF!</v>
      </c>
    </row>
    <row r="25" spans="1:7">
      <c r="A25" s="5" t="s">
        <v>75</v>
      </c>
      <c r="B25" s="6"/>
      <c r="C25" s="125"/>
      <c r="D25" s="66"/>
      <c r="E25" s="314" t="str">
        <f t="shared" si="0"/>
        <v/>
      </c>
      <c r="F25" s="312" t="b">
        <f>IF(nume_candidat="",FALSE,ISNUMBER(SEARCH(nume_candidat,#REF!)))</f>
        <v>0</v>
      </c>
      <c r="G25" s="313" t="e">
        <f>LEN(#REF!)-LEN(SUBSTITUTE(#REF!,",",""))+1</f>
        <v>#REF!</v>
      </c>
    </row>
    <row r="26" spans="1:7">
      <c r="A26" s="5" t="s">
        <v>76</v>
      </c>
      <c r="B26" s="6"/>
      <c r="C26" s="125"/>
      <c r="D26" s="66"/>
      <c r="E26" s="314" t="str">
        <f t="shared" si="0"/>
        <v/>
      </c>
      <c r="F26" s="312" t="b">
        <f>IF(nume_candidat="",FALSE,ISNUMBER(SEARCH(nume_candidat,#REF!)))</f>
        <v>0</v>
      </c>
      <c r="G26" s="313" t="e">
        <f>LEN(#REF!)-LEN(SUBSTITUTE(#REF!,",",""))+1</f>
        <v>#REF!</v>
      </c>
    </row>
    <row r="27" spans="1:7">
      <c r="A27" s="5" t="s">
        <v>77</v>
      </c>
      <c r="B27" s="6"/>
      <c r="C27" s="125"/>
      <c r="D27" s="66"/>
      <c r="E27" s="314" t="str">
        <f t="shared" si="0"/>
        <v/>
      </c>
      <c r="F27" s="312" t="b">
        <f>IF(nume_candidat="",FALSE,ISNUMBER(SEARCH(nume_candidat,#REF!)))</f>
        <v>0</v>
      </c>
      <c r="G27" s="313" t="e">
        <f>LEN(#REF!)-LEN(SUBSTITUTE(#REF!,",",""))+1</f>
        <v>#REF!</v>
      </c>
    </row>
    <row r="28" spans="1:7">
      <c r="A28" s="5" t="s">
        <v>78</v>
      </c>
      <c r="B28" s="6"/>
      <c r="C28" s="125"/>
      <c r="D28" s="66"/>
      <c r="E28" s="314" t="str">
        <f t="shared" si="0"/>
        <v/>
      </c>
      <c r="F28" s="312" t="b">
        <f>IF(nume_candidat="",FALSE,ISNUMBER(SEARCH(nume_candidat,#REF!)))</f>
        <v>0</v>
      </c>
      <c r="G28" s="313" t="e">
        <f>LEN(#REF!)-LEN(SUBSTITUTE(#REF!,",",""))+1</f>
        <v>#REF!</v>
      </c>
    </row>
    <row r="29" spans="1:7">
      <c r="A29" s="5" t="s">
        <v>79</v>
      </c>
      <c r="B29" s="6"/>
      <c r="C29" s="125"/>
      <c r="D29" s="66"/>
      <c r="E29" s="314" t="str">
        <f t="shared" si="0"/>
        <v/>
      </c>
      <c r="F29" s="312" t="b">
        <f>IF(nume_candidat="",FALSE,ISNUMBER(SEARCH(nume_candidat,#REF!)))</f>
        <v>0</v>
      </c>
      <c r="G29" s="313" t="e">
        <f>LEN(#REF!)-LEN(SUBSTITUTE(#REF!,",",""))+1</f>
        <v>#REF!</v>
      </c>
    </row>
    <row r="30" spans="1:7">
      <c r="A30" s="5" t="s">
        <v>80</v>
      </c>
      <c r="B30" s="6"/>
      <c r="C30" s="125"/>
      <c r="D30" s="66"/>
      <c r="E30" s="314" t="str">
        <f t="shared" si="0"/>
        <v/>
      </c>
      <c r="F30" s="312" t="b">
        <f>IF(nume_candidat="",FALSE,ISNUMBER(SEARCH(nume_candidat,#REF!)))</f>
        <v>0</v>
      </c>
      <c r="G30" s="313" t="e">
        <f>LEN(#REF!)-LEN(SUBSTITUTE(#REF!,",",""))+1</f>
        <v>#REF!</v>
      </c>
    </row>
    <row r="31" spans="1:7">
      <c r="A31" s="5" t="s">
        <v>81</v>
      </c>
      <c r="B31" s="6"/>
      <c r="C31" s="125"/>
      <c r="D31" s="66"/>
      <c r="E31" s="314" t="str">
        <f t="shared" si="0"/>
        <v/>
      </c>
      <c r="F31" s="312" t="b">
        <f>IF(nume_candidat="",FALSE,ISNUMBER(SEARCH(nume_candidat,#REF!)))</f>
        <v>0</v>
      </c>
      <c r="G31" s="313" t="e">
        <f>LEN(#REF!)-LEN(SUBSTITUTE(#REF!,",",""))+1</f>
        <v>#REF!</v>
      </c>
    </row>
    <row r="32" spans="1:7">
      <c r="A32" s="5" t="s">
        <v>82</v>
      </c>
      <c r="B32" s="6"/>
      <c r="C32" s="125"/>
      <c r="D32" s="66"/>
      <c r="E32" s="314" t="str">
        <f t="shared" si="0"/>
        <v/>
      </c>
      <c r="F32" s="312" t="b">
        <f>IF(nume_candidat="",FALSE,ISNUMBER(SEARCH(nume_candidat,#REF!)))</f>
        <v>0</v>
      </c>
      <c r="G32" s="313" t="e">
        <f>LEN(#REF!)-LEN(SUBSTITUTE(#REF!,",",""))+1</f>
        <v>#REF!</v>
      </c>
    </row>
    <row r="33" spans="1:7">
      <c r="A33" s="5" t="s">
        <v>83</v>
      </c>
      <c r="B33" s="6"/>
      <c r="C33" s="125"/>
      <c r="D33" s="66"/>
      <c r="E33" s="314" t="str">
        <f t="shared" si="0"/>
        <v/>
      </c>
      <c r="F33" s="312" t="b">
        <f>IF(nume_candidat="",FALSE,ISNUMBER(SEARCH(nume_candidat,#REF!)))</f>
        <v>0</v>
      </c>
      <c r="G33" s="313" t="e">
        <f>LEN(#REF!)-LEN(SUBSTITUTE(#REF!,",",""))+1</f>
        <v>#REF!</v>
      </c>
    </row>
    <row r="34" spans="1:7">
      <c r="A34" s="5" t="s">
        <v>84</v>
      </c>
      <c r="B34" s="6"/>
      <c r="C34" s="125"/>
      <c r="D34" s="66"/>
      <c r="E34" s="314" t="str">
        <f t="shared" si="0"/>
        <v/>
      </c>
      <c r="F34" s="312" t="b">
        <f>IF(nume_candidat="",FALSE,ISNUMBER(SEARCH(nume_candidat,#REF!)))</f>
        <v>0</v>
      </c>
      <c r="G34" s="313" t="e">
        <f>LEN(#REF!)-LEN(SUBSTITUTE(#REF!,",",""))+1</f>
        <v>#REF!</v>
      </c>
    </row>
    <row r="35" spans="1:7">
      <c r="A35" s="5" t="s">
        <v>85</v>
      </c>
      <c r="B35" s="6"/>
      <c r="C35" s="125"/>
      <c r="D35" s="66"/>
      <c r="E35" s="314" t="str">
        <f t="shared" si="0"/>
        <v/>
      </c>
      <c r="F35" s="312" t="b">
        <f>IF(nume_candidat="",FALSE,ISNUMBER(SEARCH(nume_candidat,#REF!)))</f>
        <v>0</v>
      </c>
      <c r="G35" s="313" t="e">
        <f>LEN(#REF!)-LEN(SUBSTITUTE(#REF!,",",""))+1</f>
        <v>#REF!</v>
      </c>
    </row>
    <row r="36" spans="1:7">
      <c r="A36" s="5" t="s">
        <v>86</v>
      </c>
      <c r="B36" s="6"/>
      <c r="C36" s="125"/>
      <c r="D36" s="66"/>
      <c r="E36" s="314" t="str">
        <f t="shared" si="0"/>
        <v/>
      </c>
      <c r="F36" s="312" t="b">
        <f>IF(nume_candidat="",FALSE,ISNUMBER(SEARCH(nume_candidat,#REF!)))</f>
        <v>0</v>
      </c>
      <c r="G36" s="313" t="e">
        <f>LEN(#REF!)-LEN(SUBSTITUTE(#REF!,",",""))+1</f>
        <v>#REF!</v>
      </c>
    </row>
    <row r="37" spans="1:7">
      <c r="A37" s="5" t="s">
        <v>87</v>
      </c>
      <c r="B37" s="6"/>
      <c r="C37" s="125"/>
      <c r="D37" s="66"/>
      <c r="E37" s="314" t="str">
        <f t="shared" si="0"/>
        <v/>
      </c>
      <c r="F37" s="312" t="b">
        <f>IF(nume_candidat="",FALSE,ISNUMBER(SEARCH(nume_candidat,#REF!)))</f>
        <v>0</v>
      </c>
      <c r="G37" s="313" t="e">
        <f>LEN(#REF!)-LEN(SUBSTITUTE(#REF!,",",""))+1</f>
        <v>#REF!</v>
      </c>
    </row>
    <row r="38" spans="1:7">
      <c r="A38" s="5" t="s">
        <v>88</v>
      </c>
      <c r="B38" s="6"/>
      <c r="C38" s="125"/>
      <c r="D38" s="66"/>
      <c r="E38" s="314" t="str">
        <f t="shared" si="0"/>
        <v/>
      </c>
      <c r="F38" s="312" t="b">
        <f>IF(nume_candidat="",FALSE,ISNUMBER(SEARCH(nume_candidat,#REF!)))</f>
        <v>0</v>
      </c>
      <c r="G38" s="313" t="e">
        <f>LEN(#REF!)-LEN(SUBSTITUTE(#REF!,",",""))+1</f>
        <v>#REF!</v>
      </c>
    </row>
    <row r="39" spans="1:7">
      <c r="A39" s="5" t="s">
        <v>96</v>
      </c>
      <c r="B39" s="6"/>
      <c r="C39" s="125"/>
      <c r="D39" s="66"/>
      <c r="E39" s="314" t="str">
        <f t="shared" si="0"/>
        <v/>
      </c>
      <c r="F39" s="312" t="b">
        <f>IF(nume_candidat="",FALSE,ISNUMBER(SEARCH(nume_candidat,#REF!)))</f>
        <v>0</v>
      </c>
      <c r="G39" s="313" t="e">
        <f>LEN(#REF!)-LEN(SUBSTITUTE(#REF!,",",""))+1</f>
        <v>#REF!</v>
      </c>
    </row>
    <row r="40" spans="1:7">
      <c r="A40" s="5" t="s">
        <v>97</v>
      </c>
      <c r="B40" s="6"/>
      <c r="C40" s="125"/>
      <c r="D40" s="66"/>
      <c r="E40" s="314" t="str">
        <f t="shared" si="0"/>
        <v/>
      </c>
      <c r="F40" s="312" t="b">
        <f>IF(nume_candidat="",FALSE,ISNUMBER(SEARCH(nume_candidat,#REF!)))</f>
        <v>0</v>
      </c>
      <c r="G40" s="313" t="e">
        <f>LEN(#REF!)-LEN(SUBSTITUTE(#REF!,",",""))+1</f>
        <v>#REF!</v>
      </c>
    </row>
    <row r="41" spans="1:7">
      <c r="A41" s="5" t="s">
        <v>98</v>
      </c>
      <c r="B41" s="6"/>
      <c r="C41" s="125"/>
      <c r="D41" s="66"/>
      <c r="E41" s="314" t="str">
        <f t="shared" si="0"/>
        <v/>
      </c>
      <c r="F41" s="312" t="b">
        <f>IF(nume_candidat="",FALSE,ISNUMBER(SEARCH(nume_candidat,#REF!)))</f>
        <v>0</v>
      </c>
      <c r="G41" s="313" t="e">
        <f>LEN(#REF!)-LEN(SUBSTITUTE(#REF!,",",""))+1</f>
        <v>#REF!</v>
      </c>
    </row>
    <row r="42" spans="1:7">
      <c r="A42" s="5" t="s">
        <v>99</v>
      </c>
      <c r="B42" s="6"/>
      <c r="C42" s="125"/>
      <c r="D42" s="66"/>
      <c r="E42" s="314" t="str">
        <f t="shared" si="0"/>
        <v/>
      </c>
      <c r="F42" s="312" t="b">
        <f>IF(nume_candidat="",FALSE,ISNUMBER(SEARCH(nume_candidat,#REF!)))</f>
        <v>0</v>
      </c>
      <c r="G42" s="313" t="e">
        <f>LEN(#REF!)-LEN(SUBSTITUTE(#REF!,",",""))+1</f>
        <v>#REF!</v>
      </c>
    </row>
    <row r="43" spans="1:7">
      <c r="A43" s="5" t="s">
        <v>100</v>
      </c>
      <c r="B43" s="6"/>
      <c r="C43" s="125"/>
      <c r="D43" s="66"/>
      <c r="E43" s="314" t="str">
        <f t="shared" si="0"/>
        <v/>
      </c>
      <c r="F43" s="312" t="b">
        <f>IF(nume_candidat="",FALSE,ISNUMBER(SEARCH(nume_candidat,#REF!)))</f>
        <v>0</v>
      </c>
      <c r="G43" s="313" t="e">
        <f>LEN(#REF!)-LEN(SUBSTITUTE(#REF!,",",""))+1</f>
        <v>#REF!</v>
      </c>
    </row>
    <row r="44" spans="1:7">
      <c r="A44" s="5" t="s">
        <v>101</v>
      </c>
      <c r="B44" s="6"/>
      <c r="C44" s="125"/>
      <c r="D44" s="66"/>
      <c r="E44" s="314" t="str">
        <f t="shared" si="0"/>
        <v/>
      </c>
      <c r="F44" s="312" t="b">
        <f>IF(nume_candidat="",FALSE,ISNUMBER(SEARCH(nume_candidat,#REF!)))</f>
        <v>0</v>
      </c>
      <c r="G44" s="313" t="e">
        <f>LEN(#REF!)-LEN(SUBSTITUTE(#REF!,",",""))+1</f>
        <v>#REF!</v>
      </c>
    </row>
    <row r="45" spans="1:7">
      <c r="A45" s="5" t="s">
        <v>103</v>
      </c>
      <c r="B45" s="6"/>
      <c r="C45" s="125"/>
      <c r="D45" s="66"/>
      <c r="E45" s="314" t="str">
        <f t="shared" si="0"/>
        <v/>
      </c>
      <c r="F45" s="312" t="b">
        <f>IF(nume_candidat="",FALSE,ISNUMBER(SEARCH(nume_candidat,#REF!)))</f>
        <v>0</v>
      </c>
      <c r="G45" s="313" t="e">
        <f>LEN(#REF!)-LEN(SUBSTITUTE(#REF!,",",""))+1</f>
        <v>#REF!</v>
      </c>
    </row>
    <row r="46" spans="1:7">
      <c r="A46" s="5" t="s">
        <v>104</v>
      </c>
      <c r="B46" s="6"/>
      <c r="C46" s="125"/>
      <c r="D46" s="66"/>
      <c r="E46" s="314" t="str">
        <f t="shared" si="0"/>
        <v/>
      </c>
      <c r="F46" s="312" t="b">
        <f>IF(nume_candidat="",FALSE,ISNUMBER(SEARCH(nume_candidat,#REF!)))</f>
        <v>0</v>
      </c>
      <c r="G46" s="313" t="e">
        <f>LEN(#REF!)-LEN(SUBSTITUTE(#REF!,",",""))+1</f>
        <v>#REF!</v>
      </c>
    </row>
    <row r="47" spans="1:7">
      <c r="A47" s="5" t="s">
        <v>105</v>
      </c>
      <c r="B47" s="6"/>
      <c r="C47" s="125"/>
      <c r="D47" s="66"/>
      <c r="E47" s="314" t="str">
        <f t="shared" si="0"/>
        <v/>
      </c>
      <c r="F47" s="312" t="b">
        <f>IF(nume_candidat="",FALSE,ISNUMBER(SEARCH(nume_candidat,#REF!)))</f>
        <v>0</v>
      </c>
      <c r="G47" s="313" t="e">
        <f>LEN(#REF!)-LEN(SUBSTITUTE(#REF!,",",""))+1</f>
        <v>#REF!</v>
      </c>
    </row>
    <row r="48" spans="1:7">
      <c r="A48" s="5" t="s">
        <v>106</v>
      </c>
      <c r="B48" s="6"/>
      <c r="C48" s="125"/>
      <c r="D48" s="66"/>
      <c r="E48" s="314" t="str">
        <f t="shared" si="0"/>
        <v/>
      </c>
      <c r="F48" s="312" t="b">
        <f>IF(nume_candidat="",FALSE,ISNUMBER(SEARCH(nume_candidat,#REF!)))</f>
        <v>0</v>
      </c>
      <c r="G48" s="313" t="e">
        <f>LEN(#REF!)-LEN(SUBSTITUTE(#REF!,",",""))+1</f>
        <v>#REF!</v>
      </c>
    </row>
    <row r="49" spans="1:7">
      <c r="A49" s="5" t="s">
        <v>107</v>
      </c>
      <c r="B49" s="6"/>
      <c r="C49" s="125"/>
      <c r="D49" s="66"/>
      <c r="E49" s="314" t="str">
        <f t="shared" si="0"/>
        <v/>
      </c>
      <c r="F49" s="312" t="b">
        <f>IF(nume_candidat="",FALSE,ISNUMBER(SEARCH(nume_candidat,#REF!)))</f>
        <v>0</v>
      </c>
      <c r="G49" s="313" t="e">
        <f>LEN(#REF!)-LEN(SUBSTITUTE(#REF!,",",""))+1</f>
        <v>#REF!</v>
      </c>
    </row>
    <row r="50" spans="1:7">
      <c r="A50" s="5" t="s">
        <v>108</v>
      </c>
      <c r="B50" s="6"/>
      <c r="C50" s="125"/>
      <c r="D50" s="66"/>
      <c r="E50" s="314" t="str">
        <f t="shared" si="0"/>
        <v/>
      </c>
      <c r="F50" s="312" t="b">
        <f>IF(nume_candidat="",FALSE,ISNUMBER(SEARCH(nume_candidat,#REF!)))</f>
        <v>0</v>
      </c>
      <c r="G50" s="313" t="e">
        <f>LEN(#REF!)-LEN(SUBSTITUTE(#REF!,",",""))+1</f>
        <v>#REF!</v>
      </c>
    </row>
    <row r="51" spans="1:7">
      <c r="A51" s="5" t="s">
        <v>109</v>
      </c>
      <c r="B51" s="6"/>
      <c r="C51" s="125"/>
      <c r="D51" s="66"/>
      <c r="E51" s="314" t="str">
        <f t="shared" si="0"/>
        <v/>
      </c>
      <c r="F51" s="312" t="b">
        <f>IF(nume_candidat="",FALSE,ISNUMBER(SEARCH(nume_candidat,#REF!)))</f>
        <v>0</v>
      </c>
      <c r="G51" s="313" t="e">
        <f>LEN(#REF!)-LEN(SUBSTITUTE(#REF!,",",""))+1</f>
        <v>#REF!</v>
      </c>
    </row>
    <row r="52" spans="1:7">
      <c r="A52" s="5" t="s">
        <v>110</v>
      </c>
      <c r="B52" s="6"/>
      <c r="C52" s="125"/>
      <c r="D52" s="66"/>
      <c r="E52" s="314" t="str">
        <f t="shared" si="0"/>
        <v/>
      </c>
      <c r="F52" s="312" t="b">
        <f>IF(nume_candidat="",FALSE,ISNUMBER(SEARCH(nume_candidat,#REF!)))</f>
        <v>0</v>
      </c>
      <c r="G52" s="313" t="e">
        <f>LEN(#REF!)-LEN(SUBSTITUTE(#REF!,",",""))+1</f>
        <v>#REF!</v>
      </c>
    </row>
    <row r="53" spans="1:7">
      <c r="A53" s="5" t="s">
        <v>111</v>
      </c>
      <c r="B53" s="6"/>
      <c r="C53" s="125"/>
      <c r="D53" s="66"/>
      <c r="E53" s="314" t="str">
        <f t="shared" si="0"/>
        <v/>
      </c>
      <c r="F53" s="312" t="b">
        <f>IF(nume_candidat="",FALSE,ISNUMBER(SEARCH(nume_candidat,#REF!)))</f>
        <v>0</v>
      </c>
      <c r="G53" s="313" t="e">
        <f>LEN(#REF!)-LEN(SUBSTITUTE(#REF!,",",""))+1</f>
        <v>#REF!</v>
      </c>
    </row>
    <row r="54" spans="1:7">
      <c r="A54" s="5" t="s">
        <v>112</v>
      </c>
      <c r="B54" s="6"/>
      <c r="C54" s="125"/>
      <c r="D54" s="66"/>
      <c r="E54" s="314" t="str">
        <f t="shared" si="0"/>
        <v/>
      </c>
      <c r="F54" s="312" t="b">
        <f>IF(nume_candidat="",FALSE,ISNUMBER(SEARCH(nume_candidat,#REF!)))</f>
        <v>0</v>
      </c>
      <c r="G54" s="313" t="e">
        <f>LEN(#REF!)-LEN(SUBSTITUTE(#REF!,",",""))+1</f>
        <v>#REF!</v>
      </c>
    </row>
    <row r="55" spans="1:7">
      <c r="A55" s="5" t="s">
        <v>113</v>
      </c>
      <c r="B55" s="6"/>
      <c r="C55" s="125"/>
      <c r="D55" s="66"/>
      <c r="E55" s="314" t="str">
        <f t="shared" si="0"/>
        <v/>
      </c>
      <c r="F55" s="312" t="b">
        <f>IF(nume_candidat="",FALSE,ISNUMBER(SEARCH(nume_candidat,#REF!)))</f>
        <v>0</v>
      </c>
      <c r="G55" s="313" t="e">
        <f>LEN(#REF!)-LEN(SUBSTITUTE(#REF!,",",""))+1</f>
        <v>#REF!</v>
      </c>
    </row>
    <row r="56" spans="1:7">
      <c r="A56" s="5" t="s">
        <v>114</v>
      </c>
      <c r="B56" s="6"/>
      <c r="C56" s="125"/>
      <c r="D56" s="66"/>
      <c r="E56" s="314" t="str">
        <f t="shared" si="0"/>
        <v/>
      </c>
      <c r="F56" s="312" t="b">
        <f>IF(nume_candidat="",FALSE,ISNUMBER(SEARCH(nume_candidat,#REF!)))</f>
        <v>0</v>
      </c>
      <c r="G56" s="313" t="e">
        <f>LEN(#REF!)-LEN(SUBSTITUTE(#REF!,",",""))+1</f>
        <v>#REF!</v>
      </c>
    </row>
    <row r="57" spans="1:7">
      <c r="A57" s="5" t="s">
        <v>115</v>
      </c>
      <c r="B57" s="6"/>
      <c r="C57" s="125"/>
      <c r="D57" s="66"/>
      <c r="E57" s="314" t="str">
        <f t="shared" si="0"/>
        <v/>
      </c>
      <c r="F57" s="312" t="b">
        <f>IF(nume_candidat="",FALSE,ISNUMBER(SEARCH(nume_candidat,#REF!)))</f>
        <v>0</v>
      </c>
      <c r="G57" s="313" t="e">
        <f>LEN(#REF!)-LEN(SUBSTITUTE(#REF!,",",""))+1</f>
        <v>#REF!</v>
      </c>
    </row>
    <row r="58" spans="1:7">
      <c r="A58" s="5" t="s">
        <v>116</v>
      </c>
      <c r="B58" s="6"/>
      <c r="C58" s="125"/>
      <c r="D58" s="66"/>
      <c r="E58" s="314" t="str">
        <f t="shared" si="0"/>
        <v/>
      </c>
      <c r="F58" s="312" t="b">
        <f>IF(nume_candidat="",FALSE,ISNUMBER(SEARCH(nume_candidat,#REF!)))</f>
        <v>0</v>
      </c>
      <c r="G58" s="313" t="e">
        <f>LEN(#REF!)-LEN(SUBSTITUTE(#REF!,",",""))+1</f>
        <v>#REF!</v>
      </c>
    </row>
    <row r="59" spans="1:7">
      <c r="A59" s="5" t="s">
        <v>117</v>
      </c>
      <c r="B59" s="6"/>
      <c r="C59" s="125"/>
      <c r="D59" s="66"/>
      <c r="E59" s="314" t="str">
        <f t="shared" si="0"/>
        <v/>
      </c>
      <c r="F59" s="312" t="b">
        <f>IF(nume_candidat="",FALSE,ISNUMBER(SEARCH(nume_candidat,#REF!)))</f>
        <v>0</v>
      </c>
      <c r="G59" s="313" t="e">
        <f>LEN(#REF!)-LEN(SUBSTITUTE(#REF!,",",""))+1</f>
        <v>#REF!</v>
      </c>
    </row>
    <row r="60" spans="1:7">
      <c r="A60" s="5" t="s">
        <v>118</v>
      </c>
      <c r="B60" s="6"/>
      <c r="C60" s="125"/>
      <c r="D60" s="66"/>
      <c r="E60" s="314" t="str">
        <f t="shared" si="0"/>
        <v/>
      </c>
      <c r="F60" s="312" t="b">
        <f>IF(nume_candidat="",FALSE,ISNUMBER(SEARCH(nume_candidat,#REF!)))</f>
        <v>0</v>
      </c>
      <c r="G60" s="313" t="e">
        <f>LEN(#REF!)-LEN(SUBSTITUTE(#REF!,",",""))+1</f>
        <v>#REF!</v>
      </c>
    </row>
    <row r="61" spans="1:7">
      <c r="A61" s="5" t="s">
        <v>119</v>
      </c>
      <c r="B61" s="6"/>
      <c r="C61" s="125"/>
      <c r="D61" s="66"/>
      <c r="E61" s="314" t="str">
        <f t="shared" si="0"/>
        <v/>
      </c>
      <c r="F61" s="312" t="b">
        <f>IF(nume_candidat="",FALSE,ISNUMBER(SEARCH(nume_candidat,#REF!)))</f>
        <v>0</v>
      </c>
      <c r="G61" s="313" t="e">
        <f>LEN(#REF!)-LEN(SUBSTITUTE(#REF!,",",""))+1</f>
        <v>#REF!</v>
      </c>
    </row>
    <row r="62" spans="1:7">
      <c r="A62" s="5" t="s">
        <v>120</v>
      </c>
      <c r="B62" s="6"/>
      <c r="C62" s="125"/>
      <c r="D62" s="66"/>
      <c r="E62" s="314" t="str">
        <f t="shared" si="0"/>
        <v/>
      </c>
      <c r="F62" s="312" t="b">
        <f>IF(nume_candidat="",FALSE,ISNUMBER(SEARCH(nume_candidat,#REF!)))</f>
        <v>0</v>
      </c>
      <c r="G62" s="313" t="e">
        <f>LEN(#REF!)-LEN(SUBSTITUTE(#REF!,",",""))+1</f>
        <v>#REF!</v>
      </c>
    </row>
    <row r="63" spans="1:7">
      <c r="A63" s="5" t="s">
        <v>121</v>
      </c>
      <c r="B63" s="6"/>
      <c r="C63" s="125"/>
      <c r="D63" s="66"/>
      <c r="E63" s="314" t="str">
        <f t="shared" si="0"/>
        <v/>
      </c>
      <c r="F63" s="312" t="b">
        <f>IF(nume_candidat="",FALSE,ISNUMBER(SEARCH(nume_candidat,#REF!)))</f>
        <v>0</v>
      </c>
      <c r="G63" s="313" t="e">
        <f>LEN(#REF!)-LEN(SUBSTITUTE(#REF!,",",""))+1</f>
        <v>#REF!</v>
      </c>
    </row>
    <row r="64" spans="1:7">
      <c r="A64" s="5" t="s">
        <v>122</v>
      </c>
      <c r="B64" s="6"/>
      <c r="C64" s="125"/>
      <c r="D64" s="66"/>
      <c r="E64" s="314" t="str">
        <f t="shared" si="0"/>
        <v/>
      </c>
      <c r="F64" s="312" t="b">
        <f>IF(nume_candidat="",FALSE,ISNUMBER(SEARCH(nume_candidat,#REF!)))</f>
        <v>0</v>
      </c>
      <c r="G64" s="313" t="e">
        <f>LEN(#REF!)-LEN(SUBSTITUTE(#REF!,",",""))+1</f>
        <v>#REF!</v>
      </c>
    </row>
    <row r="65" spans="1:7">
      <c r="A65" s="5" t="s">
        <v>123</v>
      </c>
      <c r="B65" s="6"/>
      <c r="C65" s="125"/>
      <c r="D65" s="66"/>
      <c r="E65" s="314" t="str">
        <f t="shared" si="0"/>
        <v/>
      </c>
      <c r="F65" s="312" t="b">
        <f>IF(nume_candidat="",FALSE,ISNUMBER(SEARCH(nume_candidat,#REF!)))</f>
        <v>0</v>
      </c>
      <c r="G65" s="313" t="e">
        <f>LEN(#REF!)-LEN(SUBSTITUTE(#REF!,",",""))+1</f>
        <v>#REF!</v>
      </c>
    </row>
    <row r="66" spans="1:7">
      <c r="A66" s="5" t="s">
        <v>124</v>
      </c>
      <c r="B66" s="6"/>
      <c r="C66" s="125"/>
      <c r="D66" s="66"/>
      <c r="E66" s="314" t="str">
        <f t="shared" si="0"/>
        <v/>
      </c>
      <c r="F66" s="312" t="b">
        <f>IF(nume_candidat="",FALSE,ISNUMBER(SEARCH(nume_candidat,#REF!)))</f>
        <v>0</v>
      </c>
      <c r="G66" s="313" t="e">
        <f>LEN(#REF!)-LEN(SUBSTITUTE(#REF!,",",""))+1</f>
        <v>#REF!</v>
      </c>
    </row>
    <row r="67" spans="1:7">
      <c r="A67" s="5" t="s">
        <v>125</v>
      </c>
      <c r="B67" s="6"/>
      <c r="C67" s="125"/>
      <c r="D67" s="66"/>
      <c r="E67" s="314" t="str">
        <f t="shared" si="0"/>
        <v/>
      </c>
      <c r="F67" s="312" t="b">
        <f>IF(nume_candidat="",FALSE,ISNUMBER(SEARCH(nume_candidat,#REF!)))</f>
        <v>0</v>
      </c>
      <c r="G67" s="313" t="e">
        <f>LEN(#REF!)-LEN(SUBSTITUTE(#REF!,",",""))+1</f>
        <v>#REF!</v>
      </c>
    </row>
    <row r="68" spans="1:7">
      <c r="A68" s="5" t="s">
        <v>126</v>
      </c>
      <c r="B68" s="6"/>
      <c r="C68" s="125"/>
      <c r="D68" s="66"/>
      <c r="E68" s="314" t="str">
        <f t="shared" si="0"/>
        <v/>
      </c>
      <c r="F68" s="312" t="b">
        <f>IF(nume_candidat="",FALSE,ISNUMBER(SEARCH(nume_candidat,#REF!)))</f>
        <v>0</v>
      </c>
      <c r="G68" s="313" t="e">
        <f>LEN(#REF!)-LEN(SUBSTITUTE(#REF!,",",""))+1</f>
        <v>#REF!</v>
      </c>
    </row>
    <row r="69" spans="1:7">
      <c r="A69" s="5" t="s">
        <v>127</v>
      </c>
      <c r="B69" s="6"/>
      <c r="C69" s="125"/>
      <c r="D69" s="66"/>
      <c r="E69" s="314" t="str">
        <f t="shared" si="0"/>
        <v/>
      </c>
      <c r="F69" s="312" t="b">
        <f>IF(nume_candidat="",FALSE,ISNUMBER(SEARCH(nume_candidat,#REF!)))</f>
        <v>0</v>
      </c>
      <c r="G69" s="313" t="e">
        <f>LEN(#REF!)-LEN(SUBSTITUTE(#REF!,",",""))+1</f>
        <v>#REF!</v>
      </c>
    </row>
    <row r="70" spans="1:7">
      <c r="A70" s="5" t="s">
        <v>128</v>
      </c>
      <c r="B70" s="6"/>
      <c r="C70" s="125"/>
      <c r="D70" s="66"/>
      <c r="E70" s="314" t="str">
        <f t="shared" si="0"/>
        <v/>
      </c>
      <c r="F70" s="312" t="b">
        <f>IF(nume_candidat="",FALSE,ISNUMBER(SEARCH(nume_candidat,#REF!)))</f>
        <v>0</v>
      </c>
      <c r="G70" s="313" t="e">
        <f>LEN(#REF!)-LEN(SUBSTITUTE(#REF!,",",""))+1</f>
        <v>#REF!</v>
      </c>
    </row>
    <row r="71" spans="1:7">
      <c r="A71" s="5" t="s">
        <v>129</v>
      </c>
      <c r="B71" s="6"/>
      <c r="C71" s="125"/>
      <c r="D71" s="66"/>
      <c r="E71" s="314" t="str">
        <f t="shared" si="0"/>
        <v/>
      </c>
      <c r="F71" s="312" t="b">
        <f>IF(nume_candidat="",FALSE,ISNUMBER(SEARCH(nume_candidat,#REF!)))</f>
        <v>0</v>
      </c>
      <c r="G71" s="313" t="e">
        <f>LEN(#REF!)-LEN(SUBSTITUTE(#REF!,",",""))+1</f>
        <v>#REF!</v>
      </c>
    </row>
    <row r="72" spans="1:7">
      <c r="A72" s="5" t="s">
        <v>130</v>
      </c>
      <c r="B72" s="6"/>
      <c r="C72" s="125"/>
      <c r="D72" s="66"/>
      <c r="E72" s="314" t="str">
        <f t="shared" si="0"/>
        <v/>
      </c>
      <c r="F72" s="312" t="b">
        <f>IF(nume_candidat="",FALSE,ISNUMBER(SEARCH(nume_candidat,#REF!)))</f>
        <v>0</v>
      </c>
      <c r="G72" s="313" t="e">
        <f>LEN(#REF!)-LEN(SUBSTITUTE(#REF!,",",""))+1</f>
        <v>#REF!</v>
      </c>
    </row>
    <row r="73" spans="1:7">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c r="A74" s="5" t="s">
        <v>132</v>
      </c>
      <c r="B74" s="6"/>
      <c r="C74" s="125"/>
      <c r="D74" s="66"/>
      <c r="E74" s="314" t="str">
        <f t="shared" si="1"/>
        <v/>
      </c>
      <c r="F74" s="312" t="b">
        <f>IF(nume_candidat="",FALSE,ISNUMBER(SEARCH(nume_candidat,#REF!)))</f>
        <v>0</v>
      </c>
      <c r="G74" s="313" t="e">
        <f>LEN(#REF!)-LEN(SUBSTITUTE(#REF!,",",""))+1</f>
        <v>#REF!</v>
      </c>
    </row>
    <row r="75" spans="1:7">
      <c r="A75" s="5" t="s">
        <v>133</v>
      </c>
      <c r="B75" s="6"/>
      <c r="C75" s="125"/>
      <c r="D75" s="66"/>
      <c r="E75" s="314" t="str">
        <f t="shared" si="1"/>
        <v/>
      </c>
      <c r="F75" s="312" t="b">
        <f>IF(nume_candidat="",FALSE,ISNUMBER(SEARCH(nume_candidat,#REF!)))</f>
        <v>0</v>
      </c>
      <c r="G75" s="313" t="e">
        <f>LEN(#REF!)-LEN(SUBSTITUTE(#REF!,",",""))+1</f>
        <v>#REF!</v>
      </c>
    </row>
    <row r="76" spans="1:7">
      <c r="A76" s="5" t="s">
        <v>134</v>
      </c>
      <c r="B76" s="6"/>
      <c r="C76" s="125"/>
      <c r="D76" s="66"/>
      <c r="E76" s="314" t="str">
        <f t="shared" si="1"/>
        <v/>
      </c>
      <c r="F76" s="312" t="b">
        <f>IF(nume_candidat="",FALSE,ISNUMBER(SEARCH(nume_candidat,#REF!)))</f>
        <v>0</v>
      </c>
      <c r="G76" s="313" t="e">
        <f>LEN(#REF!)-LEN(SUBSTITUTE(#REF!,",",""))+1</f>
        <v>#REF!</v>
      </c>
    </row>
    <row r="77" spans="1:7">
      <c r="A77" s="5" t="s">
        <v>135</v>
      </c>
      <c r="B77" s="6"/>
      <c r="C77" s="125"/>
      <c r="D77" s="66"/>
      <c r="E77" s="314" t="str">
        <f t="shared" si="1"/>
        <v/>
      </c>
      <c r="F77" s="312" t="b">
        <f>IF(nume_candidat="",FALSE,ISNUMBER(SEARCH(nume_candidat,#REF!)))</f>
        <v>0</v>
      </c>
      <c r="G77" s="313" t="e">
        <f>LEN(#REF!)-LEN(SUBSTITUTE(#REF!,",",""))+1</f>
        <v>#REF!</v>
      </c>
    </row>
    <row r="78" spans="1:7">
      <c r="A78" s="5" t="s">
        <v>136</v>
      </c>
      <c r="B78" s="6"/>
      <c r="C78" s="125"/>
      <c r="D78" s="66"/>
      <c r="E78" s="314" t="str">
        <f t="shared" si="1"/>
        <v/>
      </c>
      <c r="F78" s="312" t="b">
        <f>IF(nume_candidat="",FALSE,ISNUMBER(SEARCH(nume_candidat,#REF!)))</f>
        <v>0</v>
      </c>
      <c r="G78" s="313" t="e">
        <f>LEN(#REF!)-LEN(SUBSTITUTE(#REF!,",",""))+1</f>
        <v>#REF!</v>
      </c>
    </row>
    <row r="79" spans="1:7">
      <c r="A79" s="5" t="s">
        <v>137</v>
      </c>
      <c r="B79" s="6"/>
      <c r="C79" s="125"/>
      <c r="D79" s="66"/>
      <c r="E79" s="314" t="str">
        <f t="shared" si="1"/>
        <v/>
      </c>
      <c r="F79" s="312" t="b">
        <f>IF(nume_candidat="",FALSE,ISNUMBER(SEARCH(nume_candidat,#REF!)))</f>
        <v>0</v>
      </c>
      <c r="G79" s="313" t="e">
        <f>LEN(#REF!)-LEN(SUBSTITUTE(#REF!,",",""))+1</f>
        <v>#REF!</v>
      </c>
    </row>
    <row r="80" spans="1:7">
      <c r="A80" s="5" t="s">
        <v>138</v>
      </c>
      <c r="B80" s="6"/>
      <c r="C80" s="125"/>
      <c r="D80" s="66"/>
      <c r="E80" s="314" t="str">
        <f t="shared" si="1"/>
        <v/>
      </c>
      <c r="F80" s="312" t="b">
        <f>IF(nume_candidat="",FALSE,ISNUMBER(SEARCH(nume_candidat,#REF!)))</f>
        <v>0</v>
      </c>
      <c r="G80" s="313" t="e">
        <f>LEN(#REF!)-LEN(SUBSTITUTE(#REF!,",",""))+1</f>
        <v>#REF!</v>
      </c>
    </row>
    <row r="81" spans="1:7">
      <c r="A81" s="5" t="s">
        <v>139</v>
      </c>
      <c r="B81" s="6"/>
      <c r="C81" s="125"/>
      <c r="D81" s="66"/>
      <c r="E81" s="314" t="str">
        <f t="shared" si="1"/>
        <v/>
      </c>
      <c r="F81" s="312" t="b">
        <f>IF(nume_candidat="",FALSE,ISNUMBER(SEARCH(nume_candidat,#REF!)))</f>
        <v>0</v>
      </c>
      <c r="G81" s="313" t="e">
        <f>LEN(#REF!)-LEN(SUBSTITUTE(#REF!,",",""))+1</f>
        <v>#REF!</v>
      </c>
    </row>
    <row r="82" spans="1:7">
      <c r="A82" s="5" t="s">
        <v>140</v>
      </c>
      <c r="B82" s="6"/>
      <c r="C82" s="125"/>
      <c r="D82" s="66"/>
      <c r="E82" s="314" t="str">
        <f t="shared" si="1"/>
        <v/>
      </c>
      <c r="F82" s="312" t="b">
        <f>IF(nume_candidat="",FALSE,ISNUMBER(SEARCH(nume_candidat,#REF!)))</f>
        <v>0</v>
      </c>
      <c r="G82" s="313" t="e">
        <f>LEN(#REF!)-LEN(SUBSTITUTE(#REF!,",",""))+1</f>
        <v>#REF!</v>
      </c>
    </row>
    <row r="83" spans="1:7">
      <c r="A83" s="5" t="s">
        <v>141</v>
      </c>
      <c r="B83" s="6"/>
      <c r="C83" s="125"/>
      <c r="D83" s="66"/>
      <c r="E83" s="314" t="str">
        <f t="shared" si="1"/>
        <v/>
      </c>
      <c r="F83" s="312" t="b">
        <f>IF(nume_candidat="",FALSE,ISNUMBER(SEARCH(nume_candidat,#REF!)))</f>
        <v>0</v>
      </c>
      <c r="G83" s="313" t="e">
        <f>LEN(#REF!)-LEN(SUBSTITUTE(#REF!,",",""))+1</f>
        <v>#REF!</v>
      </c>
    </row>
    <row r="84" spans="1:7">
      <c r="A84" s="5" t="s">
        <v>142</v>
      </c>
      <c r="B84" s="6"/>
      <c r="C84" s="125"/>
      <c r="D84" s="66"/>
      <c r="E84" s="314" t="str">
        <f t="shared" si="1"/>
        <v/>
      </c>
      <c r="F84" s="312" t="b">
        <f>IF(nume_candidat="",FALSE,ISNUMBER(SEARCH(nume_candidat,#REF!)))</f>
        <v>0</v>
      </c>
      <c r="G84" s="313" t="e">
        <f>LEN(#REF!)-LEN(SUBSTITUTE(#REF!,",",""))+1</f>
        <v>#REF!</v>
      </c>
    </row>
    <row r="85" spans="1:7">
      <c r="A85" s="5" t="s">
        <v>143</v>
      </c>
      <c r="B85" s="6"/>
      <c r="C85" s="125"/>
      <c r="D85" s="66"/>
      <c r="E85" s="314" t="str">
        <f t="shared" si="1"/>
        <v/>
      </c>
      <c r="F85" s="312" t="b">
        <f>IF(nume_candidat="",FALSE,ISNUMBER(SEARCH(nume_candidat,#REF!)))</f>
        <v>0</v>
      </c>
      <c r="G85" s="313" t="e">
        <f>LEN(#REF!)-LEN(SUBSTITUTE(#REF!,",",""))+1</f>
        <v>#REF!</v>
      </c>
    </row>
    <row r="86" spans="1:7">
      <c r="A86" s="5" t="s">
        <v>144</v>
      </c>
      <c r="B86" s="6"/>
      <c r="C86" s="125"/>
      <c r="D86" s="66"/>
      <c r="E86" s="314" t="str">
        <f t="shared" si="1"/>
        <v/>
      </c>
      <c r="F86" s="312" t="b">
        <f>IF(nume_candidat="",FALSE,ISNUMBER(SEARCH(nume_candidat,#REF!)))</f>
        <v>0</v>
      </c>
      <c r="G86" s="313" t="e">
        <f>LEN(#REF!)-LEN(SUBSTITUTE(#REF!,",",""))+1</f>
        <v>#REF!</v>
      </c>
    </row>
    <row r="87" spans="1:7">
      <c r="A87" s="5" t="s">
        <v>145</v>
      </c>
      <c r="B87" s="6"/>
      <c r="C87" s="125"/>
      <c r="D87" s="66"/>
      <c r="E87" s="314" t="str">
        <f t="shared" si="1"/>
        <v/>
      </c>
      <c r="F87" s="312" t="b">
        <f>IF(nume_candidat="",FALSE,ISNUMBER(SEARCH(nume_candidat,#REF!)))</f>
        <v>0</v>
      </c>
      <c r="G87" s="313" t="e">
        <f>LEN(#REF!)-LEN(SUBSTITUTE(#REF!,",",""))+1</f>
        <v>#REF!</v>
      </c>
    </row>
    <row r="88" spans="1:7">
      <c r="A88" s="5" t="s">
        <v>146</v>
      </c>
      <c r="B88" s="6"/>
      <c r="C88" s="125"/>
      <c r="D88" s="66"/>
      <c r="E88" s="314" t="str">
        <f t="shared" si="1"/>
        <v/>
      </c>
      <c r="F88" s="312" t="b">
        <f>IF(nume_candidat="",FALSE,ISNUMBER(SEARCH(nume_candidat,#REF!)))</f>
        <v>0</v>
      </c>
      <c r="G88" s="313" t="e">
        <f>LEN(#REF!)-LEN(SUBSTITUTE(#REF!,",",""))+1</f>
        <v>#REF!</v>
      </c>
    </row>
    <row r="89" spans="1:7">
      <c r="A89" s="5" t="s">
        <v>147</v>
      </c>
      <c r="B89" s="6"/>
      <c r="C89" s="125"/>
      <c r="D89" s="66"/>
      <c r="E89" s="314" t="str">
        <f t="shared" si="1"/>
        <v/>
      </c>
      <c r="F89" s="312" t="b">
        <f>IF(nume_candidat="",FALSE,ISNUMBER(SEARCH(nume_candidat,#REF!)))</f>
        <v>0</v>
      </c>
      <c r="G89" s="313" t="e">
        <f>LEN(#REF!)-LEN(SUBSTITUTE(#REF!,",",""))+1</f>
        <v>#REF!</v>
      </c>
    </row>
    <row r="90" spans="1:7">
      <c r="A90" s="5" t="s">
        <v>148</v>
      </c>
      <c r="B90" s="6"/>
      <c r="C90" s="125"/>
      <c r="D90" s="66"/>
      <c r="E90" s="314" t="str">
        <f t="shared" si="1"/>
        <v/>
      </c>
      <c r="F90" s="312" t="b">
        <f>IF(nume_candidat="",FALSE,ISNUMBER(SEARCH(nume_candidat,#REF!)))</f>
        <v>0</v>
      </c>
      <c r="G90" s="313" t="e">
        <f>LEN(#REF!)-LEN(SUBSTITUTE(#REF!,",",""))+1</f>
        <v>#REF!</v>
      </c>
    </row>
    <row r="91" spans="1:7">
      <c r="A91" s="5" t="s">
        <v>149</v>
      </c>
      <c r="B91" s="6"/>
      <c r="C91" s="125"/>
      <c r="D91" s="66"/>
      <c r="E91" s="314" t="str">
        <f t="shared" si="1"/>
        <v/>
      </c>
      <c r="F91" s="312" t="b">
        <f>IF(nume_candidat="",FALSE,ISNUMBER(SEARCH(nume_candidat,#REF!)))</f>
        <v>0</v>
      </c>
      <c r="G91" s="313" t="e">
        <f>LEN(#REF!)-LEN(SUBSTITUTE(#REF!,",",""))+1</f>
        <v>#REF!</v>
      </c>
    </row>
    <row r="92" spans="1:7">
      <c r="A92" s="5" t="s">
        <v>150</v>
      </c>
      <c r="B92" s="6"/>
      <c r="C92" s="125"/>
      <c r="D92" s="66"/>
      <c r="E92" s="314" t="str">
        <f t="shared" si="1"/>
        <v/>
      </c>
      <c r="F92" s="312" t="b">
        <f>IF(nume_candidat="",FALSE,ISNUMBER(SEARCH(nume_candidat,#REF!)))</f>
        <v>0</v>
      </c>
      <c r="G92" s="313" t="e">
        <f>LEN(#REF!)-LEN(SUBSTITUTE(#REF!,",",""))+1</f>
        <v>#REF!</v>
      </c>
    </row>
    <row r="93" spans="1:7">
      <c r="A93" s="5" t="s">
        <v>151</v>
      </c>
      <c r="B93" s="6"/>
      <c r="C93" s="125"/>
      <c r="D93" s="66"/>
      <c r="E93" s="314" t="str">
        <f t="shared" si="1"/>
        <v/>
      </c>
      <c r="F93" s="312" t="b">
        <f>IF(nume_candidat="",FALSE,ISNUMBER(SEARCH(nume_candidat,#REF!)))</f>
        <v>0</v>
      </c>
      <c r="G93" s="313" t="e">
        <f>LEN(#REF!)-LEN(SUBSTITUTE(#REF!,",",""))+1</f>
        <v>#REF!</v>
      </c>
    </row>
    <row r="94" spans="1:7">
      <c r="A94" s="5" t="s">
        <v>152</v>
      </c>
      <c r="B94" s="6"/>
      <c r="C94" s="125"/>
      <c r="D94" s="66"/>
      <c r="E94" s="314" t="str">
        <f t="shared" si="1"/>
        <v/>
      </c>
      <c r="F94" s="312" t="b">
        <f>IF(nume_candidat="",FALSE,ISNUMBER(SEARCH(nume_candidat,#REF!)))</f>
        <v>0</v>
      </c>
      <c r="G94" s="313" t="e">
        <f>LEN(#REF!)-LEN(SUBSTITUTE(#REF!,",",""))+1</f>
        <v>#REF!</v>
      </c>
    </row>
    <row r="95" spans="1:7">
      <c r="A95" s="5" t="s">
        <v>153</v>
      </c>
      <c r="B95" s="6"/>
      <c r="C95" s="125"/>
      <c r="D95" s="66"/>
      <c r="E95" s="314" t="str">
        <f t="shared" si="1"/>
        <v/>
      </c>
      <c r="F95" s="312" t="b">
        <f>IF(nume_candidat="",FALSE,ISNUMBER(SEARCH(nume_candidat,#REF!)))</f>
        <v>0</v>
      </c>
      <c r="G95" s="313" t="e">
        <f>LEN(#REF!)-LEN(SUBSTITUTE(#REF!,",",""))+1</f>
        <v>#REF!</v>
      </c>
    </row>
    <row r="96" spans="1:7">
      <c r="A96" s="5" t="s">
        <v>154</v>
      </c>
      <c r="B96" s="6"/>
      <c r="C96" s="125"/>
      <c r="D96" s="66"/>
      <c r="E96" s="314" t="str">
        <f t="shared" si="1"/>
        <v/>
      </c>
      <c r="F96" s="312" t="b">
        <f>IF(nume_candidat="",FALSE,ISNUMBER(SEARCH(nume_candidat,#REF!)))</f>
        <v>0</v>
      </c>
      <c r="G96" s="313" t="e">
        <f>LEN(#REF!)-LEN(SUBSTITUTE(#REF!,",",""))+1</f>
        <v>#REF!</v>
      </c>
    </row>
    <row r="97" spans="1:7">
      <c r="A97" s="5" t="s">
        <v>155</v>
      </c>
      <c r="B97" s="6"/>
      <c r="C97" s="125"/>
      <c r="D97" s="66"/>
      <c r="E97" s="314" t="str">
        <f t="shared" si="1"/>
        <v/>
      </c>
      <c r="F97" s="312" t="b">
        <f>IF(nume_candidat="",FALSE,ISNUMBER(SEARCH(nume_candidat,#REF!)))</f>
        <v>0</v>
      </c>
      <c r="G97" s="313" t="e">
        <f>LEN(#REF!)-LEN(SUBSTITUTE(#REF!,",",""))+1</f>
        <v>#REF!</v>
      </c>
    </row>
    <row r="98" spans="1:7">
      <c r="A98" s="5" t="s">
        <v>156</v>
      </c>
      <c r="B98" s="6"/>
      <c r="C98" s="125"/>
      <c r="D98" s="66"/>
      <c r="E98" s="314" t="str">
        <f t="shared" si="1"/>
        <v/>
      </c>
      <c r="F98" s="312" t="b">
        <f>IF(nume_candidat="",FALSE,ISNUMBER(SEARCH(nume_candidat,#REF!)))</f>
        <v>0</v>
      </c>
      <c r="G98" s="313" t="e">
        <f>LEN(#REF!)-LEN(SUBSTITUTE(#REF!,",",""))+1</f>
        <v>#REF!</v>
      </c>
    </row>
    <row r="99" spans="1:7">
      <c r="A99" s="5" t="s">
        <v>157</v>
      </c>
      <c r="B99" s="6"/>
      <c r="C99" s="125"/>
      <c r="D99" s="66"/>
      <c r="E99" s="314" t="str">
        <f t="shared" si="1"/>
        <v/>
      </c>
      <c r="F99" s="312" t="b">
        <f>IF(nume_candidat="",FALSE,ISNUMBER(SEARCH(nume_candidat,#REF!)))</f>
        <v>0</v>
      </c>
      <c r="G99" s="313" t="e">
        <f>LEN(#REF!)-LEN(SUBSTITUTE(#REF!,",",""))+1</f>
        <v>#REF!</v>
      </c>
    </row>
    <row r="100" spans="1:7">
      <c r="A100" s="5" t="s">
        <v>158</v>
      </c>
      <c r="B100" s="6"/>
      <c r="C100" s="125"/>
      <c r="D100" s="66"/>
      <c r="E100" s="314" t="str">
        <f t="shared" si="1"/>
        <v/>
      </c>
      <c r="F100" s="312" t="b">
        <f>IF(nume_candidat="",FALSE,ISNUMBER(SEARCH(nume_candidat,#REF!)))</f>
        <v>0</v>
      </c>
      <c r="G100" s="313" t="e">
        <f>LEN(#REF!)-LEN(SUBSTITUTE(#REF!,",",""))+1</f>
        <v>#REF!</v>
      </c>
    </row>
    <row r="101" spans="1:7">
      <c r="A101" s="5" t="s">
        <v>159</v>
      </c>
      <c r="B101" s="6"/>
      <c r="C101" s="125"/>
      <c r="D101" s="66"/>
      <c r="E101" s="314" t="str">
        <f t="shared" si="1"/>
        <v/>
      </c>
      <c r="F101" s="312" t="b">
        <f>IF(nume_candidat="",FALSE,ISNUMBER(SEARCH(nume_candidat,#REF!)))</f>
        <v>0</v>
      </c>
      <c r="G101" s="313" t="e">
        <f>LEN(#REF!)-LEN(SUBSTITUTE(#REF!,",",""))+1</f>
        <v>#REF!</v>
      </c>
    </row>
    <row r="102" spans="1:7">
      <c r="A102" s="5" t="s">
        <v>160</v>
      </c>
      <c r="B102" s="6"/>
      <c r="C102" s="125"/>
      <c r="D102" s="66"/>
      <c r="E102" s="314" t="str">
        <f t="shared" si="1"/>
        <v/>
      </c>
      <c r="F102" s="312" t="b">
        <f>IF(nume_candidat="",FALSE,ISNUMBER(SEARCH(nume_candidat,#REF!)))</f>
        <v>0</v>
      </c>
      <c r="G102" s="313" t="e">
        <f>LEN(#REF!)-LEN(SUBSTITUTE(#REF!,",",""))+1</f>
        <v>#REF!</v>
      </c>
    </row>
    <row r="103" spans="1:7">
      <c r="A103" s="5" t="s">
        <v>161</v>
      </c>
      <c r="B103" s="6"/>
      <c r="C103" s="125"/>
      <c r="D103" s="66"/>
      <c r="E103" s="314" t="str">
        <f t="shared" si="1"/>
        <v/>
      </c>
      <c r="F103" s="312" t="b">
        <f>IF(nume_candidat="",FALSE,ISNUMBER(SEARCH(nume_candidat,#REF!)))</f>
        <v>0</v>
      </c>
      <c r="G103" s="313" t="e">
        <f>LEN(#REF!)-LEN(SUBSTITUTE(#REF!,",",""))+1</f>
        <v>#REF!</v>
      </c>
    </row>
    <row r="104" spans="1:7">
      <c r="A104" s="5" t="s">
        <v>162</v>
      </c>
      <c r="B104" s="6"/>
      <c r="C104" s="125"/>
      <c r="D104" s="66"/>
      <c r="E104" s="314" t="str">
        <f t="shared" si="1"/>
        <v/>
      </c>
      <c r="F104" s="312" t="b">
        <f>IF(nume_candidat="",FALSE,ISNUMBER(SEARCH(nume_candidat,#REF!)))</f>
        <v>0</v>
      </c>
      <c r="G104" s="313" t="e">
        <f>LEN(#REF!)-LEN(SUBSTITUTE(#REF!,",",""))+1</f>
        <v>#REF!</v>
      </c>
    </row>
    <row r="105" spans="1:7">
      <c r="A105" s="5" t="s">
        <v>163</v>
      </c>
      <c r="B105" s="6"/>
      <c r="C105" s="125"/>
      <c r="D105" s="66"/>
      <c r="E105" s="314" t="str">
        <f t="shared" si="1"/>
        <v/>
      </c>
      <c r="F105" s="312" t="b">
        <f>IF(nume_candidat="",FALSE,ISNUMBER(SEARCH(nume_candidat,#REF!)))</f>
        <v>0</v>
      </c>
      <c r="G105" s="313" t="e">
        <f>LEN(#REF!)-LEN(SUBSTITUTE(#REF!,",",""))+1</f>
        <v>#REF!</v>
      </c>
    </row>
    <row r="106" spans="1:7">
      <c r="A106" s="5" t="s">
        <v>164</v>
      </c>
      <c r="B106" s="6"/>
      <c r="C106" s="125"/>
      <c r="D106" s="66"/>
      <c r="E106" s="314" t="str">
        <f t="shared" si="1"/>
        <v/>
      </c>
      <c r="F106" s="312" t="b">
        <f>IF(nume_candidat="",FALSE,ISNUMBER(SEARCH(nume_candidat,#REF!)))</f>
        <v>0</v>
      </c>
      <c r="G106" s="313" t="e">
        <f>LEN(#REF!)-LEN(SUBSTITUTE(#REF!,",",""))+1</f>
        <v>#REF!</v>
      </c>
    </row>
    <row r="107" spans="1:7">
      <c r="A107" s="5" t="s">
        <v>165</v>
      </c>
      <c r="B107" s="6"/>
      <c r="C107" s="125"/>
      <c r="D107" s="66"/>
      <c r="E107" s="314" t="str">
        <f t="shared" si="1"/>
        <v/>
      </c>
      <c r="F107" s="312" t="b">
        <f>IF(nume_candidat="",FALSE,ISNUMBER(SEARCH(nume_candidat,#REF!)))</f>
        <v>0</v>
      </c>
      <c r="G107" s="313" t="e">
        <f>LEN(#REF!)-LEN(SUBSTITUTE(#REF!,",",""))+1</f>
        <v>#REF!</v>
      </c>
    </row>
    <row r="108" spans="1:7">
      <c r="A108" s="5" t="s">
        <v>166</v>
      </c>
      <c r="B108" s="6"/>
      <c r="C108" s="125"/>
      <c r="D108" s="66"/>
      <c r="E108" s="314" t="str">
        <f t="shared" si="1"/>
        <v/>
      </c>
      <c r="F108" s="312" t="b">
        <f>IF(nume_candidat="",FALSE,ISNUMBER(SEARCH(nume_candidat,#REF!)))</f>
        <v>0</v>
      </c>
      <c r="G108" s="313" t="e">
        <f>LEN(#REF!)-LEN(SUBSTITUTE(#REF!,",",""))+1</f>
        <v>#REF!</v>
      </c>
    </row>
    <row r="109" spans="1:7">
      <c r="A109" s="5" t="s">
        <v>167</v>
      </c>
      <c r="B109" s="6"/>
      <c r="C109" s="125"/>
      <c r="D109" s="66"/>
      <c r="E109" s="314" t="str">
        <f t="shared" si="1"/>
        <v/>
      </c>
      <c r="F109" s="312" t="b">
        <f>IF(nume_candidat="",FALSE,ISNUMBER(SEARCH(nume_candidat,#REF!)))</f>
        <v>0</v>
      </c>
      <c r="G109" s="313" t="e">
        <f>LEN(#REF!)-LEN(SUBSTITUTE(#REF!,",",""))+1</f>
        <v>#REF!</v>
      </c>
    </row>
    <row r="110" spans="1:7">
      <c r="A110" s="5" t="s">
        <v>168</v>
      </c>
      <c r="B110" s="6"/>
      <c r="C110" s="125"/>
      <c r="D110" s="66"/>
      <c r="E110" s="314" t="str">
        <f t="shared" si="1"/>
        <v/>
      </c>
      <c r="F110" s="312" t="b">
        <f>IF(nume_candidat="",FALSE,ISNUMBER(SEARCH(nume_candidat,#REF!)))</f>
        <v>0</v>
      </c>
      <c r="G110" s="313" t="e">
        <f>LEN(#REF!)-LEN(SUBSTITUTE(#REF!,",",""))+1</f>
        <v>#REF!</v>
      </c>
    </row>
    <row r="111" spans="1:7">
      <c r="A111" s="5" t="s">
        <v>169</v>
      </c>
      <c r="B111" s="6"/>
      <c r="C111" s="125"/>
      <c r="D111" s="66"/>
      <c r="E111" s="314" t="str">
        <f t="shared" si="1"/>
        <v/>
      </c>
      <c r="F111" s="312" t="b">
        <f>IF(nume_candidat="",FALSE,ISNUMBER(SEARCH(nume_candidat,#REF!)))</f>
        <v>0</v>
      </c>
      <c r="G111" s="313" t="e">
        <f>LEN(#REF!)-LEN(SUBSTITUTE(#REF!,",",""))+1</f>
        <v>#REF!</v>
      </c>
    </row>
    <row r="112" spans="1:7">
      <c r="A112" s="5" t="s">
        <v>170</v>
      </c>
      <c r="B112" s="6"/>
      <c r="C112" s="125"/>
      <c r="D112" s="66"/>
      <c r="E112" s="314" t="str">
        <f t="shared" si="1"/>
        <v/>
      </c>
      <c r="F112" s="312" t="b">
        <f>IF(nume_candidat="",FALSE,ISNUMBER(SEARCH(nume_candidat,#REF!)))</f>
        <v>0</v>
      </c>
      <c r="G112" s="313" t="e">
        <f>LEN(#REF!)-LEN(SUBSTITUTE(#REF!,",",""))+1</f>
        <v>#REF!</v>
      </c>
    </row>
    <row r="113" spans="1:7">
      <c r="A113" s="5" t="s">
        <v>171</v>
      </c>
      <c r="B113" s="6"/>
      <c r="C113" s="125"/>
      <c r="D113" s="66"/>
      <c r="E113" s="314" t="str">
        <f t="shared" si="1"/>
        <v/>
      </c>
      <c r="F113" s="312" t="b">
        <f>IF(nume_candidat="",FALSE,ISNUMBER(SEARCH(nume_candidat,#REF!)))</f>
        <v>0</v>
      </c>
      <c r="G113" s="313" t="e">
        <f>LEN(#REF!)-LEN(SUBSTITUTE(#REF!,",",""))+1</f>
        <v>#REF!</v>
      </c>
    </row>
    <row r="114" spans="1:7">
      <c r="A114" s="5" t="s">
        <v>172</v>
      </c>
      <c r="B114" s="6"/>
      <c r="C114" s="125"/>
      <c r="D114" s="66"/>
      <c r="E114" s="314" t="str">
        <f t="shared" si="1"/>
        <v/>
      </c>
      <c r="F114" s="312" t="b">
        <f>IF(nume_candidat="",FALSE,ISNUMBER(SEARCH(nume_candidat,#REF!)))</f>
        <v>0</v>
      </c>
      <c r="G114" s="313" t="e">
        <f>LEN(#REF!)-LEN(SUBSTITUTE(#REF!,",",""))+1</f>
        <v>#REF!</v>
      </c>
    </row>
    <row r="115" spans="1:7">
      <c r="A115" s="5" t="s">
        <v>173</v>
      </c>
      <c r="B115" s="6"/>
      <c r="C115" s="125"/>
      <c r="D115" s="66"/>
      <c r="E115" s="314" t="str">
        <f t="shared" si="1"/>
        <v/>
      </c>
      <c r="F115" s="312" t="b">
        <f>IF(nume_candidat="",FALSE,ISNUMBER(SEARCH(nume_candidat,#REF!)))</f>
        <v>0</v>
      </c>
      <c r="G115" s="313" t="e">
        <f>LEN(#REF!)-LEN(SUBSTITUTE(#REF!,",",""))+1</f>
        <v>#REF!</v>
      </c>
    </row>
    <row r="116" spans="1:7">
      <c r="A116" s="5" t="s">
        <v>174</v>
      </c>
      <c r="B116" s="6"/>
      <c r="C116" s="125"/>
      <c r="D116" s="66"/>
      <c r="E116" s="314" t="str">
        <f t="shared" si="1"/>
        <v/>
      </c>
      <c r="F116" s="312" t="b">
        <f>IF(nume_candidat="",FALSE,ISNUMBER(SEARCH(nume_candidat,#REF!)))</f>
        <v>0</v>
      </c>
      <c r="G116" s="313" t="e">
        <f>LEN(#REF!)-LEN(SUBSTITUTE(#REF!,",",""))+1</f>
        <v>#REF!</v>
      </c>
    </row>
    <row r="117" spans="1:7">
      <c r="A117" s="5" t="s">
        <v>175</v>
      </c>
      <c r="B117" s="6"/>
      <c r="C117" s="125"/>
      <c r="D117" s="66"/>
      <c r="E117" s="314" t="str">
        <f t="shared" si="1"/>
        <v/>
      </c>
      <c r="F117" s="312" t="b">
        <f>IF(nume_candidat="",FALSE,ISNUMBER(SEARCH(nume_candidat,#REF!)))</f>
        <v>0</v>
      </c>
      <c r="G117" s="313" t="e">
        <f>LEN(#REF!)-LEN(SUBSTITUTE(#REF!,",",""))+1</f>
        <v>#REF!</v>
      </c>
    </row>
    <row r="118" spans="1:7">
      <c r="A118" s="5" t="s">
        <v>176</v>
      </c>
      <c r="B118" s="6"/>
      <c r="C118" s="125"/>
      <c r="D118" s="66"/>
      <c r="E118" s="314" t="str">
        <f t="shared" si="1"/>
        <v/>
      </c>
      <c r="F118" s="312" t="b">
        <f>IF(nume_candidat="",FALSE,ISNUMBER(SEARCH(nume_candidat,#REF!)))</f>
        <v>0</v>
      </c>
      <c r="G118" s="313" t="e">
        <f>LEN(#REF!)-LEN(SUBSTITUTE(#REF!,",",""))+1</f>
        <v>#REF!</v>
      </c>
    </row>
    <row r="119" spans="1:7">
      <c r="A119" s="5" t="s">
        <v>177</v>
      </c>
      <c r="B119" s="6"/>
      <c r="C119" s="125"/>
      <c r="D119" s="66"/>
      <c r="E119" s="314" t="str">
        <f t="shared" si="1"/>
        <v/>
      </c>
      <c r="F119" s="312" t="b">
        <f>IF(nume_candidat="",FALSE,ISNUMBER(SEARCH(nume_candidat,#REF!)))</f>
        <v>0</v>
      </c>
      <c r="G119" s="313" t="e">
        <f>LEN(#REF!)-LEN(SUBSTITUTE(#REF!,",",""))+1</f>
        <v>#REF!</v>
      </c>
    </row>
    <row r="120" spans="1:7">
      <c r="A120" s="5" t="s">
        <v>178</v>
      </c>
      <c r="B120" s="6"/>
      <c r="C120" s="125"/>
      <c r="D120" s="66"/>
      <c r="E120" s="314" t="str">
        <f t="shared" si="1"/>
        <v/>
      </c>
      <c r="F120" s="312" t="b">
        <f>IF(nume_candidat="",FALSE,ISNUMBER(SEARCH(nume_candidat,#REF!)))</f>
        <v>0</v>
      </c>
      <c r="G120" s="313" t="e">
        <f>LEN(#REF!)-LEN(SUBSTITUTE(#REF!,",",""))+1</f>
        <v>#REF!</v>
      </c>
    </row>
    <row r="121" spans="1:7">
      <c r="A121" s="5" t="s">
        <v>179</v>
      </c>
      <c r="B121" s="6"/>
      <c r="C121" s="125"/>
      <c r="D121" s="66"/>
      <c r="E121" s="314" t="str">
        <f t="shared" si="1"/>
        <v/>
      </c>
      <c r="F121" s="312" t="b">
        <f>IF(nume_candidat="",FALSE,ISNUMBER(SEARCH(nume_candidat,#REF!)))</f>
        <v>0</v>
      </c>
      <c r="G121" s="313" t="e">
        <f>LEN(#REF!)-LEN(SUBSTITUTE(#REF!,",",""))+1</f>
        <v>#REF!</v>
      </c>
    </row>
    <row r="122" spans="1:7">
      <c r="A122" s="5" t="s">
        <v>180</v>
      </c>
      <c r="B122" s="6"/>
      <c r="C122" s="125"/>
      <c r="D122" s="66"/>
      <c r="E122" s="314" t="str">
        <f t="shared" si="1"/>
        <v/>
      </c>
      <c r="F122" s="312" t="b">
        <f>IF(nume_candidat="",FALSE,ISNUMBER(SEARCH(nume_candidat,#REF!)))</f>
        <v>0</v>
      </c>
      <c r="G122" s="313" t="e">
        <f>LEN(#REF!)-LEN(SUBSTITUTE(#REF!,",",""))+1</f>
        <v>#REF!</v>
      </c>
    </row>
    <row r="123" spans="1:7">
      <c r="A123" s="5" t="s">
        <v>181</v>
      </c>
      <c r="B123" s="6"/>
      <c r="C123" s="125"/>
      <c r="D123" s="66"/>
      <c r="E123" s="314" t="str">
        <f t="shared" si="1"/>
        <v/>
      </c>
      <c r="F123" s="312" t="b">
        <f>IF(nume_candidat="",FALSE,ISNUMBER(SEARCH(nume_candidat,#REF!)))</f>
        <v>0</v>
      </c>
      <c r="G123" s="313" t="e">
        <f>LEN(#REF!)-LEN(SUBSTITUTE(#REF!,",",""))+1</f>
        <v>#REF!</v>
      </c>
    </row>
    <row r="124" spans="1:7">
      <c r="A124" s="5" t="s">
        <v>182</v>
      </c>
      <c r="B124" s="6"/>
      <c r="C124" s="125"/>
      <c r="D124" s="66"/>
      <c r="E124" s="314" t="str">
        <f t="shared" si="1"/>
        <v/>
      </c>
      <c r="F124" s="312" t="b">
        <f>IF(nume_candidat="",FALSE,ISNUMBER(SEARCH(nume_candidat,#REF!)))</f>
        <v>0</v>
      </c>
      <c r="G124" s="313" t="e">
        <f>LEN(#REF!)-LEN(SUBSTITUTE(#REF!,",",""))+1</f>
        <v>#REF!</v>
      </c>
    </row>
    <row r="125" spans="1:7">
      <c r="A125" s="5" t="s">
        <v>183</v>
      </c>
      <c r="B125" s="6"/>
      <c r="C125" s="125"/>
      <c r="D125" s="66"/>
      <c r="E125" s="314" t="str">
        <f t="shared" si="1"/>
        <v/>
      </c>
      <c r="F125" s="312" t="b">
        <f>IF(nume_candidat="",FALSE,ISNUMBER(SEARCH(nume_candidat,#REF!)))</f>
        <v>0</v>
      </c>
      <c r="G125" s="313" t="e">
        <f>LEN(#REF!)-LEN(SUBSTITUTE(#REF!,",",""))+1</f>
        <v>#REF!</v>
      </c>
    </row>
    <row r="126" spans="1:7">
      <c r="A126" s="5" t="s">
        <v>184</v>
      </c>
      <c r="B126" s="6"/>
      <c r="C126" s="125"/>
      <c r="D126" s="66"/>
      <c r="E126" s="314" t="str">
        <f t="shared" si="1"/>
        <v/>
      </c>
      <c r="F126" s="312" t="b">
        <f>IF(nume_candidat="",FALSE,ISNUMBER(SEARCH(nume_candidat,#REF!)))</f>
        <v>0</v>
      </c>
      <c r="G126" s="313" t="e">
        <f>LEN(#REF!)-LEN(SUBSTITUTE(#REF!,",",""))+1</f>
        <v>#REF!</v>
      </c>
    </row>
    <row r="127" spans="1:7">
      <c r="A127" s="5" t="s">
        <v>185</v>
      </c>
      <c r="B127" s="6"/>
      <c r="C127" s="125"/>
      <c r="D127" s="66"/>
      <c r="E127" s="314" t="str">
        <f t="shared" si="1"/>
        <v/>
      </c>
      <c r="F127" s="312" t="b">
        <f>IF(nume_candidat="",FALSE,ISNUMBER(SEARCH(nume_candidat,#REF!)))</f>
        <v>0</v>
      </c>
      <c r="G127" s="313" t="e">
        <f>LEN(#REF!)-LEN(SUBSTITUTE(#REF!,",",""))+1</f>
        <v>#REF!</v>
      </c>
    </row>
    <row r="128" spans="1:7">
      <c r="A128" s="5" t="s">
        <v>186</v>
      </c>
      <c r="B128" s="6"/>
      <c r="C128" s="125"/>
      <c r="D128" s="66"/>
      <c r="E128" s="314" t="str">
        <f t="shared" si="1"/>
        <v/>
      </c>
      <c r="F128" s="312" t="b">
        <f>IF(nume_candidat="",FALSE,ISNUMBER(SEARCH(nume_candidat,#REF!)))</f>
        <v>0</v>
      </c>
      <c r="G128" s="313" t="e">
        <f>LEN(#REF!)-LEN(SUBSTITUTE(#REF!,",",""))+1</f>
        <v>#REF!</v>
      </c>
    </row>
    <row r="129" spans="1:7">
      <c r="A129" s="5" t="s">
        <v>187</v>
      </c>
      <c r="B129" s="6"/>
      <c r="C129" s="125"/>
      <c r="D129" s="66"/>
      <c r="E129" s="314" t="str">
        <f t="shared" si="1"/>
        <v/>
      </c>
      <c r="F129" s="312" t="b">
        <f>IF(nume_candidat="",FALSE,ISNUMBER(SEARCH(nume_candidat,#REF!)))</f>
        <v>0</v>
      </c>
      <c r="G129" s="313" t="e">
        <f>LEN(#REF!)-LEN(SUBSTITUTE(#REF!,",",""))+1</f>
        <v>#REF!</v>
      </c>
    </row>
    <row r="130" spans="1:7">
      <c r="A130" s="5" t="s">
        <v>188</v>
      </c>
      <c r="B130" s="6"/>
      <c r="C130" s="125"/>
      <c r="D130" s="66"/>
      <c r="E130" s="314" t="str">
        <f t="shared" si="1"/>
        <v/>
      </c>
      <c r="F130" s="312" t="b">
        <f>IF(nume_candidat="",FALSE,ISNUMBER(SEARCH(nume_candidat,#REF!)))</f>
        <v>0</v>
      </c>
      <c r="G130" s="313" t="e">
        <f>LEN(#REF!)-LEN(SUBSTITUTE(#REF!,",",""))+1</f>
        <v>#REF!</v>
      </c>
    </row>
    <row r="131" spans="1:7">
      <c r="A131" s="5" t="s">
        <v>189</v>
      </c>
      <c r="B131" s="6"/>
      <c r="C131" s="125"/>
      <c r="D131" s="66"/>
      <c r="E131" s="314" t="str">
        <f t="shared" si="1"/>
        <v/>
      </c>
      <c r="F131" s="312" t="b">
        <f>IF(nume_candidat="",FALSE,ISNUMBER(SEARCH(nume_candidat,#REF!)))</f>
        <v>0</v>
      </c>
      <c r="G131" s="313" t="e">
        <f>LEN(#REF!)-LEN(SUBSTITUTE(#REF!,",",""))+1</f>
        <v>#REF!</v>
      </c>
    </row>
    <row r="132" spans="1:7">
      <c r="A132" s="5" t="s">
        <v>190</v>
      </c>
      <c r="B132" s="6"/>
      <c r="C132" s="125"/>
      <c r="D132" s="66"/>
      <c r="E132" s="314" t="str">
        <f t="shared" si="1"/>
        <v/>
      </c>
      <c r="F132" s="312" t="b">
        <f>IF(nume_candidat="",FALSE,ISNUMBER(SEARCH(nume_candidat,#REF!)))</f>
        <v>0</v>
      </c>
      <c r="G132" s="313" t="e">
        <f>LEN(#REF!)-LEN(SUBSTITUTE(#REF!,",",""))+1</f>
        <v>#REF!</v>
      </c>
    </row>
    <row r="133" spans="1:7">
      <c r="A133" s="5" t="s">
        <v>191</v>
      </c>
      <c r="B133" s="6"/>
      <c r="C133" s="125"/>
      <c r="D133" s="66"/>
      <c r="E133" s="314" t="str">
        <f t="shared" si="1"/>
        <v/>
      </c>
      <c r="F133" s="312" t="b">
        <f>IF(nume_candidat="",FALSE,ISNUMBER(SEARCH(nume_candidat,#REF!)))</f>
        <v>0</v>
      </c>
      <c r="G133" s="313" t="e">
        <f>LEN(#REF!)-LEN(SUBSTITUTE(#REF!,",",""))+1</f>
        <v>#REF!</v>
      </c>
    </row>
    <row r="134" spans="1:7">
      <c r="A134" s="5" t="s">
        <v>192</v>
      </c>
      <c r="B134" s="6"/>
      <c r="C134" s="125"/>
      <c r="D134" s="66"/>
      <c r="E134" s="314" t="str">
        <f t="shared" si="1"/>
        <v/>
      </c>
      <c r="F134" s="312" t="b">
        <f>IF(nume_candidat="",FALSE,ISNUMBER(SEARCH(nume_candidat,#REF!)))</f>
        <v>0</v>
      </c>
      <c r="G134" s="313" t="e">
        <f>LEN(#REF!)-LEN(SUBSTITUTE(#REF!,",",""))+1</f>
        <v>#REF!</v>
      </c>
    </row>
    <row r="135" spans="1:7">
      <c r="A135" s="5" t="s">
        <v>193</v>
      </c>
      <c r="B135" s="6"/>
      <c r="C135" s="125"/>
      <c r="D135" s="66"/>
      <c r="E135" s="314" t="str">
        <f t="shared" si="1"/>
        <v/>
      </c>
      <c r="F135" s="312" t="b">
        <f>IF(nume_candidat="",FALSE,ISNUMBER(SEARCH(nume_candidat,#REF!)))</f>
        <v>0</v>
      </c>
      <c r="G135" s="313" t="e">
        <f>LEN(#REF!)-LEN(SUBSTITUTE(#REF!,",",""))+1</f>
        <v>#REF!</v>
      </c>
    </row>
    <row r="136" spans="1:7">
      <c r="A136" s="5" t="s">
        <v>194</v>
      </c>
      <c r="B136" s="6"/>
      <c r="C136" s="125"/>
      <c r="D136" s="66"/>
      <c r="E136" s="314" t="str">
        <f t="shared" si="1"/>
        <v/>
      </c>
      <c r="F136" s="312" t="b">
        <f>IF(nume_candidat="",FALSE,ISNUMBER(SEARCH(nume_candidat,#REF!)))</f>
        <v>0</v>
      </c>
      <c r="G136" s="313" t="e">
        <f>LEN(#REF!)-LEN(SUBSTITUTE(#REF!,",",""))+1</f>
        <v>#REF!</v>
      </c>
    </row>
    <row r="137" spans="1:7">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c r="A138" s="5" t="s">
        <v>196</v>
      </c>
      <c r="B138" s="6"/>
      <c r="C138" s="125"/>
      <c r="D138" s="66"/>
      <c r="E138" s="314" t="str">
        <f t="shared" si="2"/>
        <v/>
      </c>
      <c r="F138" s="312" t="b">
        <f>IF(nume_candidat="",FALSE,ISNUMBER(SEARCH(nume_candidat,#REF!)))</f>
        <v>0</v>
      </c>
      <c r="G138" s="313" t="e">
        <f>LEN(#REF!)-LEN(SUBSTITUTE(#REF!,",",""))+1</f>
        <v>#REF!</v>
      </c>
    </row>
    <row r="139" spans="1:7">
      <c r="A139" s="5" t="s">
        <v>197</v>
      </c>
      <c r="B139" s="6"/>
      <c r="C139" s="125"/>
      <c r="D139" s="66"/>
      <c r="E139" s="314" t="str">
        <f t="shared" si="2"/>
        <v/>
      </c>
      <c r="F139" s="312" t="b">
        <f>IF(nume_candidat="",FALSE,ISNUMBER(SEARCH(nume_candidat,#REF!)))</f>
        <v>0</v>
      </c>
      <c r="G139" s="313" t="e">
        <f>LEN(#REF!)-LEN(SUBSTITUTE(#REF!,",",""))+1</f>
        <v>#REF!</v>
      </c>
    </row>
    <row r="140" spans="1:7">
      <c r="A140" s="5" t="s">
        <v>198</v>
      </c>
      <c r="B140" s="6"/>
      <c r="C140" s="125"/>
      <c r="D140" s="66"/>
      <c r="E140" s="314" t="str">
        <f t="shared" si="2"/>
        <v/>
      </c>
      <c r="F140" s="312" t="b">
        <f>IF(nume_candidat="",FALSE,ISNUMBER(SEARCH(nume_candidat,#REF!)))</f>
        <v>0</v>
      </c>
      <c r="G140" s="313" t="e">
        <f>LEN(#REF!)-LEN(SUBSTITUTE(#REF!,",",""))+1</f>
        <v>#REF!</v>
      </c>
    </row>
    <row r="141" spans="1:7">
      <c r="A141" s="5" t="s">
        <v>199</v>
      </c>
      <c r="B141" s="6"/>
      <c r="C141" s="125"/>
      <c r="D141" s="66"/>
      <c r="E141" s="314" t="str">
        <f t="shared" si="2"/>
        <v/>
      </c>
      <c r="F141" s="312" t="b">
        <f>IF(nume_candidat="",FALSE,ISNUMBER(SEARCH(nume_candidat,#REF!)))</f>
        <v>0</v>
      </c>
      <c r="G141" s="313" t="e">
        <f>LEN(#REF!)-LEN(SUBSTITUTE(#REF!,",",""))+1</f>
        <v>#REF!</v>
      </c>
    </row>
    <row r="142" spans="1:7">
      <c r="A142" s="5" t="s">
        <v>200</v>
      </c>
      <c r="B142" s="6"/>
      <c r="C142" s="125"/>
      <c r="D142" s="66"/>
      <c r="E142" s="314" t="str">
        <f t="shared" si="2"/>
        <v/>
      </c>
      <c r="F142" s="312" t="b">
        <f>IF(nume_candidat="",FALSE,ISNUMBER(SEARCH(nume_candidat,#REF!)))</f>
        <v>0</v>
      </c>
      <c r="G142" s="313" t="e">
        <f>LEN(#REF!)-LEN(SUBSTITUTE(#REF!,",",""))+1</f>
        <v>#REF!</v>
      </c>
    </row>
    <row r="143" spans="1:7">
      <c r="A143" s="5" t="s">
        <v>201</v>
      </c>
      <c r="B143" s="6"/>
      <c r="C143" s="125"/>
      <c r="D143" s="66"/>
      <c r="E143" s="314" t="str">
        <f t="shared" si="2"/>
        <v/>
      </c>
      <c r="F143" s="312" t="b">
        <f>IF(nume_candidat="",FALSE,ISNUMBER(SEARCH(nume_candidat,#REF!)))</f>
        <v>0</v>
      </c>
      <c r="G143" s="313" t="e">
        <f>LEN(#REF!)-LEN(SUBSTITUTE(#REF!,",",""))+1</f>
        <v>#REF!</v>
      </c>
    </row>
    <row r="144" spans="1:7">
      <c r="A144" s="5" t="s">
        <v>202</v>
      </c>
      <c r="B144" s="6"/>
      <c r="C144" s="125"/>
      <c r="D144" s="66"/>
      <c r="E144" s="314" t="str">
        <f t="shared" si="2"/>
        <v/>
      </c>
      <c r="F144" s="312" t="b">
        <f>IF(nume_candidat="",FALSE,ISNUMBER(SEARCH(nume_candidat,#REF!)))</f>
        <v>0</v>
      </c>
      <c r="G144" s="313" t="e">
        <f>LEN(#REF!)-LEN(SUBSTITUTE(#REF!,",",""))+1</f>
        <v>#REF!</v>
      </c>
    </row>
    <row r="145" spans="1:7">
      <c r="A145" s="5" t="s">
        <v>203</v>
      </c>
      <c r="B145" s="6"/>
      <c r="C145" s="125"/>
      <c r="D145" s="66"/>
      <c r="E145" s="314" t="str">
        <f t="shared" si="2"/>
        <v/>
      </c>
      <c r="F145" s="312" t="b">
        <f>IF(nume_candidat="",FALSE,ISNUMBER(SEARCH(nume_candidat,#REF!)))</f>
        <v>0</v>
      </c>
      <c r="G145" s="313" t="e">
        <f>LEN(#REF!)-LEN(SUBSTITUTE(#REF!,",",""))+1</f>
        <v>#REF!</v>
      </c>
    </row>
    <row r="146" spans="1:7">
      <c r="A146" s="5" t="s">
        <v>204</v>
      </c>
      <c r="B146" s="6"/>
      <c r="C146" s="125"/>
      <c r="D146" s="66"/>
      <c r="E146" s="314" t="str">
        <f t="shared" si="2"/>
        <v/>
      </c>
      <c r="F146" s="312" t="b">
        <f>IF(nume_candidat="",FALSE,ISNUMBER(SEARCH(nume_candidat,#REF!)))</f>
        <v>0</v>
      </c>
      <c r="G146" s="313" t="e">
        <f>LEN(#REF!)-LEN(SUBSTITUTE(#REF!,",",""))+1</f>
        <v>#REF!</v>
      </c>
    </row>
    <row r="147" spans="1:7">
      <c r="A147" s="5" t="s">
        <v>205</v>
      </c>
      <c r="B147" s="6"/>
      <c r="C147" s="125"/>
      <c r="D147" s="66"/>
      <c r="E147" s="314" t="str">
        <f t="shared" si="2"/>
        <v/>
      </c>
      <c r="F147" s="312" t="b">
        <f>IF(nume_candidat="",FALSE,ISNUMBER(SEARCH(nume_candidat,#REF!)))</f>
        <v>0</v>
      </c>
      <c r="G147" s="313" t="e">
        <f>LEN(#REF!)-LEN(SUBSTITUTE(#REF!,",",""))+1</f>
        <v>#REF!</v>
      </c>
    </row>
    <row r="148" spans="1:7">
      <c r="A148" s="5" t="s">
        <v>206</v>
      </c>
      <c r="B148" s="6"/>
      <c r="C148" s="125"/>
      <c r="D148" s="66"/>
      <c r="E148" s="314" t="str">
        <f t="shared" si="2"/>
        <v/>
      </c>
      <c r="F148" s="312" t="b">
        <f>IF(nume_candidat="",FALSE,ISNUMBER(SEARCH(nume_candidat,#REF!)))</f>
        <v>0</v>
      </c>
      <c r="G148" s="313" t="e">
        <f>LEN(#REF!)-LEN(SUBSTITUTE(#REF!,",",""))+1</f>
        <v>#REF!</v>
      </c>
    </row>
    <row r="149" spans="1:7">
      <c r="A149" s="5" t="s">
        <v>207</v>
      </c>
      <c r="B149" s="6"/>
      <c r="C149" s="125"/>
      <c r="D149" s="66"/>
      <c r="E149" s="314" t="str">
        <f t="shared" si="2"/>
        <v/>
      </c>
      <c r="F149" s="312" t="b">
        <f>IF(nume_candidat="",FALSE,ISNUMBER(SEARCH(nume_candidat,#REF!)))</f>
        <v>0</v>
      </c>
      <c r="G149" s="313" t="e">
        <f>LEN(#REF!)-LEN(SUBSTITUTE(#REF!,",",""))+1</f>
        <v>#REF!</v>
      </c>
    </row>
    <row r="150" spans="1:7">
      <c r="A150" s="5" t="s">
        <v>208</v>
      </c>
      <c r="B150" s="6"/>
      <c r="C150" s="125"/>
      <c r="D150" s="66"/>
      <c r="E150" s="314" t="str">
        <f t="shared" si="2"/>
        <v/>
      </c>
      <c r="F150" s="312" t="b">
        <f>IF(nume_candidat="",FALSE,ISNUMBER(SEARCH(nume_candidat,#REF!)))</f>
        <v>0</v>
      </c>
      <c r="G150" s="313" t="e">
        <f>LEN(#REF!)-LEN(SUBSTITUTE(#REF!,",",""))+1</f>
        <v>#REF!</v>
      </c>
    </row>
    <row r="151" spans="1:7">
      <c r="A151" s="5" t="s">
        <v>209</v>
      </c>
      <c r="B151" s="6"/>
      <c r="C151" s="125"/>
      <c r="D151" s="66"/>
      <c r="E151" s="314" t="str">
        <f t="shared" si="2"/>
        <v/>
      </c>
      <c r="F151" s="312" t="b">
        <f>IF(nume_candidat="",FALSE,ISNUMBER(SEARCH(nume_candidat,#REF!)))</f>
        <v>0</v>
      </c>
      <c r="G151" s="313" t="e">
        <f>LEN(#REF!)-LEN(SUBSTITUTE(#REF!,",",""))+1</f>
        <v>#REF!</v>
      </c>
    </row>
    <row r="152" spans="1:7">
      <c r="A152" s="5" t="s">
        <v>210</v>
      </c>
      <c r="B152" s="6"/>
      <c r="C152" s="125"/>
      <c r="D152" s="66"/>
      <c r="E152" s="314" t="str">
        <f t="shared" si="2"/>
        <v/>
      </c>
      <c r="F152" s="312" t="b">
        <f>IF(nume_candidat="",FALSE,ISNUMBER(SEARCH(nume_candidat,#REF!)))</f>
        <v>0</v>
      </c>
      <c r="G152" s="313" t="e">
        <f>LEN(#REF!)-LEN(SUBSTITUTE(#REF!,",",""))+1</f>
        <v>#REF!</v>
      </c>
    </row>
    <row r="153" spans="1:7">
      <c r="A153" s="5" t="s">
        <v>211</v>
      </c>
      <c r="B153" s="6"/>
      <c r="C153" s="125"/>
      <c r="D153" s="66"/>
      <c r="E153" s="314" t="str">
        <f t="shared" si="2"/>
        <v/>
      </c>
      <c r="F153" s="312" t="b">
        <f>IF(nume_candidat="",FALSE,ISNUMBER(SEARCH(nume_candidat,#REF!)))</f>
        <v>0</v>
      </c>
      <c r="G153" s="313" t="e">
        <f>LEN(#REF!)-LEN(SUBSTITUTE(#REF!,",",""))+1</f>
        <v>#REF!</v>
      </c>
    </row>
    <row r="154" spans="1:7">
      <c r="A154" s="5" t="s">
        <v>212</v>
      </c>
      <c r="B154" s="6"/>
      <c r="C154" s="125"/>
      <c r="D154" s="66"/>
      <c r="E154" s="314" t="str">
        <f t="shared" si="2"/>
        <v/>
      </c>
      <c r="F154" s="312" t="b">
        <f>IF(nume_candidat="",FALSE,ISNUMBER(SEARCH(nume_candidat,#REF!)))</f>
        <v>0</v>
      </c>
      <c r="G154" s="313" t="e">
        <f>LEN(#REF!)-LEN(SUBSTITUTE(#REF!,",",""))+1</f>
        <v>#REF!</v>
      </c>
    </row>
    <row r="155" spans="1:7">
      <c r="A155" s="5" t="s">
        <v>213</v>
      </c>
      <c r="B155" s="6"/>
      <c r="C155" s="125"/>
      <c r="D155" s="66"/>
      <c r="E155" s="314" t="str">
        <f t="shared" si="2"/>
        <v/>
      </c>
      <c r="F155" s="312" t="b">
        <f>IF(nume_candidat="",FALSE,ISNUMBER(SEARCH(nume_candidat,#REF!)))</f>
        <v>0</v>
      </c>
      <c r="G155" s="313" t="e">
        <f>LEN(#REF!)-LEN(SUBSTITUTE(#REF!,",",""))+1</f>
        <v>#REF!</v>
      </c>
    </row>
    <row r="156" spans="1:7">
      <c r="A156" s="5" t="s">
        <v>214</v>
      </c>
      <c r="B156" s="6"/>
      <c r="C156" s="125"/>
      <c r="D156" s="66"/>
      <c r="E156" s="314" t="str">
        <f t="shared" si="2"/>
        <v/>
      </c>
      <c r="F156" s="312" t="b">
        <f>IF(nume_candidat="",FALSE,ISNUMBER(SEARCH(nume_candidat,#REF!)))</f>
        <v>0</v>
      </c>
      <c r="G156" s="313" t="e">
        <f>LEN(#REF!)-LEN(SUBSTITUTE(#REF!,",",""))+1</f>
        <v>#REF!</v>
      </c>
    </row>
    <row r="157" spans="1:7">
      <c r="A157" s="5" t="s">
        <v>215</v>
      </c>
      <c r="B157" s="6"/>
      <c r="C157" s="125"/>
      <c r="D157" s="66"/>
      <c r="E157" s="314" t="str">
        <f t="shared" si="2"/>
        <v/>
      </c>
      <c r="F157" s="312" t="b">
        <f>IF(nume_candidat="",FALSE,ISNUMBER(SEARCH(nume_candidat,#REF!)))</f>
        <v>0</v>
      </c>
      <c r="G157" s="313" t="e">
        <f>LEN(#REF!)-LEN(SUBSTITUTE(#REF!,",",""))+1</f>
        <v>#REF!</v>
      </c>
    </row>
    <row r="158" spans="1:7">
      <c r="A158" s="5" t="s">
        <v>216</v>
      </c>
      <c r="B158" s="6"/>
      <c r="C158" s="125"/>
      <c r="D158" s="66"/>
      <c r="E158" s="314" t="str">
        <f t="shared" si="2"/>
        <v/>
      </c>
      <c r="F158" s="312" t="b">
        <f>IF(nume_candidat="",FALSE,ISNUMBER(SEARCH(nume_candidat,#REF!)))</f>
        <v>0</v>
      </c>
      <c r="G158" s="313" t="e">
        <f>LEN(#REF!)-LEN(SUBSTITUTE(#REF!,",",""))+1</f>
        <v>#REF!</v>
      </c>
    </row>
    <row r="159" spans="1:7">
      <c r="A159" s="5" t="s">
        <v>217</v>
      </c>
      <c r="B159" s="6"/>
      <c r="C159" s="125"/>
      <c r="D159" s="66"/>
      <c r="E159" s="314" t="str">
        <f t="shared" si="2"/>
        <v/>
      </c>
      <c r="F159" s="312" t="b">
        <f>IF(nume_candidat="",FALSE,ISNUMBER(SEARCH(nume_candidat,#REF!)))</f>
        <v>0</v>
      </c>
      <c r="G159" s="313" t="e">
        <f>LEN(#REF!)-LEN(SUBSTITUTE(#REF!,",",""))+1</f>
        <v>#REF!</v>
      </c>
    </row>
    <row r="160" spans="1:7">
      <c r="A160" s="5" t="s">
        <v>218</v>
      </c>
      <c r="B160" s="6"/>
      <c r="C160" s="125"/>
      <c r="D160" s="66"/>
      <c r="E160" s="314" t="str">
        <f t="shared" si="2"/>
        <v/>
      </c>
      <c r="F160" s="312" t="b">
        <f>IF(nume_candidat="",FALSE,ISNUMBER(SEARCH(nume_candidat,#REF!)))</f>
        <v>0</v>
      </c>
      <c r="G160" s="313" t="e">
        <f>LEN(#REF!)-LEN(SUBSTITUTE(#REF!,",",""))+1</f>
        <v>#REF!</v>
      </c>
    </row>
    <row r="161" spans="1:7">
      <c r="A161" s="5" t="s">
        <v>219</v>
      </c>
      <c r="B161" s="6"/>
      <c r="C161" s="125"/>
      <c r="D161" s="66"/>
      <c r="E161" s="314" t="str">
        <f t="shared" si="2"/>
        <v/>
      </c>
      <c r="F161" s="312" t="b">
        <f>IF(nume_candidat="",FALSE,ISNUMBER(SEARCH(nume_candidat,#REF!)))</f>
        <v>0</v>
      </c>
      <c r="G161" s="313" t="e">
        <f>LEN(#REF!)-LEN(SUBSTITUTE(#REF!,",",""))+1</f>
        <v>#REF!</v>
      </c>
    </row>
    <row r="162" spans="1:7">
      <c r="A162" s="5" t="s">
        <v>220</v>
      </c>
      <c r="B162" s="6"/>
      <c r="C162" s="125"/>
      <c r="D162" s="66"/>
      <c r="E162" s="314" t="str">
        <f t="shared" si="2"/>
        <v/>
      </c>
      <c r="F162" s="312" t="b">
        <f>IF(nume_candidat="",FALSE,ISNUMBER(SEARCH(nume_candidat,#REF!)))</f>
        <v>0</v>
      </c>
      <c r="G162" s="313" t="e">
        <f>LEN(#REF!)-LEN(SUBSTITUTE(#REF!,",",""))+1</f>
        <v>#REF!</v>
      </c>
    </row>
    <row r="163" spans="1:7">
      <c r="A163" s="5" t="s">
        <v>221</v>
      </c>
      <c r="B163" s="6"/>
      <c r="C163" s="125"/>
      <c r="D163" s="66"/>
      <c r="E163" s="314" t="str">
        <f t="shared" si="2"/>
        <v/>
      </c>
      <c r="F163" s="312" t="b">
        <f>IF(nume_candidat="",FALSE,ISNUMBER(SEARCH(nume_candidat,#REF!)))</f>
        <v>0</v>
      </c>
      <c r="G163" s="313" t="e">
        <f>LEN(#REF!)-LEN(SUBSTITUTE(#REF!,",",""))+1</f>
        <v>#REF!</v>
      </c>
    </row>
    <row r="164" spans="1:7">
      <c r="A164" s="5" t="s">
        <v>222</v>
      </c>
      <c r="B164" s="6"/>
      <c r="C164" s="125"/>
      <c r="D164" s="66"/>
      <c r="E164" s="314" t="str">
        <f t="shared" si="2"/>
        <v/>
      </c>
      <c r="F164" s="312" t="b">
        <f>IF(nume_candidat="",FALSE,ISNUMBER(SEARCH(nume_candidat,#REF!)))</f>
        <v>0</v>
      </c>
      <c r="G164" s="313" t="e">
        <f>LEN(#REF!)-LEN(SUBSTITUTE(#REF!,",",""))+1</f>
        <v>#REF!</v>
      </c>
    </row>
    <row r="165" spans="1:7">
      <c r="A165" s="5" t="s">
        <v>223</v>
      </c>
      <c r="B165" s="6"/>
      <c r="C165" s="125"/>
      <c r="D165" s="66"/>
      <c r="E165" s="314" t="str">
        <f t="shared" si="2"/>
        <v/>
      </c>
      <c r="F165" s="312" t="b">
        <f>IF(nume_candidat="",FALSE,ISNUMBER(SEARCH(nume_candidat,#REF!)))</f>
        <v>0</v>
      </c>
      <c r="G165" s="313" t="e">
        <f>LEN(#REF!)-LEN(SUBSTITUTE(#REF!,",",""))+1</f>
        <v>#REF!</v>
      </c>
    </row>
    <row r="166" spans="1:7">
      <c r="A166" s="5" t="s">
        <v>224</v>
      </c>
      <c r="B166" s="6"/>
      <c r="C166" s="125"/>
      <c r="D166" s="66"/>
      <c r="E166" s="314" t="str">
        <f t="shared" si="2"/>
        <v/>
      </c>
      <c r="F166" s="312" t="b">
        <f>IF(nume_candidat="",FALSE,ISNUMBER(SEARCH(nume_candidat,#REF!)))</f>
        <v>0</v>
      </c>
      <c r="G166" s="313" t="e">
        <f>LEN(#REF!)-LEN(SUBSTITUTE(#REF!,",",""))+1</f>
        <v>#REF!</v>
      </c>
    </row>
    <row r="167" spans="1:7">
      <c r="A167" s="5" t="s">
        <v>225</v>
      </c>
      <c r="B167" s="6"/>
      <c r="C167" s="125"/>
      <c r="D167" s="66"/>
      <c r="E167" s="314" t="str">
        <f t="shared" si="2"/>
        <v/>
      </c>
      <c r="F167" s="312" t="b">
        <f>IF(nume_candidat="",FALSE,ISNUMBER(SEARCH(nume_candidat,#REF!)))</f>
        <v>0</v>
      </c>
      <c r="G167" s="313" t="e">
        <f>LEN(#REF!)-LEN(SUBSTITUTE(#REF!,",",""))+1</f>
        <v>#REF!</v>
      </c>
    </row>
    <row r="168" spans="1:7">
      <c r="A168" s="5" t="s">
        <v>226</v>
      </c>
      <c r="B168" s="6"/>
      <c r="C168" s="125"/>
      <c r="D168" s="66"/>
      <c r="E168" s="314" t="str">
        <f t="shared" si="2"/>
        <v/>
      </c>
      <c r="F168" s="312" t="b">
        <f>IF(nume_candidat="",FALSE,ISNUMBER(SEARCH(nume_candidat,#REF!)))</f>
        <v>0</v>
      </c>
      <c r="G168" s="313" t="e">
        <f>LEN(#REF!)-LEN(SUBSTITUTE(#REF!,",",""))+1</f>
        <v>#REF!</v>
      </c>
    </row>
    <row r="169" spans="1:7">
      <c r="A169" s="5" t="s">
        <v>227</v>
      </c>
      <c r="B169" s="6"/>
      <c r="C169" s="125"/>
      <c r="D169" s="66"/>
      <c r="E169" s="314" t="str">
        <f t="shared" si="2"/>
        <v/>
      </c>
      <c r="F169" s="312" t="b">
        <f>IF(nume_candidat="",FALSE,ISNUMBER(SEARCH(nume_candidat,#REF!)))</f>
        <v>0</v>
      </c>
      <c r="G169" s="313" t="e">
        <f>LEN(#REF!)-LEN(SUBSTITUTE(#REF!,",",""))+1</f>
        <v>#REF!</v>
      </c>
    </row>
    <row r="170" spans="1:7">
      <c r="A170" s="5" t="s">
        <v>228</v>
      </c>
      <c r="B170" s="6"/>
      <c r="C170" s="125"/>
      <c r="D170" s="66"/>
      <c r="E170" s="314" t="str">
        <f t="shared" si="2"/>
        <v/>
      </c>
      <c r="F170" s="312" t="b">
        <f>IF(nume_candidat="",FALSE,ISNUMBER(SEARCH(nume_candidat,#REF!)))</f>
        <v>0</v>
      </c>
      <c r="G170" s="313" t="e">
        <f>LEN(#REF!)-LEN(SUBSTITUTE(#REF!,",",""))+1</f>
        <v>#REF!</v>
      </c>
    </row>
    <row r="171" spans="1:7">
      <c r="A171" s="5" t="s">
        <v>229</v>
      </c>
      <c r="B171" s="6"/>
      <c r="C171" s="125"/>
      <c r="D171" s="66"/>
      <c r="E171" s="314" t="str">
        <f t="shared" si="2"/>
        <v/>
      </c>
      <c r="F171" s="312" t="b">
        <f>IF(nume_candidat="",FALSE,ISNUMBER(SEARCH(nume_candidat,#REF!)))</f>
        <v>0</v>
      </c>
      <c r="G171" s="313" t="e">
        <f>LEN(#REF!)-LEN(SUBSTITUTE(#REF!,",",""))+1</f>
        <v>#REF!</v>
      </c>
    </row>
    <row r="172" spans="1:7">
      <c r="A172" s="5" t="s">
        <v>230</v>
      </c>
      <c r="B172" s="6"/>
      <c r="C172" s="125"/>
      <c r="D172" s="66"/>
      <c r="E172" s="314" t="str">
        <f t="shared" si="2"/>
        <v/>
      </c>
      <c r="F172" s="312" t="b">
        <f>IF(nume_candidat="",FALSE,ISNUMBER(SEARCH(nume_candidat,#REF!)))</f>
        <v>0</v>
      </c>
      <c r="G172" s="313" t="e">
        <f>LEN(#REF!)-LEN(SUBSTITUTE(#REF!,",",""))+1</f>
        <v>#REF!</v>
      </c>
    </row>
    <row r="173" spans="1:7">
      <c r="A173" s="5" t="s">
        <v>231</v>
      </c>
      <c r="B173" s="6"/>
      <c r="C173" s="125"/>
      <c r="D173" s="66"/>
      <c r="E173" s="314" t="str">
        <f t="shared" si="2"/>
        <v/>
      </c>
      <c r="F173" s="312" t="b">
        <f>IF(nume_candidat="",FALSE,ISNUMBER(SEARCH(nume_candidat,#REF!)))</f>
        <v>0</v>
      </c>
      <c r="G173" s="313" t="e">
        <f>LEN(#REF!)-LEN(SUBSTITUTE(#REF!,",",""))+1</f>
        <v>#REF!</v>
      </c>
    </row>
    <row r="174" spans="1:7">
      <c r="A174" s="5" t="s">
        <v>232</v>
      </c>
      <c r="B174" s="6"/>
      <c r="C174" s="125"/>
      <c r="D174" s="66"/>
      <c r="E174" s="314" t="str">
        <f t="shared" si="2"/>
        <v/>
      </c>
      <c r="F174" s="312" t="b">
        <f>IF(nume_candidat="",FALSE,ISNUMBER(SEARCH(nume_candidat,#REF!)))</f>
        <v>0</v>
      </c>
      <c r="G174" s="313" t="e">
        <f>LEN(#REF!)-LEN(SUBSTITUTE(#REF!,",",""))+1</f>
        <v>#REF!</v>
      </c>
    </row>
    <row r="175" spans="1:7">
      <c r="A175" s="5" t="s">
        <v>233</v>
      </c>
      <c r="B175" s="6"/>
      <c r="C175" s="125"/>
      <c r="D175" s="66"/>
      <c r="E175" s="314" t="str">
        <f t="shared" si="2"/>
        <v/>
      </c>
      <c r="F175" s="312" t="b">
        <f>IF(nume_candidat="",FALSE,ISNUMBER(SEARCH(nume_candidat,#REF!)))</f>
        <v>0</v>
      </c>
      <c r="G175" s="313" t="e">
        <f>LEN(#REF!)-LEN(SUBSTITUTE(#REF!,",",""))+1</f>
        <v>#REF!</v>
      </c>
    </row>
    <row r="176" spans="1:7">
      <c r="A176" s="5" t="s">
        <v>234</v>
      </c>
      <c r="B176" s="6"/>
      <c r="C176" s="125"/>
      <c r="D176" s="66"/>
      <c r="E176" s="314" t="str">
        <f t="shared" si="2"/>
        <v/>
      </c>
      <c r="F176" s="312" t="b">
        <f>IF(nume_candidat="",FALSE,ISNUMBER(SEARCH(nume_candidat,#REF!)))</f>
        <v>0</v>
      </c>
      <c r="G176" s="313" t="e">
        <f>LEN(#REF!)-LEN(SUBSTITUTE(#REF!,",",""))+1</f>
        <v>#REF!</v>
      </c>
    </row>
    <row r="177" spans="1:7">
      <c r="A177" s="5" t="s">
        <v>235</v>
      </c>
      <c r="B177" s="6"/>
      <c r="C177" s="125"/>
      <c r="D177" s="66"/>
      <c r="E177" s="314" t="str">
        <f t="shared" si="2"/>
        <v/>
      </c>
      <c r="F177" s="312" t="b">
        <f>IF(nume_candidat="",FALSE,ISNUMBER(SEARCH(nume_candidat,#REF!)))</f>
        <v>0</v>
      </c>
      <c r="G177" s="313" t="e">
        <f>LEN(#REF!)-LEN(SUBSTITUTE(#REF!,",",""))+1</f>
        <v>#REF!</v>
      </c>
    </row>
    <row r="178" spans="1:7">
      <c r="A178" s="5" t="s">
        <v>236</v>
      </c>
      <c r="B178" s="6"/>
      <c r="C178" s="125"/>
      <c r="D178" s="66"/>
      <c r="E178" s="314" t="str">
        <f t="shared" si="2"/>
        <v/>
      </c>
      <c r="F178" s="312" t="b">
        <f>IF(nume_candidat="",FALSE,ISNUMBER(SEARCH(nume_candidat,#REF!)))</f>
        <v>0</v>
      </c>
      <c r="G178" s="313" t="e">
        <f>LEN(#REF!)-LEN(SUBSTITUTE(#REF!,",",""))+1</f>
        <v>#REF!</v>
      </c>
    </row>
    <row r="179" spans="1:7">
      <c r="A179" s="5" t="s">
        <v>237</v>
      </c>
      <c r="B179" s="6"/>
      <c r="C179" s="125"/>
      <c r="D179" s="66"/>
      <c r="E179" s="314" t="str">
        <f t="shared" si="2"/>
        <v/>
      </c>
      <c r="F179" s="312" t="b">
        <f>IF(nume_candidat="",FALSE,ISNUMBER(SEARCH(nume_candidat,#REF!)))</f>
        <v>0</v>
      </c>
      <c r="G179" s="313" t="e">
        <f>LEN(#REF!)-LEN(SUBSTITUTE(#REF!,",",""))+1</f>
        <v>#REF!</v>
      </c>
    </row>
    <row r="180" spans="1:7">
      <c r="A180" s="5" t="s">
        <v>238</v>
      </c>
      <c r="B180" s="6"/>
      <c r="C180" s="125"/>
      <c r="D180" s="66"/>
      <c r="E180" s="314" t="str">
        <f t="shared" si="2"/>
        <v/>
      </c>
      <c r="F180" s="312" t="b">
        <f>IF(nume_candidat="",FALSE,ISNUMBER(SEARCH(nume_candidat,#REF!)))</f>
        <v>0</v>
      </c>
      <c r="G180" s="313" t="e">
        <f>LEN(#REF!)-LEN(SUBSTITUTE(#REF!,",",""))+1</f>
        <v>#REF!</v>
      </c>
    </row>
    <row r="181" spans="1:7">
      <c r="A181" s="5" t="s">
        <v>239</v>
      </c>
      <c r="B181" s="6"/>
      <c r="C181" s="125"/>
      <c r="D181" s="66"/>
      <c r="E181" s="314" t="str">
        <f t="shared" si="2"/>
        <v/>
      </c>
      <c r="F181" s="312" t="b">
        <f>IF(nume_candidat="",FALSE,ISNUMBER(SEARCH(nume_candidat,#REF!)))</f>
        <v>0</v>
      </c>
      <c r="G181" s="313" t="e">
        <f>LEN(#REF!)-LEN(SUBSTITUTE(#REF!,",",""))+1</f>
        <v>#REF!</v>
      </c>
    </row>
    <row r="182" spans="1:7">
      <c r="A182" s="5" t="s">
        <v>240</v>
      </c>
      <c r="B182" s="6"/>
      <c r="C182" s="125"/>
      <c r="D182" s="66"/>
      <c r="E182" s="314" t="str">
        <f t="shared" si="2"/>
        <v/>
      </c>
      <c r="F182" s="312" t="b">
        <f>IF(nume_candidat="",FALSE,ISNUMBER(SEARCH(nume_candidat,#REF!)))</f>
        <v>0</v>
      </c>
      <c r="G182" s="313" t="e">
        <f>LEN(#REF!)-LEN(SUBSTITUTE(#REF!,",",""))+1</f>
        <v>#REF!</v>
      </c>
    </row>
    <row r="183" spans="1:7">
      <c r="A183" s="5" t="s">
        <v>241</v>
      </c>
      <c r="B183" s="6"/>
      <c r="C183" s="125"/>
      <c r="D183" s="66"/>
      <c r="E183" s="314" t="str">
        <f t="shared" si="2"/>
        <v/>
      </c>
      <c r="F183" s="312" t="b">
        <f>IF(nume_candidat="",FALSE,ISNUMBER(SEARCH(nume_candidat,#REF!)))</f>
        <v>0</v>
      </c>
      <c r="G183" s="313" t="e">
        <f>LEN(#REF!)-LEN(SUBSTITUTE(#REF!,",",""))+1</f>
        <v>#REF!</v>
      </c>
    </row>
    <row r="184" spans="1:7">
      <c r="A184" s="5" t="s">
        <v>242</v>
      </c>
      <c r="B184" s="6"/>
      <c r="C184" s="125"/>
      <c r="D184" s="66"/>
      <c r="E184" s="314" t="str">
        <f t="shared" si="2"/>
        <v/>
      </c>
      <c r="F184" s="312" t="b">
        <f>IF(nume_candidat="",FALSE,ISNUMBER(SEARCH(nume_candidat,#REF!)))</f>
        <v>0</v>
      </c>
      <c r="G184" s="313" t="e">
        <f>LEN(#REF!)-LEN(SUBSTITUTE(#REF!,",",""))+1</f>
        <v>#REF!</v>
      </c>
    </row>
    <row r="185" spans="1:7">
      <c r="A185" s="5" t="s">
        <v>243</v>
      </c>
      <c r="B185" s="6"/>
      <c r="C185" s="125"/>
      <c r="D185" s="66"/>
      <c r="E185" s="314" t="str">
        <f t="shared" si="2"/>
        <v/>
      </c>
      <c r="F185" s="312" t="b">
        <f>IF(nume_candidat="",FALSE,ISNUMBER(SEARCH(nume_candidat,#REF!)))</f>
        <v>0</v>
      </c>
      <c r="G185" s="313" t="e">
        <f>LEN(#REF!)-LEN(SUBSTITUTE(#REF!,",",""))+1</f>
        <v>#REF!</v>
      </c>
    </row>
    <row r="186" spans="1:7">
      <c r="A186" s="5" t="s">
        <v>244</v>
      </c>
      <c r="B186" s="6"/>
      <c r="C186" s="125"/>
      <c r="D186" s="66"/>
      <c r="E186" s="314" t="str">
        <f t="shared" si="2"/>
        <v/>
      </c>
      <c r="F186" s="312" t="b">
        <f>IF(nume_candidat="",FALSE,ISNUMBER(SEARCH(nume_candidat,#REF!)))</f>
        <v>0</v>
      </c>
      <c r="G186" s="313" t="e">
        <f>LEN(#REF!)-LEN(SUBSTITUTE(#REF!,",",""))+1</f>
        <v>#REF!</v>
      </c>
    </row>
    <row r="187" spans="1:7">
      <c r="A187" s="5" t="s">
        <v>245</v>
      </c>
      <c r="B187" s="6"/>
      <c r="C187" s="125"/>
      <c r="D187" s="66"/>
      <c r="E187" s="314" t="str">
        <f t="shared" si="2"/>
        <v/>
      </c>
      <c r="F187" s="312" t="b">
        <f>IF(nume_candidat="",FALSE,ISNUMBER(SEARCH(nume_candidat,#REF!)))</f>
        <v>0</v>
      </c>
      <c r="G187" s="313" t="e">
        <f>LEN(#REF!)-LEN(SUBSTITUTE(#REF!,",",""))+1</f>
        <v>#REF!</v>
      </c>
    </row>
    <row r="188" spans="1:7">
      <c r="A188" s="5" t="s">
        <v>246</v>
      </c>
      <c r="B188" s="6"/>
      <c r="C188" s="125"/>
      <c r="D188" s="66"/>
      <c r="E188" s="314" t="str">
        <f t="shared" si="2"/>
        <v/>
      </c>
      <c r="F188" s="312" t="b">
        <f>IF(nume_candidat="",FALSE,ISNUMBER(SEARCH(nume_candidat,#REF!)))</f>
        <v>0</v>
      </c>
      <c r="G188" s="313" t="e">
        <f>LEN(#REF!)-LEN(SUBSTITUTE(#REF!,",",""))+1</f>
        <v>#REF!</v>
      </c>
    </row>
    <row r="189" spans="1:7">
      <c r="A189" s="5" t="s">
        <v>247</v>
      </c>
      <c r="B189" s="6"/>
      <c r="C189" s="125"/>
      <c r="D189" s="66"/>
      <c r="E189" s="314" t="str">
        <f t="shared" si="2"/>
        <v/>
      </c>
      <c r="F189" s="312" t="b">
        <f>IF(nume_candidat="",FALSE,ISNUMBER(SEARCH(nume_candidat,#REF!)))</f>
        <v>0</v>
      </c>
      <c r="G189" s="313" t="e">
        <f>LEN(#REF!)-LEN(SUBSTITUTE(#REF!,",",""))+1</f>
        <v>#REF!</v>
      </c>
    </row>
    <row r="190" spans="1:7">
      <c r="A190" s="5" t="s">
        <v>248</v>
      </c>
      <c r="B190" s="6"/>
      <c r="C190" s="125"/>
      <c r="D190" s="66"/>
      <c r="E190" s="314" t="str">
        <f t="shared" si="2"/>
        <v/>
      </c>
      <c r="F190" s="312" t="b">
        <f>IF(nume_candidat="",FALSE,ISNUMBER(SEARCH(nume_candidat,#REF!)))</f>
        <v>0</v>
      </c>
      <c r="G190" s="313" t="e">
        <f>LEN(#REF!)-LEN(SUBSTITUTE(#REF!,",",""))+1</f>
        <v>#REF!</v>
      </c>
    </row>
    <row r="191" spans="1:7">
      <c r="A191" s="5" t="s">
        <v>249</v>
      </c>
      <c r="B191" s="6"/>
      <c r="C191" s="125"/>
      <c r="D191" s="66"/>
      <c r="E191" s="314" t="str">
        <f t="shared" si="2"/>
        <v/>
      </c>
      <c r="F191" s="312" t="b">
        <f>IF(nume_candidat="",FALSE,ISNUMBER(SEARCH(nume_candidat,#REF!)))</f>
        <v>0</v>
      </c>
      <c r="G191" s="313" t="e">
        <f>LEN(#REF!)-LEN(SUBSTITUTE(#REF!,",",""))+1</f>
        <v>#REF!</v>
      </c>
    </row>
    <row r="192" spans="1:7">
      <c r="A192" s="5" t="s">
        <v>250</v>
      </c>
      <c r="B192" s="6"/>
      <c r="C192" s="125"/>
      <c r="D192" s="66"/>
      <c r="E192" s="314" t="str">
        <f t="shared" si="2"/>
        <v/>
      </c>
      <c r="F192" s="312" t="b">
        <f>IF(nume_candidat="",FALSE,ISNUMBER(SEARCH(nume_candidat,#REF!)))</f>
        <v>0</v>
      </c>
      <c r="G192" s="313" t="e">
        <f>LEN(#REF!)-LEN(SUBSTITUTE(#REF!,",",""))+1</f>
        <v>#REF!</v>
      </c>
    </row>
    <row r="193" spans="1:7">
      <c r="A193" s="5" t="s">
        <v>251</v>
      </c>
      <c r="B193" s="6"/>
      <c r="C193" s="125"/>
      <c r="D193" s="66"/>
      <c r="E193" s="314" t="str">
        <f t="shared" si="2"/>
        <v/>
      </c>
      <c r="F193" s="312" t="b">
        <f>IF(nume_candidat="",FALSE,ISNUMBER(SEARCH(nume_candidat,#REF!)))</f>
        <v>0</v>
      </c>
      <c r="G193" s="313" t="e">
        <f>LEN(#REF!)-LEN(SUBSTITUTE(#REF!,",",""))+1</f>
        <v>#REF!</v>
      </c>
    </row>
    <row r="194" spans="1:7">
      <c r="A194" s="5" t="s">
        <v>252</v>
      </c>
      <c r="B194" s="6"/>
      <c r="C194" s="125"/>
      <c r="D194" s="66"/>
      <c r="E194" s="314" t="str">
        <f t="shared" si="2"/>
        <v/>
      </c>
      <c r="F194" s="312" t="b">
        <f>IF(nume_candidat="",FALSE,ISNUMBER(SEARCH(nume_candidat,#REF!)))</f>
        <v>0</v>
      </c>
      <c r="G194" s="313" t="e">
        <f>LEN(#REF!)-LEN(SUBSTITUTE(#REF!,",",""))+1</f>
        <v>#REF!</v>
      </c>
    </row>
    <row r="195" spans="1:7">
      <c r="A195" s="5" t="s">
        <v>253</v>
      </c>
      <c r="B195" s="6"/>
      <c r="C195" s="125"/>
      <c r="D195" s="66"/>
      <c r="E195" s="314" t="str">
        <f t="shared" si="2"/>
        <v/>
      </c>
      <c r="F195" s="312" t="b">
        <f>IF(nume_candidat="",FALSE,ISNUMBER(SEARCH(nume_candidat,#REF!)))</f>
        <v>0</v>
      </c>
      <c r="G195" s="313" t="e">
        <f>LEN(#REF!)-LEN(SUBSTITUTE(#REF!,",",""))+1</f>
        <v>#REF!</v>
      </c>
    </row>
    <row r="196" spans="1:7">
      <c r="A196" s="5" t="s">
        <v>254</v>
      </c>
      <c r="B196" s="6"/>
      <c r="C196" s="125"/>
      <c r="D196" s="66"/>
      <c r="E196" s="314" t="str">
        <f t="shared" si="2"/>
        <v/>
      </c>
      <c r="F196" s="312" t="b">
        <f>IF(nume_candidat="",FALSE,ISNUMBER(SEARCH(nume_candidat,#REF!)))</f>
        <v>0</v>
      </c>
      <c r="G196" s="313" t="e">
        <f>LEN(#REF!)-LEN(SUBSTITUTE(#REF!,",",""))+1</f>
        <v>#REF!</v>
      </c>
    </row>
    <row r="197" spans="1:7">
      <c r="A197" s="5" t="s">
        <v>255</v>
      </c>
      <c r="B197" s="6"/>
      <c r="C197" s="125"/>
      <c r="D197" s="66"/>
      <c r="E197" s="314" t="str">
        <f t="shared" si="2"/>
        <v/>
      </c>
      <c r="F197" s="312" t="b">
        <f>IF(nume_candidat="",FALSE,ISNUMBER(SEARCH(nume_candidat,#REF!)))</f>
        <v>0</v>
      </c>
      <c r="G197" s="313" t="e">
        <f>LEN(#REF!)-LEN(SUBSTITUTE(#REF!,",",""))+1</f>
        <v>#REF!</v>
      </c>
    </row>
    <row r="198" spans="1:7">
      <c r="A198" s="5" t="s">
        <v>256</v>
      </c>
      <c r="B198" s="6"/>
      <c r="C198" s="125"/>
      <c r="D198" s="66"/>
      <c r="E198" s="314" t="str">
        <f t="shared" si="2"/>
        <v/>
      </c>
      <c r="F198" s="312" t="b">
        <f>IF(nume_candidat="",FALSE,ISNUMBER(SEARCH(nume_candidat,#REF!)))</f>
        <v>0</v>
      </c>
      <c r="G198" s="313" t="e">
        <f>LEN(#REF!)-LEN(SUBSTITUTE(#REF!,",",""))+1</f>
        <v>#REF!</v>
      </c>
    </row>
    <row r="199" spans="1:7">
      <c r="A199" s="5" t="s">
        <v>257</v>
      </c>
      <c r="B199" s="6"/>
      <c r="C199" s="125"/>
      <c r="D199" s="66"/>
      <c r="E199" s="314" t="str">
        <f t="shared" si="2"/>
        <v/>
      </c>
      <c r="F199" s="312" t="b">
        <f>IF(nume_candidat="",FALSE,ISNUMBER(SEARCH(nume_candidat,#REF!)))</f>
        <v>0</v>
      </c>
      <c r="G199" s="313" t="e">
        <f>LEN(#REF!)-LEN(SUBSTITUTE(#REF!,",",""))+1</f>
        <v>#REF!</v>
      </c>
    </row>
    <row r="200" spans="1:7">
      <c r="A200" s="5" t="s">
        <v>258</v>
      </c>
      <c r="B200" s="6"/>
      <c r="C200" s="125"/>
      <c r="D200" s="66"/>
      <c r="E200" s="314" t="str">
        <f t="shared" si="2"/>
        <v/>
      </c>
      <c r="F200" s="312" t="b">
        <f>IF(nume_candidat="",FALSE,ISNUMBER(SEARCH(nume_candidat,#REF!)))</f>
        <v>0</v>
      </c>
      <c r="G200" s="313" t="e">
        <f>LEN(#REF!)-LEN(SUBSTITUTE(#REF!,",",""))+1</f>
        <v>#REF!</v>
      </c>
    </row>
    <row r="201" spans="1:7">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c r="A202" s="5" t="s">
        <v>260</v>
      </c>
      <c r="B202" s="6"/>
      <c r="C202" s="125"/>
      <c r="D202" s="66"/>
      <c r="E202" s="314" t="str">
        <f t="shared" si="3"/>
        <v/>
      </c>
      <c r="F202" s="312" t="b">
        <f>IF(nume_candidat="",FALSE,ISNUMBER(SEARCH(nume_candidat,#REF!)))</f>
        <v>0</v>
      </c>
      <c r="G202" s="313" t="e">
        <f>LEN(#REF!)-LEN(SUBSTITUTE(#REF!,",",""))+1</f>
        <v>#REF!</v>
      </c>
    </row>
    <row r="203" spans="1:7">
      <c r="A203" s="5" t="s">
        <v>261</v>
      </c>
      <c r="B203" s="6"/>
      <c r="C203" s="125"/>
      <c r="D203" s="66"/>
      <c r="E203" s="314" t="str">
        <f t="shared" si="3"/>
        <v/>
      </c>
      <c r="F203" s="312" t="b">
        <f>IF(nume_candidat="",FALSE,ISNUMBER(SEARCH(nume_candidat,#REF!)))</f>
        <v>0</v>
      </c>
      <c r="G203" s="313" t="e">
        <f>LEN(#REF!)-LEN(SUBSTITUTE(#REF!,",",""))+1</f>
        <v>#REF!</v>
      </c>
    </row>
    <row r="204" spans="1:7">
      <c r="A204" s="5" t="s">
        <v>262</v>
      </c>
      <c r="B204" s="6"/>
      <c r="C204" s="125"/>
      <c r="D204" s="66"/>
      <c r="E204" s="314" t="str">
        <f t="shared" si="3"/>
        <v/>
      </c>
      <c r="F204" s="312" t="b">
        <f>IF(nume_candidat="",FALSE,ISNUMBER(SEARCH(nume_candidat,#REF!)))</f>
        <v>0</v>
      </c>
      <c r="G204" s="313" t="e">
        <f>LEN(#REF!)-LEN(SUBSTITUTE(#REF!,",",""))+1</f>
        <v>#REF!</v>
      </c>
    </row>
    <row r="205" spans="1:7">
      <c r="A205" s="5" t="s">
        <v>263</v>
      </c>
      <c r="B205" s="6"/>
      <c r="C205" s="125"/>
      <c r="D205" s="66"/>
      <c r="E205" s="314" t="str">
        <f t="shared" si="3"/>
        <v/>
      </c>
      <c r="F205" s="312" t="b">
        <f>IF(nume_candidat="",FALSE,ISNUMBER(SEARCH(nume_candidat,#REF!)))</f>
        <v>0</v>
      </c>
      <c r="G205" s="313" t="e">
        <f>LEN(#REF!)-LEN(SUBSTITUTE(#REF!,",",""))+1</f>
        <v>#REF!</v>
      </c>
    </row>
    <row r="206" spans="1:7">
      <c r="A206" s="5" t="s">
        <v>264</v>
      </c>
      <c r="B206" s="6"/>
      <c r="C206" s="125"/>
      <c r="D206" s="66"/>
      <c r="E206" s="314" t="str">
        <f t="shared" si="3"/>
        <v/>
      </c>
      <c r="F206" s="312" t="b">
        <f>IF(nume_candidat="",FALSE,ISNUMBER(SEARCH(nume_candidat,#REF!)))</f>
        <v>0</v>
      </c>
      <c r="G206" s="313" t="e">
        <f>LEN(#REF!)-LEN(SUBSTITUTE(#REF!,",",""))+1</f>
        <v>#REF!</v>
      </c>
    </row>
    <row r="207" spans="1:7">
      <c r="A207" s="5" t="s">
        <v>265</v>
      </c>
      <c r="B207" s="6"/>
      <c r="C207" s="125"/>
      <c r="D207" s="66"/>
      <c r="E207" s="314" t="str">
        <f t="shared" si="3"/>
        <v/>
      </c>
      <c r="F207" s="312" t="b">
        <f>IF(nume_candidat="",FALSE,ISNUMBER(SEARCH(nume_candidat,#REF!)))</f>
        <v>0</v>
      </c>
      <c r="G207" s="313" t="e">
        <f>LEN(#REF!)-LEN(SUBSTITUTE(#REF!,",",""))+1</f>
        <v>#REF!</v>
      </c>
    </row>
    <row r="208" spans="1:7">
      <c r="A208" s="5" t="s">
        <v>266</v>
      </c>
      <c r="B208" s="6"/>
      <c r="C208" s="125"/>
      <c r="D208" s="66"/>
      <c r="E208" s="314" t="str">
        <f t="shared" si="3"/>
        <v/>
      </c>
      <c r="F208" s="312" t="b">
        <f>IF(nume_candidat="",FALSE,ISNUMBER(SEARCH(nume_candidat,#REF!)))</f>
        <v>0</v>
      </c>
      <c r="G208" s="313" t="e">
        <f>LEN(#REF!)-LEN(SUBSTITUTE(#REF!,",",""))+1</f>
        <v>#REF!</v>
      </c>
    </row>
    <row r="209" spans="1:7">
      <c r="A209" s="5" t="s">
        <v>267</v>
      </c>
      <c r="B209" s="6"/>
      <c r="C209" s="125"/>
      <c r="D209" s="66"/>
      <c r="E209" s="314" t="str">
        <f t="shared" si="3"/>
        <v/>
      </c>
      <c r="F209" s="312" t="b">
        <f>IF(nume_candidat="",FALSE,ISNUMBER(SEARCH(nume_candidat,#REF!)))</f>
        <v>0</v>
      </c>
      <c r="G209" s="313" t="e">
        <f>LEN(#REF!)-LEN(SUBSTITUTE(#REF!,",",""))+1</f>
        <v>#REF!</v>
      </c>
    </row>
    <row r="210" spans="1:7">
      <c r="A210" s="5" t="s">
        <v>268</v>
      </c>
      <c r="B210" s="6"/>
      <c r="C210" s="125"/>
      <c r="D210" s="66"/>
      <c r="E210" s="314" t="str">
        <f t="shared" si="3"/>
        <v/>
      </c>
      <c r="F210" s="312" t="b">
        <f>IF(nume_candidat="",FALSE,ISNUMBER(SEARCH(nume_candidat,#REF!)))</f>
        <v>0</v>
      </c>
      <c r="G210" s="313" t="e">
        <f>LEN(#REF!)-LEN(SUBSTITUTE(#REF!,",",""))+1</f>
        <v>#REF!</v>
      </c>
    </row>
    <row r="211" spans="1:7">
      <c r="A211" s="5" t="s">
        <v>269</v>
      </c>
      <c r="B211" s="6"/>
      <c r="C211" s="125"/>
      <c r="D211" s="66"/>
      <c r="E211" s="314" t="str">
        <f t="shared" si="3"/>
        <v/>
      </c>
      <c r="F211" s="312" t="b">
        <f>IF(nume_candidat="",FALSE,ISNUMBER(SEARCH(nume_candidat,#REF!)))</f>
        <v>0</v>
      </c>
      <c r="G211" s="313" t="e">
        <f>LEN(#REF!)-LEN(SUBSTITUTE(#REF!,",",""))+1</f>
        <v>#REF!</v>
      </c>
    </row>
    <row r="212" spans="1:7">
      <c r="A212" s="5" t="s">
        <v>270</v>
      </c>
      <c r="B212" s="6"/>
      <c r="C212" s="125"/>
      <c r="D212" s="66"/>
      <c r="E212" s="314" t="str">
        <f t="shared" si="3"/>
        <v/>
      </c>
      <c r="F212" s="312" t="b">
        <f>IF(nume_candidat="",FALSE,ISNUMBER(SEARCH(nume_candidat,#REF!)))</f>
        <v>0</v>
      </c>
      <c r="G212" s="313" t="e">
        <f>LEN(#REF!)-LEN(SUBSTITUTE(#REF!,",",""))+1</f>
        <v>#REF!</v>
      </c>
    </row>
    <row r="213" spans="1:7">
      <c r="A213" s="5" t="s">
        <v>271</v>
      </c>
      <c r="B213" s="6"/>
      <c r="C213" s="125"/>
      <c r="D213" s="66"/>
      <c r="E213" s="314" t="str">
        <f t="shared" si="3"/>
        <v/>
      </c>
      <c r="F213" s="312" t="b">
        <f>IF(nume_candidat="",FALSE,ISNUMBER(SEARCH(nume_candidat,#REF!)))</f>
        <v>0</v>
      </c>
      <c r="G213" s="313" t="e">
        <f>LEN(#REF!)-LEN(SUBSTITUTE(#REF!,",",""))+1</f>
        <v>#REF!</v>
      </c>
    </row>
    <row r="214" spans="1:7">
      <c r="A214" s="5" t="s">
        <v>272</v>
      </c>
      <c r="B214" s="6"/>
      <c r="C214" s="125"/>
      <c r="D214" s="66"/>
      <c r="E214" s="314" t="str">
        <f t="shared" si="3"/>
        <v/>
      </c>
      <c r="F214" s="312" t="b">
        <f>IF(nume_candidat="",FALSE,ISNUMBER(SEARCH(nume_candidat,#REF!)))</f>
        <v>0</v>
      </c>
      <c r="G214" s="313" t="e">
        <f>LEN(#REF!)-LEN(SUBSTITUTE(#REF!,",",""))+1</f>
        <v>#REF!</v>
      </c>
    </row>
    <row r="215" spans="1:7">
      <c r="A215" s="5" t="s">
        <v>273</v>
      </c>
      <c r="B215" s="6"/>
      <c r="C215" s="125"/>
      <c r="D215" s="66"/>
      <c r="E215" s="314" t="str">
        <f t="shared" si="3"/>
        <v/>
      </c>
      <c r="F215" s="312" t="b">
        <f>IF(nume_candidat="",FALSE,ISNUMBER(SEARCH(nume_candidat,#REF!)))</f>
        <v>0</v>
      </c>
      <c r="G215" s="313" t="e">
        <f>LEN(#REF!)-LEN(SUBSTITUTE(#REF!,",",""))+1</f>
        <v>#REF!</v>
      </c>
    </row>
    <row r="216" spans="1:7">
      <c r="A216" s="5" t="s">
        <v>274</v>
      </c>
      <c r="B216" s="6"/>
      <c r="C216" s="125"/>
      <c r="D216" s="66"/>
      <c r="E216" s="314" t="str">
        <f t="shared" si="3"/>
        <v/>
      </c>
      <c r="F216" s="312" t="b">
        <f>IF(nume_candidat="",FALSE,ISNUMBER(SEARCH(nume_candidat,#REF!)))</f>
        <v>0</v>
      </c>
      <c r="G216" s="313" t="e">
        <f>LEN(#REF!)-LEN(SUBSTITUTE(#REF!,",",""))+1</f>
        <v>#REF!</v>
      </c>
    </row>
    <row r="217" spans="1:7">
      <c r="A217" s="5" t="s">
        <v>275</v>
      </c>
      <c r="B217" s="6"/>
      <c r="C217" s="125"/>
      <c r="D217" s="66"/>
      <c r="E217" s="314" t="str">
        <f t="shared" si="3"/>
        <v/>
      </c>
      <c r="F217" s="312" t="b">
        <f>IF(nume_candidat="",FALSE,ISNUMBER(SEARCH(nume_candidat,#REF!)))</f>
        <v>0</v>
      </c>
      <c r="G217" s="313" t="e">
        <f>LEN(#REF!)-LEN(SUBSTITUTE(#REF!,",",""))+1</f>
        <v>#REF!</v>
      </c>
    </row>
    <row r="218" spans="1:7">
      <c r="A218" s="5" t="s">
        <v>276</v>
      </c>
      <c r="B218" s="6"/>
      <c r="C218" s="125"/>
      <c r="D218" s="66"/>
      <c r="E218" s="314" t="str">
        <f t="shared" si="3"/>
        <v/>
      </c>
      <c r="F218" s="312" t="b">
        <f>IF(nume_candidat="",FALSE,ISNUMBER(SEARCH(nume_candidat,#REF!)))</f>
        <v>0</v>
      </c>
      <c r="G218" s="313" t="e">
        <f>LEN(#REF!)-LEN(SUBSTITUTE(#REF!,",",""))+1</f>
        <v>#REF!</v>
      </c>
    </row>
    <row r="219" spans="1:7">
      <c r="A219" s="5" t="s">
        <v>277</v>
      </c>
      <c r="B219" s="6"/>
      <c r="C219" s="125"/>
      <c r="D219" s="66"/>
      <c r="E219" s="314" t="str">
        <f t="shared" si="3"/>
        <v/>
      </c>
      <c r="F219" s="312" t="b">
        <f>IF(nume_candidat="",FALSE,ISNUMBER(SEARCH(nume_candidat,#REF!)))</f>
        <v>0</v>
      </c>
      <c r="G219" s="313" t="e">
        <f>LEN(#REF!)-LEN(SUBSTITUTE(#REF!,",",""))+1</f>
        <v>#REF!</v>
      </c>
    </row>
    <row r="220" spans="1:7">
      <c r="A220" s="5" t="s">
        <v>278</v>
      </c>
      <c r="B220" s="6"/>
      <c r="C220" s="125"/>
      <c r="D220" s="66"/>
      <c r="E220" s="314" t="str">
        <f t="shared" si="3"/>
        <v/>
      </c>
      <c r="F220" s="312" t="b">
        <f>IF(nume_candidat="",FALSE,ISNUMBER(SEARCH(nume_candidat,#REF!)))</f>
        <v>0</v>
      </c>
      <c r="G220" s="313" t="e">
        <f>LEN(#REF!)-LEN(SUBSTITUTE(#REF!,",",""))+1</f>
        <v>#REF!</v>
      </c>
    </row>
    <row r="221" spans="1:7">
      <c r="A221" s="5" t="s">
        <v>279</v>
      </c>
      <c r="B221" s="6"/>
      <c r="C221" s="125"/>
      <c r="D221" s="66"/>
      <c r="E221" s="314" t="str">
        <f t="shared" si="3"/>
        <v/>
      </c>
      <c r="F221" s="312" t="b">
        <f>IF(nume_candidat="",FALSE,ISNUMBER(SEARCH(nume_candidat,#REF!)))</f>
        <v>0</v>
      </c>
      <c r="G221" s="313" t="e">
        <f>LEN(#REF!)-LEN(SUBSTITUTE(#REF!,",",""))+1</f>
        <v>#REF!</v>
      </c>
    </row>
    <row r="222" spans="1:7">
      <c r="A222" s="5" t="s">
        <v>280</v>
      </c>
      <c r="B222" s="6"/>
      <c r="C222" s="125"/>
      <c r="D222" s="66"/>
      <c r="E222" s="314" t="str">
        <f t="shared" si="3"/>
        <v/>
      </c>
      <c r="F222" s="312" t="b">
        <f>IF(nume_candidat="",FALSE,ISNUMBER(SEARCH(nume_candidat,#REF!)))</f>
        <v>0</v>
      </c>
      <c r="G222" s="313" t="e">
        <f>LEN(#REF!)-LEN(SUBSTITUTE(#REF!,",",""))+1</f>
        <v>#REF!</v>
      </c>
    </row>
    <row r="223" spans="1:7">
      <c r="A223" s="5" t="s">
        <v>281</v>
      </c>
      <c r="B223" s="6"/>
      <c r="C223" s="125"/>
      <c r="D223" s="66"/>
      <c r="E223" s="314" t="str">
        <f t="shared" si="3"/>
        <v/>
      </c>
      <c r="F223" s="312" t="b">
        <f>IF(nume_candidat="",FALSE,ISNUMBER(SEARCH(nume_candidat,#REF!)))</f>
        <v>0</v>
      </c>
      <c r="G223" s="313" t="e">
        <f>LEN(#REF!)-LEN(SUBSTITUTE(#REF!,",",""))+1</f>
        <v>#REF!</v>
      </c>
    </row>
    <row r="224" spans="1:7">
      <c r="A224" s="5" t="s">
        <v>282</v>
      </c>
      <c r="B224" s="6"/>
      <c r="C224" s="125"/>
      <c r="D224" s="66"/>
      <c r="E224" s="314" t="str">
        <f t="shared" si="3"/>
        <v/>
      </c>
      <c r="F224" s="312" t="b">
        <f>IF(nume_candidat="",FALSE,ISNUMBER(SEARCH(nume_candidat,#REF!)))</f>
        <v>0</v>
      </c>
      <c r="G224" s="313" t="e">
        <f>LEN(#REF!)-LEN(SUBSTITUTE(#REF!,",",""))+1</f>
        <v>#REF!</v>
      </c>
    </row>
    <row r="225" spans="1:7">
      <c r="A225" s="5" t="s">
        <v>283</v>
      </c>
      <c r="B225" s="6"/>
      <c r="C225" s="125"/>
      <c r="D225" s="66"/>
      <c r="E225" s="314" t="str">
        <f t="shared" si="3"/>
        <v/>
      </c>
      <c r="F225" s="312" t="b">
        <f>IF(nume_candidat="",FALSE,ISNUMBER(SEARCH(nume_candidat,#REF!)))</f>
        <v>0</v>
      </c>
      <c r="G225" s="313" t="e">
        <f>LEN(#REF!)-LEN(SUBSTITUTE(#REF!,",",""))+1</f>
        <v>#REF!</v>
      </c>
    </row>
    <row r="226" spans="1:7">
      <c r="A226" s="5" t="s">
        <v>284</v>
      </c>
      <c r="B226" s="6"/>
      <c r="C226" s="125"/>
      <c r="D226" s="66"/>
      <c r="E226" s="314" t="str">
        <f t="shared" si="3"/>
        <v/>
      </c>
      <c r="F226" s="312" t="b">
        <f>IF(nume_candidat="",FALSE,ISNUMBER(SEARCH(nume_candidat,#REF!)))</f>
        <v>0</v>
      </c>
      <c r="G226" s="313" t="e">
        <f>LEN(#REF!)-LEN(SUBSTITUTE(#REF!,",",""))+1</f>
        <v>#REF!</v>
      </c>
    </row>
    <row r="227" spans="1:7">
      <c r="A227" s="5" t="s">
        <v>285</v>
      </c>
      <c r="B227" s="6"/>
      <c r="C227" s="125"/>
      <c r="D227" s="66"/>
      <c r="E227" s="314" t="str">
        <f t="shared" si="3"/>
        <v/>
      </c>
      <c r="F227" s="312" t="b">
        <f>IF(nume_candidat="",FALSE,ISNUMBER(SEARCH(nume_candidat,#REF!)))</f>
        <v>0</v>
      </c>
      <c r="G227" s="313" t="e">
        <f>LEN(#REF!)-LEN(SUBSTITUTE(#REF!,",",""))+1</f>
        <v>#REF!</v>
      </c>
    </row>
    <row r="228" spans="1:7">
      <c r="A228" s="5" t="s">
        <v>286</v>
      </c>
      <c r="B228" s="6"/>
      <c r="C228" s="125"/>
      <c r="D228" s="66"/>
      <c r="E228" s="314" t="str">
        <f t="shared" si="3"/>
        <v/>
      </c>
      <c r="F228" s="312" t="b">
        <f>IF(nume_candidat="",FALSE,ISNUMBER(SEARCH(nume_candidat,#REF!)))</f>
        <v>0</v>
      </c>
      <c r="G228" s="313" t="e">
        <f>LEN(#REF!)-LEN(SUBSTITUTE(#REF!,",",""))+1</f>
        <v>#REF!</v>
      </c>
    </row>
    <row r="229" spans="1:7">
      <c r="A229" s="5" t="s">
        <v>287</v>
      </c>
      <c r="B229" s="6"/>
      <c r="C229" s="125"/>
      <c r="D229" s="66"/>
      <c r="E229" s="314" t="str">
        <f t="shared" si="3"/>
        <v/>
      </c>
      <c r="F229" s="312" t="b">
        <f>IF(nume_candidat="",FALSE,ISNUMBER(SEARCH(nume_candidat,#REF!)))</f>
        <v>0</v>
      </c>
      <c r="G229" s="313" t="e">
        <f>LEN(#REF!)-LEN(SUBSTITUTE(#REF!,",",""))+1</f>
        <v>#REF!</v>
      </c>
    </row>
    <row r="230" spans="1:7">
      <c r="A230" s="5" t="s">
        <v>288</v>
      </c>
      <c r="B230" s="6"/>
      <c r="C230" s="125"/>
      <c r="D230" s="66"/>
      <c r="E230" s="314" t="str">
        <f t="shared" si="3"/>
        <v/>
      </c>
      <c r="F230" s="312" t="b">
        <f>IF(nume_candidat="",FALSE,ISNUMBER(SEARCH(nume_candidat,#REF!)))</f>
        <v>0</v>
      </c>
      <c r="G230" s="313" t="e">
        <f>LEN(#REF!)-LEN(SUBSTITUTE(#REF!,",",""))+1</f>
        <v>#REF!</v>
      </c>
    </row>
    <row r="231" spans="1:7">
      <c r="A231" s="5" t="s">
        <v>289</v>
      </c>
      <c r="B231" s="6"/>
      <c r="C231" s="125"/>
      <c r="D231" s="66"/>
      <c r="E231" s="314" t="str">
        <f t="shared" si="3"/>
        <v/>
      </c>
      <c r="F231" s="312" t="b">
        <f>IF(nume_candidat="",FALSE,ISNUMBER(SEARCH(nume_candidat,#REF!)))</f>
        <v>0</v>
      </c>
      <c r="G231" s="313" t="e">
        <f>LEN(#REF!)-LEN(SUBSTITUTE(#REF!,",",""))+1</f>
        <v>#REF!</v>
      </c>
    </row>
    <row r="232" spans="1:7">
      <c r="A232" s="5" t="s">
        <v>290</v>
      </c>
      <c r="B232" s="6"/>
      <c r="C232" s="125"/>
      <c r="D232" s="66"/>
      <c r="E232" s="314" t="str">
        <f t="shared" si="3"/>
        <v/>
      </c>
      <c r="F232" s="312" t="b">
        <f>IF(nume_candidat="",FALSE,ISNUMBER(SEARCH(nume_candidat,#REF!)))</f>
        <v>0</v>
      </c>
      <c r="G232" s="313" t="e">
        <f>LEN(#REF!)-LEN(SUBSTITUTE(#REF!,",",""))+1</f>
        <v>#REF!</v>
      </c>
    </row>
    <row r="233" spans="1:7">
      <c r="A233" s="5" t="s">
        <v>291</v>
      </c>
      <c r="B233" s="6"/>
      <c r="C233" s="125"/>
      <c r="D233" s="66"/>
      <c r="E233" s="314" t="str">
        <f t="shared" si="3"/>
        <v/>
      </c>
      <c r="F233" s="312" t="b">
        <f>IF(nume_candidat="",FALSE,ISNUMBER(SEARCH(nume_candidat,#REF!)))</f>
        <v>0</v>
      </c>
      <c r="G233" s="313" t="e">
        <f>LEN(#REF!)-LEN(SUBSTITUTE(#REF!,",",""))+1</f>
        <v>#REF!</v>
      </c>
    </row>
    <row r="234" spans="1:7">
      <c r="A234" s="5" t="s">
        <v>292</v>
      </c>
      <c r="B234" s="6"/>
      <c r="C234" s="125"/>
      <c r="D234" s="66"/>
      <c r="E234" s="314" t="str">
        <f t="shared" si="3"/>
        <v/>
      </c>
      <c r="F234" s="312" t="b">
        <f>IF(nume_candidat="",FALSE,ISNUMBER(SEARCH(nume_candidat,#REF!)))</f>
        <v>0</v>
      </c>
      <c r="G234" s="313" t="e">
        <f>LEN(#REF!)-LEN(SUBSTITUTE(#REF!,",",""))+1</f>
        <v>#REF!</v>
      </c>
    </row>
    <row r="235" spans="1:7">
      <c r="A235" s="5" t="s">
        <v>293</v>
      </c>
      <c r="B235" s="6"/>
      <c r="C235" s="125"/>
      <c r="D235" s="66"/>
      <c r="E235" s="314" t="str">
        <f t="shared" si="3"/>
        <v/>
      </c>
      <c r="F235" s="312" t="b">
        <f>IF(nume_candidat="",FALSE,ISNUMBER(SEARCH(nume_candidat,#REF!)))</f>
        <v>0</v>
      </c>
      <c r="G235" s="313" t="e">
        <f>LEN(#REF!)-LEN(SUBSTITUTE(#REF!,",",""))+1</f>
        <v>#REF!</v>
      </c>
    </row>
    <row r="236" spans="1:7">
      <c r="A236" s="5" t="s">
        <v>294</v>
      </c>
      <c r="B236" s="6"/>
      <c r="C236" s="125"/>
      <c r="D236" s="66"/>
      <c r="E236" s="314" t="str">
        <f t="shared" si="3"/>
        <v/>
      </c>
      <c r="F236" s="312" t="b">
        <f>IF(nume_candidat="",FALSE,ISNUMBER(SEARCH(nume_candidat,#REF!)))</f>
        <v>0</v>
      </c>
      <c r="G236" s="313" t="e">
        <f>LEN(#REF!)-LEN(SUBSTITUTE(#REF!,",",""))+1</f>
        <v>#REF!</v>
      </c>
    </row>
    <row r="237" spans="1:7">
      <c r="A237" s="5" t="s">
        <v>295</v>
      </c>
      <c r="B237" s="6"/>
      <c r="C237" s="125"/>
      <c r="D237" s="66"/>
      <c r="E237" s="314" t="str">
        <f t="shared" si="3"/>
        <v/>
      </c>
      <c r="F237" s="312" t="b">
        <f>IF(nume_candidat="",FALSE,ISNUMBER(SEARCH(nume_candidat,#REF!)))</f>
        <v>0</v>
      </c>
      <c r="G237" s="313" t="e">
        <f>LEN(#REF!)-LEN(SUBSTITUTE(#REF!,",",""))+1</f>
        <v>#REF!</v>
      </c>
    </row>
    <row r="238" spans="1:7">
      <c r="A238" s="5" t="s">
        <v>296</v>
      </c>
      <c r="B238" s="6"/>
      <c r="C238" s="125"/>
      <c r="D238" s="66"/>
      <c r="E238" s="314" t="str">
        <f t="shared" si="3"/>
        <v/>
      </c>
      <c r="F238" s="312" t="b">
        <f>IF(nume_candidat="",FALSE,ISNUMBER(SEARCH(nume_candidat,#REF!)))</f>
        <v>0</v>
      </c>
      <c r="G238" s="313" t="e">
        <f>LEN(#REF!)-LEN(SUBSTITUTE(#REF!,",",""))+1</f>
        <v>#REF!</v>
      </c>
    </row>
    <row r="239" spans="1:7">
      <c r="A239" s="5" t="s">
        <v>297</v>
      </c>
      <c r="B239" s="6"/>
      <c r="C239" s="125"/>
      <c r="D239" s="66"/>
      <c r="E239" s="314" t="str">
        <f t="shared" si="3"/>
        <v/>
      </c>
      <c r="F239" s="312" t="b">
        <f>IF(nume_candidat="",FALSE,ISNUMBER(SEARCH(nume_candidat,#REF!)))</f>
        <v>0</v>
      </c>
      <c r="G239" s="313" t="e">
        <f>LEN(#REF!)-LEN(SUBSTITUTE(#REF!,",",""))+1</f>
        <v>#REF!</v>
      </c>
    </row>
    <row r="240" spans="1:7">
      <c r="A240" s="5" t="s">
        <v>298</v>
      </c>
      <c r="B240" s="6"/>
      <c r="C240" s="125"/>
      <c r="D240" s="66"/>
      <c r="E240" s="314" t="str">
        <f t="shared" si="3"/>
        <v/>
      </c>
      <c r="F240" s="312" t="b">
        <f>IF(nume_candidat="",FALSE,ISNUMBER(SEARCH(nume_candidat,#REF!)))</f>
        <v>0</v>
      </c>
      <c r="G240" s="313" t="e">
        <f>LEN(#REF!)-LEN(SUBSTITUTE(#REF!,",",""))+1</f>
        <v>#REF!</v>
      </c>
    </row>
    <row r="241" spans="1:7">
      <c r="A241" s="5" t="s">
        <v>299</v>
      </c>
      <c r="B241" s="6"/>
      <c r="C241" s="125"/>
      <c r="D241" s="66"/>
      <c r="E241" s="314" t="str">
        <f t="shared" si="3"/>
        <v/>
      </c>
      <c r="F241" s="312" t="b">
        <f>IF(nume_candidat="",FALSE,ISNUMBER(SEARCH(nume_candidat,#REF!)))</f>
        <v>0</v>
      </c>
      <c r="G241" s="313" t="e">
        <f>LEN(#REF!)-LEN(SUBSTITUTE(#REF!,",",""))+1</f>
        <v>#REF!</v>
      </c>
    </row>
    <row r="242" spans="1:7">
      <c r="A242" s="5" t="s">
        <v>300</v>
      </c>
      <c r="B242" s="6"/>
      <c r="C242" s="125"/>
      <c r="D242" s="66"/>
      <c r="E242" s="314" t="str">
        <f t="shared" si="3"/>
        <v/>
      </c>
      <c r="F242" s="312" t="b">
        <f>IF(nume_candidat="",FALSE,ISNUMBER(SEARCH(nume_candidat,#REF!)))</f>
        <v>0</v>
      </c>
      <c r="G242" s="313" t="e">
        <f>LEN(#REF!)-LEN(SUBSTITUTE(#REF!,",",""))+1</f>
        <v>#REF!</v>
      </c>
    </row>
    <row r="243" spans="1:7">
      <c r="A243" s="5" t="s">
        <v>301</v>
      </c>
      <c r="B243" s="6"/>
      <c r="C243" s="125"/>
      <c r="D243" s="66"/>
      <c r="E243" s="314" t="str">
        <f t="shared" si="3"/>
        <v/>
      </c>
      <c r="F243" s="312" t="b">
        <f>IF(nume_candidat="",FALSE,ISNUMBER(SEARCH(nume_candidat,#REF!)))</f>
        <v>0</v>
      </c>
      <c r="G243" s="313" t="e">
        <f>LEN(#REF!)-LEN(SUBSTITUTE(#REF!,",",""))+1</f>
        <v>#REF!</v>
      </c>
    </row>
    <row r="244" spans="1:7">
      <c r="A244" s="5" t="s">
        <v>302</v>
      </c>
      <c r="B244" s="6"/>
      <c r="C244" s="125"/>
      <c r="D244" s="66"/>
      <c r="E244" s="314" t="str">
        <f t="shared" si="3"/>
        <v/>
      </c>
      <c r="F244" s="312" t="b">
        <f>IF(nume_candidat="",FALSE,ISNUMBER(SEARCH(nume_candidat,#REF!)))</f>
        <v>0</v>
      </c>
      <c r="G244" s="313" t="e">
        <f>LEN(#REF!)-LEN(SUBSTITUTE(#REF!,",",""))+1</f>
        <v>#REF!</v>
      </c>
    </row>
    <row r="245" spans="1:7">
      <c r="A245" s="5" t="s">
        <v>303</v>
      </c>
      <c r="B245" s="6"/>
      <c r="C245" s="125"/>
      <c r="D245" s="66"/>
      <c r="E245" s="314" t="str">
        <f t="shared" si="3"/>
        <v/>
      </c>
      <c r="F245" s="312" t="b">
        <f>IF(nume_candidat="",FALSE,ISNUMBER(SEARCH(nume_candidat,#REF!)))</f>
        <v>0</v>
      </c>
      <c r="G245" s="313" t="e">
        <f>LEN(#REF!)-LEN(SUBSTITUTE(#REF!,",",""))+1</f>
        <v>#REF!</v>
      </c>
    </row>
    <row r="246" spans="1:7">
      <c r="A246" s="5" t="s">
        <v>304</v>
      </c>
      <c r="B246" s="6"/>
      <c r="C246" s="125"/>
      <c r="D246" s="66"/>
      <c r="E246" s="314" t="str">
        <f t="shared" si="3"/>
        <v/>
      </c>
      <c r="F246" s="312" t="b">
        <f>IF(nume_candidat="",FALSE,ISNUMBER(SEARCH(nume_candidat,#REF!)))</f>
        <v>0</v>
      </c>
      <c r="G246" s="313" t="e">
        <f>LEN(#REF!)-LEN(SUBSTITUTE(#REF!,",",""))+1</f>
        <v>#REF!</v>
      </c>
    </row>
    <row r="247" spans="1:7">
      <c r="A247" s="5" t="s">
        <v>305</v>
      </c>
      <c r="B247" s="6"/>
      <c r="C247" s="125"/>
      <c r="D247" s="66"/>
      <c r="E247" s="314" t="str">
        <f t="shared" si="3"/>
        <v/>
      </c>
      <c r="F247" s="312" t="b">
        <f>IF(nume_candidat="",FALSE,ISNUMBER(SEARCH(nume_candidat,#REF!)))</f>
        <v>0</v>
      </c>
      <c r="G247" s="313" t="e">
        <f>LEN(#REF!)-LEN(SUBSTITUTE(#REF!,",",""))+1</f>
        <v>#REF!</v>
      </c>
    </row>
    <row r="248" spans="1:7">
      <c r="A248" s="5" t="s">
        <v>306</v>
      </c>
      <c r="B248" s="6"/>
      <c r="C248" s="125"/>
      <c r="D248" s="66"/>
      <c r="E248" s="314" t="str">
        <f t="shared" si="3"/>
        <v/>
      </c>
      <c r="F248" s="312" t="b">
        <f>IF(nume_candidat="",FALSE,ISNUMBER(SEARCH(nume_candidat,#REF!)))</f>
        <v>0</v>
      </c>
      <c r="G248" s="313" t="e">
        <f>LEN(#REF!)-LEN(SUBSTITUTE(#REF!,",",""))+1</f>
        <v>#REF!</v>
      </c>
    </row>
    <row r="249" spans="1:7">
      <c r="A249" s="5" t="s">
        <v>307</v>
      </c>
      <c r="B249" s="6"/>
      <c r="C249" s="125"/>
      <c r="D249" s="66"/>
      <c r="E249" s="314" t="str">
        <f t="shared" si="3"/>
        <v/>
      </c>
      <c r="F249" s="312" t="b">
        <f>IF(nume_candidat="",FALSE,ISNUMBER(SEARCH(nume_candidat,#REF!)))</f>
        <v>0</v>
      </c>
      <c r="G249" s="313" t="e">
        <f>LEN(#REF!)-LEN(SUBSTITUTE(#REF!,",",""))+1</f>
        <v>#REF!</v>
      </c>
    </row>
    <row r="250" spans="1:7">
      <c r="A250" s="5" t="s">
        <v>308</v>
      </c>
      <c r="B250" s="6"/>
      <c r="C250" s="125"/>
      <c r="D250" s="66"/>
      <c r="E250" s="314" t="str">
        <f t="shared" si="3"/>
        <v/>
      </c>
      <c r="F250" s="312" t="b">
        <f>IF(nume_candidat="",FALSE,ISNUMBER(SEARCH(nume_candidat,#REF!)))</f>
        <v>0</v>
      </c>
      <c r="G250" s="313" t="e">
        <f>LEN(#REF!)-LEN(SUBSTITUTE(#REF!,",",""))+1</f>
        <v>#REF!</v>
      </c>
    </row>
    <row r="251" spans="1:7">
      <c r="A251" s="5" t="s">
        <v>309</v>
      </c>
      <c r="B251" s="6"/>
      <c r="C251" s="125"/>
      <c r="D251" s="66"/>
      <c r="E251" s="314" t="str">
        <f t="shared" si="3"/>
        <v/>
      </c>
      <c r="F251" s="312" t="b">
        <f>IF(nume_candidat="",FALSE,ISNUMBER(SEARCH(nume_candidat,#REF!)))</f>
        <v>0</v>
      </c>
      <c r="G251" s="313" t="e">
        <f>LEN(#REF!)-LEN(SUBSTITUTE(#REF!,",",""))+1</f>
        <v>#REF!</v>
      </c>
    </row>
    <row r="252" spans="1:7">
      <c r="A252" s="5" t="s">
        <v>310</v>
      </c>
      <c r="B252" s="6"/>
      <c r="C252" s="125"/>
      <c r="D252" s="66"/>
      <c r="E252" s="314" t="str">
        <f t="shared" si="3"/>
        <v/>
      </c>
      <c r="F252" s="312" t="b">
        <f>IF(nume_candidat="",FALSE,ISNUMBER(SEARCH(nume_candidat,#REF!)))</f>
        <v>0</v>
      </c>
      <c r="G252" s="313" t="e">
        <f>LEN(#REF!)-LEN(SUBSTITUTE(#REF!,",",""))+1</f>
        <v>#REF!</v>
      </c>
    </row>
    <row r="253" spans="1:7">
      <c r="A253" s="5" t="s">
        <v>311</v>
      </c>
      <c r="B253" s="6"/>
      <c r="C253" s="125"/>
      <c r="D253" s="66"/>
      <c r="E253" s="314" t="str">
        <f t="shared" si="3"/>
        <v/>
      </c>
      <c r="F253" s="312" t="b">
        <f>IF(nume_candidat="",FALSE,ISNUMBER(SEARCH(nume_candidat,#REF!)))</f>
        <v>0</v>
      </c>
      <c r="G253" s="313" t="e">
        <f>LEN(#REF!)-LEN(SUBSTITUTE(#REF!,",",""))+1</f>
        <v>#REF!</v>
      </c>
    </row>
    <row r="254" spans="1:7">
      <c r="A254" s="5" t="s">
        <v>312</v>
      </c>
      <c r="B254" s="6"/>
      <c r="C254" s="125"/>
      <c r="D254" s="66"/>
      <c r="E254" s="314" t="str">
        <f t="shared" si="3"/>
        <v/>
      </c>
      <c r="F254" s="312" t="b">
        <f>IF(nume_candidat="",FALSE,ISNUMBER(SEARCH(nume_candidat,#REF!)))</f>
        <v>0</v>
      </c>
      <c r="G254" s="313" t="e">
        <f>LEN(#REF!)-LEN(SUBSTITUTE(#REF!,",",""))+1</f>
        <v>#REF!</v>
      </c>
    </row>
    <row r="255" spans="1:7">
      <c r="A255" s="5" t="s">
        <v>313</v>
      </c>
      <c r="B255" s="6"/>
      <c r="C255" s="125"/>
      <c r="D255" s="66"/>
      <c r="E255" s="314" t="str">
        <f t="shared" si="3"/>
        <v/>
      </c>
      <c r="F255" s="312" t="b">
        <f>IF(nume_candidat="",FALSE,ISNUMBER(SEARCH(nume_candidat,#REF!)))</f>
        <v>0</v>
      </c>
      <c r="G255" s="313" t="e">
        <f>LEN(#REF!)-LEN(SUBSTITUTE(#REF!,",",""))+1</f>
        <v>#REF!</v>
      </c>
    </row>
    <row r="256" spans="1:7">
      <c r="A256" s="5" t="s">
        <v>314</v>
      </c>
      <c r="B256" s="6"/>
      <c r="C256" s="125"/>
      <c r="D256" s="66"/>
      <c r="E256" s="314" t="str">
        <f t="shared" si="3"/>
        <v/>
      </c>
      <c r="F256" s="312" t="b">
        <f>IF(nume_candidat="",FALSE,ISNUMBER(SEARCH(nume_candidat,#REF!)))</f>
        <v>0</v>
      </c>
      <c r="G256" s="313" t="e">
        <f>LEN(#REF!)-LEN(SUBSTITUTE(#REF!,",",""))+1</f>
        <v>#REF!</v>
      </c>
    </row>
    <row r="257" spans="1:7">
      <c r="A257" s="5" t="s">
        <v>315</v>
      </c>
      <c r="B257" s="6"/>
      <c r="C257" s="125"/>
      <c r="D257" s="66"/>
      <c r="E257" s="314" t="str">
        <f t="shared" si="3"/>
        <v/>
      </c>
      <c r="F257" s="312" t="b">
        <f>IF(nume_candidat="",FALSE,ISNUMBER(SEARCH(nume_candidat,#REF!)))</f>
        <v>0</v>
      </c>
      <c r="G257" s="313" t="e">
        <f>LEN(#REF!)-LEN(SUBSTITUTE(#REF!,",",""))+1</f>
        <v>#REF!</v>
      </c>
    </row>
    <row r="258" spans="1:7">
      <c r="A258" s="5" t="s">
        <v>316</v>
      </c>
      <c r="B258" s="6"/>
      <c r="C258" s="125"/>
      <c r="D258" s="66"/>
      <c r="E258" s="314" t="str">
        <f t="shared" si="3"/>
        <v/>
      </c>
      <c r="F258" s="312" t="b">
        <f>IF(nume_candidat="",FALSE,ISNUMBER(SEARCH(nume_candidat,#REF!)))</f>
        <v>0</v>
      </c>
      <c r="G258" s="313" t="e">
        <f>LEN(#REF!)-LEN(SUBSTITUTE(#REF!,",",""))+1</f>
        <v>#REF!</v>
      </c>
    </row>
  </sheetData>
  <sheetProtection algorithmName="SHA-512" hashValue="zk3BgZgNp/iE0a7FAPiicXHIn8NoUH6y29knfa/PIQAC1mdVVYP37xUbiJI/5PPKyvlnzIhCv7IJ2WXlEmagBQ==" saltValue="gESLRllbH911fadQmgqenQ=="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D10" sqref="D10"/>
    </sheetView>
  </sheetViews>
  <sheetFormatPr defaultColWidth="9.140625" defaultRowHeight="15.75"/>
  <cols>
    <col min="1" max="1" width="5.7109375" style="57" customWidth="1"/>
    <col min="2" max="2" width="80" style="275" customWidth="1"/>
    <col min="3" max="3" width="9.85546875" style="57" customWidth="1"/>
    <col min="4" max="4" width="23.5703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c r="A1" s="52" t="s">
        <v>483</v>
      </c>
      <c r="B1" s="338"/>
      <c r="D1" s="54"/>
      <c r="E1" s="54"/>
      <c r="F1" s="55"/>
    </row>
    <row r="2" spans="1:7" s="53" customFormat="1">
      <c r="A2" s="501" t="s">
        <v>450</v>
      </c>
      <c r="B2" s="501"/>
      <c r="D2" s="54"/>
      <c r="E2" s="54"/>
      <c r="F2" s="55"/>
    </row>
    <row r="3" spans="1:7">
      <c r="A3" s="502" t="s">
        <v>903</v>
      </c>
      <c r="B3" s="502"/>
      <c r="C3" s="502"/>
      <c r="D3" s="502"/>
      <c r="E3" s="502"/>
      <c r="F3" s="57"/>
    </row>
    <row r="4" spans="1:7" ht="43.5" customHeight="1">
      <c r="A4" s="454" t="s">
        <v>941</v>
      </c>
      <c r="B4" s="454"/>
      <c r="C4" s="454"/>
      <c r="D4" s="454"/>
      <c r="E4" s="454"/>
    </row>
    <row r="6" spans="1:7" s="53" customFormat="1" ht="13.5" customHeight="1">
      <c r="A6" s="57"/>
      <c r="B6" s="275"/>
      <c r="C6" s="74"/>
      <c r="D6" s="57"/>
      <c r="E6" s="305" t="str">
        <f>CONCATENATE(functie," ",nume_candidat)</f>
        <v>Profesor Pop Mirela-Cristina</v>
      </c>
      <c r="F6" s="63"/>
    </row>
    <row r="7" spans="1:7" ht="15" customHeight="1">
      <c r="A7" s="445" t="s">
        <v>338</v>
      </c>
      <c r="B7" s="445" t="s">
        <v>1031</v>
      </c>
      <c r="C7" s="445" t="s">
        <v>2</v>
      </c>
      <c r="D7" s="445" t="s">
        <v>460</v>
      </c>
      <c r="E7" s="446" t="s">
        <v>544</v>
      </c>
      <c r="F7" s="452" t="s">
        <v>541</v>
      </c>
    </row>
    <row r="8" spans="1:7" ht="54" customHeight="1">
      <c r="A8" s="445"/>
      <c r="B8" s="445"/>
      <c r="C8" s="445"/>
      <c r="D8" s="445"/>
      <c r="E8" s="447"/>
      <c r="F8" s="452"/>
      <c r="G8" s="57" t="s">
        <v>461</v>
      </c>
    </row>
    <row r="9" spans="1:7">
      <c r="A9" s="79"/>
      <c r="B9" s="58"/>
      <c r="C9" s="143"/>
      <c r="D9" s="66"/>
      <c r="E9" s="130">
        <f>SUMIF(E10:E1010,"&gt;0")</f>
        <v>0</v>
      </c>
      <c r="F9" s="261"/>
    </row>
    <row r="10" spans="1:7">
      <c r="A10" s="5" t="s">
        <v>40</v>
      </c>
      <c r="B10" s="125"/>
      <c r="C10" s="125"/>
      <c r="D10" s="66"/>
      <c r="E10" s="15" t="str">
        <f t="shared" ref="E10:E73" si="0">IF(OR(,$B10="",$C10="",$C10&lt;an_initial,$C10&gt;an_final,),"",
(80*(D10="premiu")+40*(D10="nominalizare")+20*(D10="selecționare"))
)</f>
        <v/>
      </c>
      <c r="F10" s="312" t="b">
        <f>IF(nume_candidat="",FALSE,ISNUMBER(SEARCH(nume_candidat,#REF!)))</f>
        <v>0</v>
      </c>
      <c r="G10" s="313" t="e">
        <f>LEN(#REF!)-LEN(SUBSTITUTE(#REF!,",",""))+1</f>
        <v>#REF!</v>
      </c>
    </row>
    <row r="11" spans="1:7" s="72" customFormat="1">
      <c r="A11" s="5" t="s">
        <v>24</v>
      </c>
      <c r="B11" s="125"/>
      <c r="C11" s="125"/>
      <c r="D11" s="66"/>
      <c r="E11" s="15" t="str">
        <f t="shared" si="0"/>
        <v/>
      </c>
      <c r="F11" s="312" t="b">
        <f>IF(nume_candidat="",FALSE,ISNUMBER(SEARCH(nume_candidat,#REF!)))</f>
        <v>0</v>
      </c>
      <c r="G11" s="313" t="e">
        <f>LEN(#REF!)-LEN(SUBSTITUTE(#REF!,",",""))+1</f>
        <v>#REF!</v>
      </c>
    </row>
    <row r="12" spans="1:7">
      <c r="A12" s="5" t="s">
        <v>25</v>
      </c>
      <c r="B12" s="125"/>
      <c r="C12" s="125"/>
      <c r="D12" s="66"/>
      <c r="E12" s="15" t="str">
        <f t="shared" si="0"/>
        <v/>
      </c>
      <c r="F12" s="312" t="b">
        <f>IF(nume_candidat="",FALSE,ISNUMBER(SEARCH(nume_candidat,#REF!)))</f>
        <v>0</v>
      </c>
      <c r="G12" s="313" t="e">
        <f>LEN(#REF!)-LEN(SUBSTITUTE(#REF!,",",""))+1</f>
        <v>#REF!</v>
      </c>
    </row>
    <row r="13" spans="1:7">
      <c r="A13" s="5" t="s">
        <v>26</v>
      </c>
      <c r="B13" s="5"/>
      <c r="C13" s="5"/>
      <c r="D13" s="66"/>
      <c r="E13" s="15" t="str">
        <f t="shared" si="0"/>
        <v/>
      </c>
      <c r="F13" s="312" t="b">
        <f>IF(nume_candidat="",FALSE,ISNUMBER(SEARCH(nume_candidat,#REF!)))</f>
        <v>0</v>
      </c>
      <c r="G13" s="313" t="e">
        <f>LEN(#REF!)-LEN(SUBSTITUTE(#REF!,",",""))+1</f>
        <v>#REF!</v>
      </c>
    </row>
    <row r="14" spans="1:7">
      <c r="A14" s="5" t="s">
        <v>63</v>
      </c>
      <c r="B14" s="5"/>
      <c r="C14" s="36"/>
      <c r="D14" s="66"/>
      <c r="E14" s="15" t="str">
        <f t="shared" si="0"/>
        <v/>
      </c>
      <c r="F14" s="312" t="b">
        <f>IF(nume_candidat="",FALSE,ISNUMBER(SEARCH(nume_candidat,#REF!)))</f>
        <v>0</v>
      </c>
      <c r="G14" s="313" t="e">
        <f>LEN(#REF!)-LEN(SUBSTITUTE(#REF!,",",""))+1</f>
        <v>#REF!</v>
      </c>
    </row>
    <row r="15" spans="1:7">
      <c r="A15" s="5" t="s">
        <v>64</v>
      </c>
      <c r="B15" s="5"/>
      <c r="C15" s="36"/>
      <c r="D15" s="66"/>
      <c r="E15" s="15" t="str">
        <f t="shared" si="0"/>
        <v/>
      </c>
      <c r="F15" s="312" t="b">
        <f>IF(nume_candidat="",FALSE,ISNUMBER(SEARCH(nume_candidat,#REF!)))</f>
        <v>0</v>
      </c>
      <c r="G15" s="313" t="e">
        <f>LEN(#REF!)-LEN(SUBSTITUTE(#REF!,",",""))+1</f>
        <v>#REF!</v>
      </c>
    </row>
    <row r="16" spans="1:7">
      <c r="A16" s="5" t="s">
        <v>65</v>
      </c>
      <c r="B16" s="125"/>
      <c r="C16" s="125"/>
      <c r="D16" s="66"/>
      <c r="E16" s="15" t="str">
        <f t="shared" si="0"/>
        <v/>
      </c>
      <c r="F16" s="312" t="b">
        <f>IF(nume_candidat="",FALSE,ISNUMBER(SEARCH(nume_candidat,#REF!)))</f>
        <v>0</v>
      </c>
      <c r="G16" s="313" t="e">
        <f>LEN(#REF!)-LEN(SUBSTITUTE(#REF!,",",""))+1</f>
        <v>#REF!</v>
      </c>
    </row>
    <row r="17" spans="1:7">
      <c r="A17" s="5" t="s">
        <v>66</v>
      </c>
      <c r="B17" s="5"/>
      <c r="C17" s="36"/>
      <c r="D17" s="66"/>
      <c r="E17" s="15" t="str">
        <f t="shared" si="0"/>
        <v/>
      </c>
      <c r="F17" s="312" t="b">
        <f>IF(nume_candidat="",FALSE,ISNUMBER(SEARCH(nume_candidat,#REF!)))</f>
        <v>0</v>
      </c>
      <c r="G17" s="313" t="e">
        <f>LEN(#REF!)-LEN(SUBSTITUTE(#REF!,",",""))+1</f>
        <v>#REF!</v>
      </c>
    </row>
    <row r="18" spans="1:7">
      <c r="A18" s="5" t="s">
        <v>67</v>
      </c>
      <c r="B18" s="5"/>
      <c r="C18" s="36"/>
      <c r="D18" s="66"/>
      <c r="E18" s="15" t="str">
        <f t="shared" si="0"/>
        <v/>
      </c>
      <c r="F18" s="312" t="b">
        <f>IF(nume_candidat="",FALSE,ISNUMBER(SEARCH(nume_candidat,#REF!)))</f>
        <v>0</v>
      </c>
      <c r="G18" s="313" t="e">
        <f>LEN(#REF!)-LEN(SUBSTITUTE(#REF!,",",""))+1</f>
        <v>#REF!</v>
      </c>
    </row>
    <row r="19" spans="1:7">
      <c r="A19" s="5" t="s">
        <v>68</v>
      </c>
      <c r="B19" s="125"/>
      <c r="C19" s="36"/>
      <c r="D19" s="66"/>
      <c r="E19" s="15" t="str">
        <f t="shared" si="0"/>
        <v/>
      </c>
      <c r="F19" s="312" t="b">
        <f>IF(nume_candidat="",FALSE,ISNUMBER(SEARCH(nume_candidat,#REF!)))</f>
        <v>0</v>
      </c>
      <c r="G19" s="313" t="e">
        <f>LEN(#REF!)-LEN(SUBSTITUTE(#REF!,",",""))+1</f>
        <v>#REF!</v>
      </c>
    </row>
    <row r="20" spans="1:7">
      <c r="A20" s="5" t="s">
        <v>69</v>
      </c>
      <c r="B20" s="125"/>
      <c r="C20" s="36"/>
      <c r="D20" s="66"/>
      <c r="E20" s="15" t="str">
        <f t="shared" si="0"/>
        <v/>
      </c>
      <c r="F20" s="312" t="b">
        <f>IF(nume_candidat="",FALSE,ISNUMBER(SEARCH(nume_candidat,#REF!)))</f>
        <v>0</v>
      </c>
      <c r="G20" s="313" t="e">
        <f>LEN(#REF!)-LEN(SUBSTITUTE(#REF!,",",""))+1</f>
        <v>#REF!</v>
      </c>
    </row>
    <row r="21" spans="1:7">
      <c r="A21" s="5" t="s">
        <v>70</v>
      </c>
      <c r="B21" s="125"/>
      <c r="C21" s="125"/>
      <c r="D21" s="66"/>
      <c r="E21" s="15" t="str">
        <f t="shared" si="0"/>
        <v/>
      </c>
      <c r="F21" s="312" t="b">
        <f>IF(nume_candidat="",FALSE,ISNUMBER(SEARCH(nume_candidat,#REF!)))</f>
        <v>0</v>
      </c>
      <c r="G21" s="313" t="e">
        <f>LEN(#REF!)-LEN(SUBSTITUTE(#REF!,",",""))+1</f>
        <v>#REF!</v>
      </c>
    </row>
    <row r="22" spans="1:7">
      <c r="A22" s="5" t="s">
        <v>71</v>
      </c>
      <c r="B22" s="125"/>
      <c r="C22" s="125"/>
      <c r="D22" s="66"/>
      <c r="E22" s="15" t="str">
        <f t="shared" si="0"/>
        <v/>
      </c>
      <c r="F22" s="312" t="b">
        <f>IF(nume_candidat="",FALSE,ISNUMBER(SEARCH(nume_candidat,#REF!)))</f>
        <v>0</v>
      </c>
      <c r="G22" s="313" t="e">
        <f>LEN(#REF!)-LEN(SUBSTITUTE(#REF!,",",""))+1</f>
        <v>#REF!</v>
      </c>
    </row>
    <row r="23" spans="1:7">
      <c r="A23" s="5" t="s">
        <v>72</v>
      </c>
      <c r="B23" s="125"/>
      <c r="C23" s="125"/>
      <c r="D23" s="66"/>
      <c r="E23" s="15" t="str">
        <f t="shared" si="0"/>
        <v/>
      </c>
      <c r="F23" s="312" t="b">
        <f>IF(nume_candidat="",FALSE,ISNUMBER(SEARCH(nume_candidat,#REF!)))</f>
        <v>0</v>
      </c>
      <c r="G23" s="313" t="e">
        <f>LEN(#REF!)-LEN(SUBSTITUTE(#REF!,",",""))+1</f>
        <v>#REF!</v>
      </c>
    </row>
    <row r="24" spans="1:7">
      <c r="A24" s="5" t="s">
        <v>73</v>
      </c>
      <c r="B24" s="125"/>
      <c r="C24" s="125"/>
      <c r="D24" s="66"/>
      <c r="E24" s="15" t="str">
        <f t="shared" si="0"/>
        <v/>
      </c>
      <c r="F24" s="312" t="b">
        <f>IF(nume_candidat="",FALSE,ISNUMBER(SEARCH(nume_candidat,#REF!)))</f>
        <v>0</v>
      </c>
      <c r="G24" s="313" t="e">
        <f>LEN(#REF!)-LEN(SUBSTITUTE(#REF!,",",""))+1</f>
        <v>#REF!</v>
      </c>
    </row>
    <row r="25" spans="1:7">
      <c r="A25" s="5" t="s">
        <v>74</v>
      </c>
      <c r="B25" s="125"/>
      <c r="C25" s="125"/>
      <c r="D25" s="66"/>
      <c r="E25" s="15" t="str">
        <f t="shared" si="0"/>
        <v/>
      </c>
      <c r="F25" s="312" t="b">
        <f>IF(nume_candidat="",FALSE,ISNUMBER(SEARCH(nume_candidat,#REF!)))</f>
        <v>0</v>
      </c>
      <c r="G25" s="313" t="e">
        <f>LEN(#REF!)-LEN(SUBSTITUTE(#REF!,",",""))+1</f>
        <v>#REF!</v>
      </c>
    </row>
    <row r="26" spans="1:7">
      <c r="A26" s="5" t="s">
        <v>75</v>
      </c>
      <c r="B26" s="125"/>
      <c r="C26" s="125"/>
      <c r="D26" s="66"/>
      <c r="E26" s="15" t="str">
        <f t="shared" si="0"/>
        <v/>
      </c>
      <c r="F26" s="312" t="b">
        <f>IF(nume_candidat="",FALSE,ISNUMBER(SEARCH(nume_candidat,#REF!)))</f>
        <v>0</v>
      </c>
      <c r="G26" s="313" t="e">
        <f>LEN(#REF!)-LEN(SUBSTITUTE(#REF!,",",""))+1</f>
        <v>#REF!</v>
      </c>
    </row>
    <row r="27" spans="1:7">
      <c r="A27" s="5" t="s">
        <v>76</v>
      </c>
      <c r="B27" s="125"/>
      <c r="C27" s="125"/>
      <c r="D27" s="66"/>
      <c r="E27" s="15" t="str">
        <f t="shared" si="0"/>
        <v/>
      </c>
      <c r="F27" s="312" t="b">
        <f>IF(nume_candidat="",FALSE,ISNUMBER(SEARCH(nume_candidat,#REF!)))</f>
        <v>0</v>
      </c>
      <c r="G27" s="313" t="e">
        <f>LEN(#REF!)-LEN(SUBSTITUTE(#REF!,",",""))+1</f>
        <v>#REF!</v>
      </c>
    </row>
    <row r="28" spans="1:7">
      <c r="A28" s="5" t="s">
        <v>77</v>
      </c>
      <c r="B28" s="125"/>
      <c r="C28" s="125"/>
      <c r="D28" s="66"/>
      <c r="E28" s="15" t="str">
        <f t="shared" si="0"/>
        <v/>
      </c>
      <c r="F28" s="312" t="b">
        <f>IF(nume_candidat="",FALSE,ISNUMBER(SEARCH(nume_candidat,#REF!)))</f>
        <v>0</v>
      </c>
      <c r="G28" s="313" t="e">
        <f>LEN(#REF!)-LEN(SUBSTITUTE(#REF!,",",""))+1</f>
        <v>#REF!</v>
      </c>
    </row>
    <row r="29" spans="1:7">
      <c r="A29" s="5" t="s">
        <v>78</v>
      </c>
      <c r="B29" s="125"/>
      <c r="C29" s="125"/>
      <c r="D29" s="66"/>
      <c r="E29" s="15" t="str">
        <f t="shared" si="0"/>
        <v/>
      </c>
      <c r="F29" s="312" t="b">
        <f>IF(nume_candidat="",FALSE,ISNUMBER(SEARCH(nume_candidat,#REF!)))</f>
        <v>0</v>
      </c>
      <c r="G29" s="313" t="e">
        <f>LEN(#REF!)-LEN(SUBSTITUTE(#REF!,",",""))+1</f>
        <v>#REF!</v>
      </c>
    </row>
    <row r="30" spans="1:7">
      <c r="A30" s="5" t="s">
        <v>79</v>
      </c>
      <c r="B30" s="125"/>
      <c r="C30" s="125"/>
      <c r="D30" s="66"/>
      <c r="E30" s="15" t="str">
        <f t="shared" si="0"/>
        <v/>
      </c>
      <c r="F30" s="312" t="b">
        <f>IF(nume_candidat="",FALSE,ISNUMBER(SEARCH(nume_candidat,#REF!)))</f>
        <v>0</v>
      </c>
      <c r="G30" s="313" t="e">
        <f>LEN(#REF!)-LEN(SUBSTITUTE(#REF!,",",""))+1</f>
        <v>#REF!</v>
      </c>
    </row>
    <row r="31" spans="1:7">
      <c r="A31" s="5" t="s">
        <v>80</v>
      </c>
      <c r="B31" s="125"/>
      <c r="C31" s="125"/>
      <c r="D31" s="66"/>
      <c r="E31" s="15" t="str">
        <f t="shared" si="0"/>
        <v/>
      </c>
      <c r="F31" s="312" t="b">
        <f>IF(nume_candidat="",FALSE,ISNUMBER(SEARCH(nume_candidat,#REF!)))</f>
        <v>0</v>
      </c>
      <c r="G31" s="313" t="e">
        <f>LEN(#REF!)-LEN(SUBSTITUTE(#REF!,",",""))+1</f>
        <v>#REF!</v>
      </c>
    </row>
    <row r="32" spans="1:7">
      <c r="A32" s="5" t="s">
        <v>81</v>
      </c>
      <c r="B32" s="125"/>
      <c r="C32" s="125"/>
      <c r="D32" s="66"/>
      <c r="E32" s="15" t="str">
        <f t="shared" si="0"/>
        <v/>
      </c>
      <c r="F32" s="312" t="b">
        <f>IF(nume_candidat="",FALSE,ISNUMBER(SEARCH(nume_candidat,#REF!)))</f>
        <v>0</v>
      </c>
      <c r="G32" s="313" t="e">
        <f>LEN(#REF!)-LEN(SUBSTITUTE(#REF!,",",""))+1</f>
        <v>#REF!</v>
      </c>
    </row>
    <row r="33" spans="1:7">
      <c r="A33" s="5" t="s">
        <v>82</v>
      </c>
      <c r="B33" s="125"/>
      <c r="C33" s="125"/>
      <c r="D33" s="66"/>
      <c r="E33" s="15" t="str">
        <f t="shared" si="0"/>
        <v/>
      </c>
      <c r="F33" s="312" t="b">
        <f>IF(nume_candidat="",FALSE,ISNUMBER(SEARCH(nume_candidat,#REF!)))</f>
        <v>0</v>
      </c>
      <c r="G33" s="313" t="e">
        <f>LEN(#REF!)-LEN(SUBSTITUTE(#REF!,",",""))+1</f>
        <v>#REF!</v>
      </c>
    </row>
    <row r="34" spans="1:7">
      <c r="A34" s="5" t="s">
        <v>83</v>
      </c>
      <c r="B34" s="125"/>
      <c r="C34" s="125"/>
      <c r="D34" s="66"/>
      <c r="E34" s="15" t="str">
        <f t="shared" si="0"/>
        <v/>
      </c>
      <c r="F34" s="312" t="b">
        <f>IF(nume_candidat="",FALSE,ISNUMBER(SEARCH(nume_candidat,#REF!)))</f>
        <v>0</v>
      </c>
      <c r="G34" s="313" t="e">
        <f>LEN(#REF!)-LEN(SUBSTITUTE(#REF!,",",""))+1</f>
        <v>#REF!</v>
      </c>
    </row>
    <row r="35" spans="1:7">
      <c r="A35" s="5" t="s">
        <v>84</v>
      </c>
      <c r="B35" s="125"/>
      <c r="C35" s="125"/>
      <c r="D35" s="66"/>
      <c r="E35" s="15" t="str">
        <f t="shared" si="0"/>
        <v/>
      </c>
      <c r="F35" s="312" t="b">
        <f>IF(nume_candidat="",FALSE,ISNUMBER(SEARCH(nume_candidat,#REF!)))</f>
        <v>0</v>
      </c>
      <c r="G35" s="313" t="e">
        <f>LEN(#REF!)-LEN(SUBSTITUTE(#REF!,",",""))+1</f>
        <v>#REF!</v>
      </c>
    </row>
    <row r="36" spans="1:7">
      <c r="A36" s="5" t="s">
        <v>85</v>
      </c>
      <c r="B36" s="125"/>
      <c r="C36" s="125"/>
      <c r="D36" s="66"/>
      <c r="E36" s="15" t="str">
        <f t="shared" si="0"/>
        <v/>
      </c>
      <c r="F36" s="312" t="b">
        <f>IF(nume_candidat="",FALSE,ISNUMBER(SEARCH(nume_candidat,#REF!)))</f>
        <v>0</v>
      </c>
      <c r="G36" s="313" t="e">
        <f>LEN(#REF!)-LEN(SUBSTITUTE(#REF!,",",""))+1</f>
        <v>#REF!</v>
      </c>
    </row>
    <row r="37" spans="1:7">
      <c r="A37" s="5" t="s">
        <v>86</v>
      </c>
      <c r="B37" s="125"/>
      <c r="C37" s="125"/>
      <c r="D37" s="66"/>
      <c r="E37" s="15" t="str">
        <f t="shared" si="0"/>
        <v/>
      </c>
      <c r="F37" s="312" t="b">
        <f>IF(nume_candidat="",FALSE,ISNUMBER(SEARCH(nume_candidat,#REF!)))</f>
        <v>0</v>
      </c>
      <c r="G37" s="313" t="e">
        <f>LEN(#REF!)-LEN(SUBSTITUTE(#REF!,",",""))+1</f>
        <v>#REF!</v>
      </c>
    </row>
    <row r="38" spans="1:7">
      <c r="A38" s="5" t="s">
        <v>87</v>
      </c>
      <c r="B38" s="125"/>
      <c r="C38" s="125"/>
      <c r="D38" s="66"/>
      <c r="E38" s="15" t="str">
        <f t="shared" si="0"/>
        <v/>
      </c>
      <c r="F38" s="312" t="b">
        <f>IF(nume_candidat="",FALSE,ISNUMBER(SEARCH(nume_candidat,#REF!)))</f>
        <v>0</v>
      </c>
      <c r="G38" s="313" t="e">
        <f>LEN(#REF!)-LEN(SUBSTITUTE(#REF!,",",""))+1</f>
        <v>#REF!</v>
      </c>
    </row>
    <row r="39" spans="1:7">
      <c r="A39" s="5" t="s">
        <v>88</v>
      </c>
      <c r="B39" s="125"/>
      <c r="C39" s="125"/>
      <c r="D39" s="66"/>
      <c r="E39" s="15" t="str">
        <f t="shared" si="0"/>
        <v/>
      </c>
      <c r="F39" s="312" t="b">
        <f>IF(nume_candidat="",FALSE,ISNUMBER(SEARCH(nume_candidat,#REF!)))</f>
        <v>0</v>
      </c>
      <c r="G39" s="313" t="e">
        <f>LEN(#REF!)-LEN(SUBSTITUTE(#REF!,",",""))+1</f>
        <v>#REF!</v>
      </c>
    </row>
    <row r="40" spans="1:7">
      <c r="A40" s="5" t="s">
        <v>96</v>
      </c>
      <c r="B40" s="125"/>
      <c r="C40" s="125"/>
      <c r="D40" s="66"/>
      <c r="E40" s="15" t="str">
        <f t="shared" si="0"/>
        <v/>
      </c>
      <c r="F40" s="312" t="b">
        <f>IF(nume_candidat="",FALSE,ISNUMBER(SEARCH(nume_candidat,#REF!)))</f>
        <v>0</v>
      </c>
      <c r="G40" s="313" t="e">
        <f>LEN(#REF!)-LEN(SUBSTITUTE(#REF!,",",""))+1</f>
        <v>#REF!</v>
      </c>
    </row>
    <row r="41" spans="1:7">
      <c r="A41" s="5" t="s">
        <v>97</v>
      </c>
      <c r="B41" s="125"/>
      <c r="C41" s="125"/>
      <c r="D41" s="66"/>
      <c r="E41" s="15" t="str">
        <f t="shared" si="0"/>
        <v/>
      </c>
      <c r="F41" s="312" t="b">
        <f>IF(nume_candidat="",FALSE,ISNUMBER(SEARCH(nume_candidat,#REF!)))</f>
        <v>0</v>
      </c>
      <c r="G41" s="313" t="e">
        <f>LEN(#REF!)-LEN(SUBSTITUTE(#REF!,",",""))+1</f>
        <v>#REF!</v>
      </c>
    </row>
    <row r="42" spans="1:7">
      <c r="A42" s="5" t="s">
        <v>98</v>
      </c>
      <c r="B42" s="125"/>
      <c r="C42" s="125"/>
      <c r="D42" s="66"/>
      <c r="E42" s="15" t="str">
        <f t="shared" si="0"/>
        <v/>
      </c>
      <c r="F42" s="312" t="b">
        <f>IF(nume_candidat="",FALSE,ISNUMBER(SEARCH(nume_candidat,#REF!)))</f>
        <v>0</v>
      </c>
      <c r="G42" s="313" t="e">
        <f>LEN(#REF!)-LEN(SUBSTITUTE(#REF!,",",""))+1</f>
        <v>#REF!</v>
      </c>
    </row>
    <row r="43" spans="1:7">
      <c r="A43" s="5" t="s">
        <v>99</v>
      </c>
      <c r="B43" s="125"/>
      <c r="C43" s="125"/>
      <c r="D43" s="66"/>
      <c r="E43" s="15" t="str">
        <f t="shared" si="0"/>
        <v/>
      </c>
      <c r="F43" s="312" t="b">
        <f>IF(nume_candidat="",FALSE,ISNUMBER(SEARCH(nume_candidat,#REF!)))</f>
        <v>0</v>
      </c>
      <c r="G43" s="313" t="e">
        <f>LEN(#REF!)-LEN(SUBSTITUTE(#REF!,",",""))+1</f>
        <v>#REF!</v>
      </c>
    </row>
    <row r="44" spans="1:7">
      <c r="A44" s="5" t="s">
        <v>100</v>
      </c>
      <c r="B44" s="125"/>
      <c r="C44" s="125"/>
      <c r="D44" s="66"/>
      <c r="E44" s="15" t="str">
        <f t="shared" si="0"/>
        <v/>
      </c>
      <c r="F44" s="312" t="b">
        <f>IF(nume_candidat="",FALSE,ISNUMBER(SEARCH(nume_candidat,#REF!)))</f>
        <v>0</v>
      </c>
      <c r="G44" s="313" t="e">
        <f>LEN(#REF!)-LEN(SUBSTITUTE(#REF!,",",""))+1</f>
        <v>#REF!</v>
      </c>
    </row>
    <row r="45" spans="1:7">
      <c r="A45" s="5" t="s">
        <v>101</v>
      </c>
      <c r="B45" s="125"/>
      <c r="C45" s="125"/>
      <c r="D45" s="66"/>
      <c r="E45" s="15" t="str">
        <f t="shared" si="0"/>
        <v/>
      </c>
      <c r="F45" s="312" t="b">
        <f>IF(nume_candidat="",FALSE,ISNUMBER(SEARCH(nume_candidat,#REF!)))</f>
        <v>0</v>
      </c>
      <c r="G45" s="313" t="e">
        <f>LEN(#REF!)-LEN(SUBSTITUTE(#REF!,",",""))+1</f>
        <v>#REF!</v>
      </c>
    </row>
    <row r="46" spans="1:7">
      <c r="A46" s="5" t="s">
        <v>103</v>
      </c>
      <c r="B46" s="125"/>
      <c r="C46" s="125"/>
      <c r="D46" s="66"/>
      <c r="E46" s="15" t="str">
        <f t="shared" si="0"/>
        <v/>
      </c>
      <c r="F46" s="312" t="b">
        <f>IF(nume_candidat="",FALSE,ISNUMBER(SEARCH(nume_candidat,#REF!)))</f>
        <v>0</v>
      </c>
      <c r="G46" s="313" t="e">
        <f>LEN(#REF!)-LEN(SUBSTITUTE(#REF!,",",""))+1</f>
        <v>#REF!</v>
      </c>
    </row>
    <row r="47" spans="1:7">
      <c r="A47" s="5" t="s">
        <v>104</v>
      </c>
      <c r="B47" s="125"/>
      <c r="C47" s="125"/>
      <c r="D47" s="66"/>
      <c r="E47" s="15" t="str">
        <f t="shared" si="0"/>
        <v/>
      </c>
      <c r="F47" s="312" t="b">
        <f>IF(nume_candidat="",FALSE,ISNUMBER(SEARCH(nume_candidat,#REF!)))</f>
        <v>0</v>
      </c>
      <c r="G47" s="313" t="e">
        <f>LEN(#REF!)-LEN(SUBSTITUTE(#REF!,",",""))+1</f>
        <v>#REF!</v>
      </c>
    </row>
    <row r="48" spans="1:7">
      <c r="A48" s="5" t="s">
        <v>105</v>
      </c>
      <c r="B48" s="125"/>
      <c r="C48" s="125"/>
      <c r="D48" s="66"/>
      <c r="E48" s="15" t="str">
        <f t="shared" si="0"/>
        <v/>
      </c>
      <c r="F48" s="312" t="b">
        <f>IF(nume_candidat="",FALSE,ISNUMBER(SEARCH(nume_candidat,#REF!)))</f>
        <v>0</v>
      </c>
      <c r="G48" s="313" t="e">
        <f>LEN(#REF!)-LEN(SUBSTITUTE(#REF!,",",""))+1</f>
        <v>#REF!</v>
      </c>
    </row>
    <row r="49" spans="1:7">
      <c r="A49" s="5" t="s">
        <v>106</v>
      </c>
      <c r="B49" s="125"/>
      <c r="C49" s="125"/>
      <c r="D49" s="66"/>
      <c r="E49" s="15" t="str">
        <f t="shared" si="0"/>
        <v/>
      </c>
      <c r="F49" s="312" t="b">
        <f>IF(nume_candidat="",FALSE,ISNUMBER(SEARCH(nume_candidat,#REF!)))</f>
        <v>0</v>
      </c>
      <c r="G49" s="313" t="e">
        <f>LEN(#REF!)-LEN(SUBSTITUTE(#REF!,",",""))+1</f>
        <v>#REF!</v>
      </c>
    </row>
    <row r="50" spans="1:7">
      <c r="A50" s="5" t="s">
        <v>107</v>
      </c>
      <c r="B50" s="125"/>
      <c r="C50" s="125"/>
      <c r="D50" s="66"/>
      <c r="E50" s="15" t="str">
        <f t="shared" si="0"/>
        <v/>
      </c>
      <c r="F50" s="312" t="b">
        <f>IF(nume_candidat="",FALSE,ISNUMBER(SEARCH(nume_candidat,#REF!)))</f>
        <v>0</v>
      </c>
      <c r="G50" s="313" t="e">
        <f>LEN(#REF!)-LEN(SUBSTITUTE(#REF!,",",""))+1</f>
        <v>#REF!</v>
      </c>
    </row>
    <row r="51" spans="1:7">
      <c r="A51" s="5" t="s">
        <v>108</v>
      </c>
      <c r="B51" s="125"/>
      <c r="C51" s="125"/>
      <c r="D51" s="66"/>
      <c r="E51" s="15" t="str">
        <f t="shared" si="0"/>
        <v/>
      </c>
      <c r="F51" s="312" t="b">
        <f>IF(nume_candidat="",FALSE,ISNUMBER(SEARCH(nume_candidat,#REF!)))</f>
        <v>0</v>
      </c>
      <c r="G51" s="313" t="e">
        <f>LEN(#REF!)-LEN(SUBSTITUTE(#REF!,",",""))+1</f>
        <v>#REF!</v>
      </c>
    </row>
    <row r="52" spans="1:7">
      <c r="A52" s="5" t="s">
        <v>109</v>
      </c>
      <c r="B52" s="125"/>
      <c r="C52" s="125"/>
      <c r="D52" s="66"/>
      <c r="E52" s="15" t="str">
        <f t="shared" si="0"/>
        <v/>
      </c>
      <c r="F52" s="312" t="b">
        <f>IF(nume_candidat="",FALSE,ISNUMBER(SEARCH(nume_candidat,#REF!)))</f>
        <v>0</v>
      </c>
      <c r="G52" s="313" t="e">
        <f>LEN(#REF!)-LEN(SUBSTITUTE(#REF!,",",""))+1</f>
        <v>#REF!</v>
      </c>
    </row>
    <row r="53" spans="1:7">
      <c r="A53" s="5" t="s">
        <v>110</v>
      </c>
      <c r="B53" s="125"/>
      <c r="C53" s="125"/>
      <c r="D53" s="66"/>
      <c r="E53" s="15" t="str">
        <f t="shared" si="0"/>
        <v/>
      </c>
      <c r="F53" s="312" t="b">
        <f>IF(nume_candidat="",FALSE,ISNUMBER(SEARCH(nume_candidat,#REF!)))</f>
        <v>0</v>
      </c>
      <c r="G53" s="313" t="e">
        <f>LEN(#REF!)-LEN(SUBSTITUTE(#REF!,",",""))+1</f>
        <v>#REF!</v>
      </c>
    </row>
    <row r="54" spans="1:7">
      <c r="A54" s="5" t="s">
        <v>111</v>
      </c>
      <c r="B54" s="125"/>
      <c r="C54" s="125"/>
      <c r="D54" s="66"/>
      <c r="E54" s="15" t="str">
        <f t="shared" si="0"/>
        <v/>
      </c>
      <c r="F54" s="312" t="b">
        <f>IF(nume_candidat="",FALSE,ISNUMBER(SEARCH(nume_candidat,#REF!)))</f>
        <v>0</v>
      </c>
      <c r="G54" s="313" t="e">
        <f>LEN(#REF!)-LEN(SUBSTITUTE(#REF!,",",""))+1</f>
        <v>#REF!</v>
      </c>
    </row>
    <row r="55" spans="1:7">
      <c r="A55" s="5" t="s">
        <v>112</v>
      </c>
      <c r="B55" s="125"/>
      <c r="C55" s="125"/>
      <c r="D55" s="66"/>
      <c r="E55" s="15" t="str">
        <f t="shared" si="0"/>
        <v/>
      </c>
      <c r="F55" s="312" t="b">
        <f>IF(nume_candidat="",FALSE,ISNUMBER(SEARCH(nume_candidat,#REF!)))</f>
        <v>0</v>
      </c>
      <c r="G55" s="313" t="e">
        <f>LEN(#REF!)-LEN(SUBSTITUTE(#REF!,",",""))+1</f>
        <v>#REF!</v>
      </c>
    </row>
    <row r="56" spans="1:7">
      <c r="A56" s="5" t="s">
        <v>113</v>
      </c>
      <c r="B56" s="125"/>
      <c r="C56" s="125"/>
      <c r="D56" s="66"/>
      <c r="E56" s="15" t="str">
        <f t="shared" si="0"/>
        <v/>
      </c>
      <c r="F56" s="312" t="b">
        <f>IF(nume_candidat="",FALSE,ISNUMBER(SEARCH(nume_candidat,#REF!)))</f>
        <v>0</v>
      </c>
      <c r="G56" s="313" t="e">
        <f>LEN(#REF!)-LEN(SUBSTITUTE(#REF!,",",""))+1</f>
        <v>#REF!</v>
      </c>
    </row>
    <row r="57" spans="1:7">
      <c r="A57" s="5" t="s">
        <v>114</v>
      </c>
      <c r="B57" s="125"/>
      <c r="C57" s="125"/>
      <c r="D57" s="66"/>
      <c r="E57" s="15" t="str">
        <f t="shared" si="0"/>
        <v/>
      </c>
      <c r="F57" s="312" t="b">
        <f>IF(nume_candidat="",FALSE,ISNUMBER(SEARCH(nume_candidat,#REF!)))</f>
        <v>0</v>
      </c>
      <c r="G57" s="313" t="e">
        <f>LEN(#REF!)-LEN(SUBSTITUTE(#REF!,",",""))+1</f>
        <v>#REF!</v>
      </c>
    </row>
    <row r="58" spans="1:7">
      <c r="A58" s="5" t="s">
        <v>115</v>
      </c>
      <c r="B58" s="125"/>
      <c r="C58" s="125"/>
      <c r="D58" s="66"/>
      <c r="E58" s="15" t="str">
        <f t="shared" si="0"/>
        <v/>
      </c>
      <c r="F58" s="312" t="b">
        <f>IF(nume_candidat="",FALSE,ISNUMBER(SEARCH(nume_candidat,#REF!)))</f>
        <v>0</v>
      </c>
      <c r="G58" s="313" t="e">
        <f>LEN(#REF!)-LEN(SUBSTITUTE(#REF!,",",""))+1</f>
        <v>#REF!</v>
      </c>
    </row>
    <row r="59" spans="1:7">
      <c r="A59" s="5" t="s">
        <v>116</v>
      </c>
      <c r="B59" s="125"/>
      <c r="C59" s="125"/>
      <c r="D59" s="66"/>
      <c r="E59" s="15" t="str">
        <f t="shared" si="0"/>
        <v/>
      </c>
      <c r="F59" s="312" t="b">
        <f>IF(nume_candidat="",FALSE,ISNUMBER(SEARCH(nume_candidat,#REF!)))</f>
        <v>0</v>
      </c>
      <c r="G59" s="313" t="e">
        <f>LEN(#REF!)-LEN(SUBSTITUTE(#REF!,",",""))+1</f>
        <v>#REF!</v>
      </c>
    </row>
    <row r="60" spans="1:7">
      <c r="A60" s="5" t="s">
        <v>117</v>
      </c>
      <c r="B60" s="125"/>
      <c r="C60" s="125"/>
      <c r="D60" s="66"/>
      <c r="E60" s="15" t="str">
        <f t="shared" si="0"/>
        <v/>
      </c>
      <c r="F60" s="312" t="b">
        <f>IF(nume_candidat="",FALSE,ISNUMBER(SEARCH(nume_candidat,#REF!)))</f>
        <v>0</v>
      </c>
      <c r="G60" s="313" t="e">
        <f>LEN(#REF!)-LEN(SUBSTITUTE(#REF!,",",""))+1</f>
        <v>#REF!</v>
      </c>
    </row>
    <row r="61" spans="1:7">
      <c r="A61" s="5" t="s">
        <v>118</v>
      </c>
      <c r="B61" s="125"/>
      <c r="C61" s="125"/>
      <c r="D61" s="66"/>
      <c r="E61" s="15" t="str">
        <f t="shared" si="0"/>
        <v/>
      </c>
      <c r="F61" s="312" t="b">
        <f>IF(nume_candidat="",FALSE,ISNUMBER(SEARCH(nume_candidat,#REF!)))</f>
        <v>0</v>
      </c>
      <c r="G61" s="313" t="e">
        <f>LEN(#REF!)-LEN(SUBSTITUTE(#REF!,",",""))+1</f>
        <v>#REF!</v>
      </c>
    </row>
    <row r="62" spans="1:7">
      <c r="A62" s="5" t="s">
        <v>119</v>
      </c>
      <c r="B62" s="125"/>
      <c r="C62" s="125"/>
      <c r="D62" s="66"/>
      <c r="E62" s="15" t="str">
        <f t="shared" si="0"/>
        <v/>
      </c>
      <c r="F62" s="312" t="b">
        <f>IF(nume_candidat="",FALSE,ISNUMBER(SEARCH(nume_candidat,#REF!)))</f>
        <v>0</v>
      </c>
      <c r="G62" s="313" t="e">
        <f>LEN(#REF!)-LEN(SUBSTITUTE(#REF!,",",""))+1</f>
        <v>#REF!</v>
      </c>
    </row>
    <row r="63" spans="1:7">
      <c r="A63" s="5" t="s">
        <v>120</v>
      </c>
      <c r="B63" s="125"/>
      <c r="C63" s="125"/>
      <c r="D63" s="66"/>
      <c r="E63" s="15" t="str">
        <f t="shared" si="0"/>
        <v/>
      </c>
      <c r="F63" s="312" t="b">
        <f>IF(nume_candidat="",FALSE,ISNUMBER(SEARCH(nume_candidat,#REF!)))</f>
        <v>0</v>
      </c>
      <c r="G63" s="313" t="e">
        <f>LEN(#REF!)-LEN(SUBSTITUTE(#REF!,",",""))+1</f>
        <v>#REF!</v>
      </c>
    </row>
    <row r="64" spans="1:7">
      <c r="A64" s="5" t="s">
        <v>121</v>
      </c>
      <c r="B64" s="125"/>
      <c r="C64" s="125"/>
      <c r="D64" s="66"/>
      <c r="E64" s="15" t="str">
        <f t="shared" si="0"/>
        <v/>
      </c>
      <c r="F64" s="312" t="b">
        <f>IF(nume_candidat="",FALSE,ISNUMBER(SEARCH(nume_candidat,#REF!)))</f>
        <v>0</v>
      </c>
      <c r="G64" s="313" t="e">
        <f>LEN(#REF!)-LEN(SUBSTITUTE(#REF!,",",""))+1</f>
        <v>#REF!</v>
      </c>
    </row>
    <row r="65" spans="1:7">
      <c r="A65" s="5" t="s">
        <v>122</v>
      </c>
      <c r="B65" s="125"/>
      <c r="C65" s="125"/>
      <c r="D65" s="66"/>
      <c r="E65" s="15" t="str">
        <f t="shared" si="0"/>
        <v/>
      </c>
      <c r="F65" s="312" t="b">
        <f>IF(nume_candidat="",FALSE,ISNUMBER(SEARCH(nume_candidat,#REF!)))</f>
        <v>0</v>
      </c>
      <c r="G65" s="313" t="e">
        <f>LEN(#REF!)-LEN(SUBSTITUTE(#REF!,",",""))+1</f>
        <v>#REF!</v>
      </c>
    </row>
    <row r="66" spans="1:7">
      <c r="A66" s="5" t="s">
        <v>123</v>
      </c>
      <c r="B66" s="125"/>
      <c r="C66" s="125"/>
      <c r="D66" s="66"/>
      <c r="E66" s="15" t="str">
        <f t="shared" si="0"/>
        <v/>
      </c>
      <c r="F66" s="312" t="b">
        <f>IF(nume_candidat="",FALSE,ISNUMBER(SEARCH(nume_candidat,#REF!)))</f>
        <v>0</v>
      </c>
      <c r="G66" s="313" t="e">
        <f>LEN(#REF!)-LEN(SUBSTITUTE(#REF!,",",""))+1</f>
        <v>#REF!</v>
      </c>
    </row>
    <row r="67" spans="1:7">
      <c r="A67" s="5" t="s">
        <v>124</v>
      </c>
      <c r="B67" s="125"/>
      <c r="C67" s="125"/>
      <c r="D67" s="66"/>
      <c r="E67" s="15" t="str">
        <f t="shared" si="0"/>
        <v/>
      </c>
      <c r="F67" s="312" t="b">
        <f>IF(nume_candidat="",FALSE,ISNUMBER(SEARCH(nume_candidat,#REF!)))</f>
        <v>0</v>
      </c>
      <c r="G67" s="313" t="e">
        <f>LEN(#REF!)-LEN(SUBSTITUTE(#REF!,",",""))+1</f>
        <v>#REF!</v>
      </c>
    </row>
    <row r="68" spans="1:7">
      <c r="A68" s="5" t="s">
        <v>125</v>
      </c>
      <c r="B68" s="125"/>
      <c r="C68" s="125"/>
      <c r="D68" s="66"/>
      <c r="E68" s="15" t="str">
        <f t="shared" si="0"/>
        <v/>
      </c>
      <c r="F68" s="312" t="b">
        <f>IF(nume_candidat="",FALSE,ISNUMBER(SEARCH(nume_candidat,#REF!)))</f>
        <v>0</v>
      </c>
      <c r="G68" s="313" t="e">
        <f>LEN(#REF!)-LEN(SUBSTITUTE(#REF!,",",""))+1</f>
        <v>#REF!</v>
      </c>
    </row>
    <row r="69" spans="1:7">
      <c r="A69" s="5" t="s">
        <v>126</v>
      </c>
      <c r="B69" s="125"/>
      <c r="C69" s="125"/>
      <c r="D69" s="66"/>
      <c r="E69" s="15" t="str">
        <f t="shared" si="0"/>
        <v/>
      </c>
      <c r="F69" s="312" t="b">
        <f>IF(nume_candidat="",FALSE,ISNUMBER(SEARCH(nume_candidat,#REF!)))</f>
        <v>0</v>
      </c>
      <c r="G69" s="313" t="e">
        <f>LEN(#REF!)-LEN(SUBSTITUTE(#REF!,",",""))+1</f>
        <v>#REF!</v>
      </c>
    </row>
    <row r="70" spans="1:7">
      <c r="A70" s="5" t="s">
        <v>127</v>
      </c>
      <c r="B70" s="125"/>
      <c r="C70" s="125"/>
      <c r="D70" s="66"/>
      <c r="E70" s="15" t="str">
        <f t="shared" si="0"/>
        <v/>
      </c>
      <c r="F70" s="312" t="b">
        <f>IF(nume_candidat="",FALSE,ISNUMBER(SEARCH(nume_candidat,#REF!)))</f>
        <v>0</v>
      </c>
      <c r="G70" s="313" t="e">
        <f>LEN(#REF!)-LEN(SUBSTITUTE(#REF!,",",""))+1</f>
        <v>#REF!</v>
      </c>
    </row>
    <row r="71" spans="1:7">
      <c r="A71" s="5" t="s">
        <v>128</v>
      </c>
      <c r="B71" s="125"/>
      <c r="C71" s="125"/>
      <c r="D71" s="66"/>
      <c r="E71" s="15" t="str">
        <f t="shared" si="0"/>
        <v/>
      </c>
      <c r="F71" s="312" t="b">
        <f>IF(nume_candidat="",FALSE,ISNUMBER(SEARCH(nume_candidat,#REF!)))</f>
        <v>0</v>
      </c>
      <c r="G71" s="313" t="e">
        <f>LEN(#REF!)-LEN(SUBSTITUTE(#REF!,",",""))+1</f>
        <v>#REF!</v>
      </c>
    </row>
    <row r="72" spans="1:7">
      <c r="A72" s="5" t="s">
        <v>129</v>
      </c>
      <c r="B72" s="125"/>
      <c r="C72" s="125"/>
      <c r="D72" s="66"/>
      <c r="E72" s="15" t="str">
        <f t="shared" si="0"/>
        <v/>
      </c>
      <c r="F72" s="312" t="b">
        <f>IF(nume_candidat="",FALSE,ISNUMBER(SEARCH(nume_candidat,#REF!)))</f>
        <v>0</v>
      </c>
      <c r="G72" s="313" t="e">
        <f>LEN(#REF!)-LEN(SUBSTITUTE(#REF!,",",""))+1</f>
        <v>#REF!</v>
      </c>
    </row>
    <row r="73" spans="1:7">
      <c r="A73" s="5" t="s">
        <v>130</v>
      </c>
      <c r="B73" s="125"/>
      <c r="C73" s="125"/>
      <c r="D73" s="66"/>
      <c r="E73" s="15" t="str">
        <f t="shared" si="0"/>
        <v/>
      </c>
      <c r="F73" s="312" t="b">
        <f>IF(nume_candidat="",FALSE,ISNUMBER(SEARCH(nume_candidat,#REF!)))</f>
        <v>0</v>
      </c>
      <c r="G73" s="313" t="e">
        <f>LEN(#REF!)-LEN(SUBSTITUTE(#REF!,",",""))+1</f>
        <v>#REF!</v>
      </c>
    </row>
    <row r="74" spans="1:7">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c r="A75" s="5" t="s">
        <v>132</v>
      </c>
      <c r="B75" s="125"/>
      <c r="C75" s="125"/>
      <c r="D75" s="66"/>
      <c r="E75" s="15" t="str">
        <f t="shared" si="1"/>
        <v/>
      </c>
      <c r="F75" s="312" t="b">
        <f>IF(nume_candidat="",FALSE,ISNUMBER(SEARCH(nume_candidat,#REF!)))</f>
        <v>0</v>
      </c>
      <c r="G75" s="313" t="e">
        <f>LEN(#REF!)-LEN(SUBSTITUTE(#REF!,",",""))+1</f>
        <v>#REF!</v>
      </c>
    </row>
    <row r="76" spans="1:7">
      <c r="A76" s="5" t="s">
        <v>133</v>
      </c>
      <c r="B76" s="125"/>
      <c r="C76" s="125"/>
      <c r="D76" s="66"/>
      <c r="E76" s="15" t="str">
        <f t="shared" si="1"/>
        <v/>
      </c>
      <c r="F76" s="312" t="b">
        <f>IF(nume_candidat="",FALSE,ISNUMBER(SEARCH(nume_candidat,#REF!)))</f>
        <v>0</v>
      </c>
      <c r="G76" s="313" t="e">
        <f>LEN(#REF!)-LEN(SUBSTITUTE(#REF!,",",""))+1</f>
        <v>#REF!</v>
      </c>
    </row>
    <row r="77" spans="1:7">
      <c r="A77" s="5" t="s">
        <v>134</v>
      </c>
      <c r="B77" s="125"/>
      <c r="C77" s="125"/>
      <c r="D77" s="66"/>
      <c r="E77" s="15" t="str">
        <f t="shared" si="1"/>
        <v/>
      </c>
      <c r="F77" s="312" t="b">
        <f>IF(nume_candidat="",FALSE,ISNUMBER(SEARCH(nume_candidat,#REF!)))</f>
        <v>0</v>
      </c>
      <c r="G77" s="313" t="e">
        <f>LEN(#REF!)-LEN(SUBSTITUTE(#REF!,",",""))+1</f>
        <v>#REF!</v>
      </c>
    </row>
    <row r="78" spans="1:7">
      <c r="A78" s="5" t="s">
        <v>135</v>
      </c>
      <c r="B78" s="125"/>
      <c r="C78" s="125"/>
      <c r="D78" s="66"/>
      <c r="E78" s="15" t="str">
        <f t="shared" si="1"/>
        <v/>
      </c>
      <c r="F78" s="312" t="b">
        <f>IF(nume_candidat="",FALSE,ISNUMBER(SEARCH(nume_candidat,#REF!)))</f>
        <v>0</v>
      </c>
      <c r="G78" s="313" t="e">
        <f>LEN(#REF!)-LEN(SUBSTITUTE(#REF!,",",""))+1</f>
        <v>#REF!</v>
      </c>
    </row>
    <row r="79" spans="1:7">
      <c r="A79" s="5" t="s">
        <v>136</v>
      </c>
      <c r="B79" s="125"/>
      <c r="C79" s="125"/>
      <c r="D79" s="66"/>
      <c r="E79" s="15" t="str">
        <f t="shared" si="1"/>
        <v/>
      </c>
      <c r="F79" s="312" t="b">
        <f>IF(nume_candidat="",FALSE,ISNUMBER(SEARCH(nume_candidat,#REF!)))</f>
        <v>0</v>
      </c>
      <c r="G79" s="313" t="e">
        <f>LEN(#REF!)-LEN(SUBSTITUTE(#REF!,",",""))+1</f>
        <v>#REF!</v>
      </c>
    </row>
    <row r="80" spans="1:7">
      <c r="A80" s="5" t="s">
        <v>137</v>
      </c>
      <c r="B80" s="125"/>
      <c r="C80" s="125"/>
      <c r="D80" s="66"/>
      <c r="E80" s="15" t="str">
        <f t="shared" si="1"/>
        <v/>
      </c>
      <c r="F80" s="312" t="b">
        <f>IF(nume_candidat="",FALSE,ISNUMBER(SEARCH(nume_candidat,#REF!)))</f>
        <v>0</v>
      </c>
      <c r="G80" s="313" t="e">
        <f>LEN(#REF!)-LEN(SUBSTITUTE(#REF!,",",""))+1</f>
        <v>#REF!</v>
      </c>
    </row>
    <row r="81" spans="1:7">
      <c r="A81" s="5" t="s">
        <v>138</v>
      </c>
      <c r="B81" s="125"/>
      <c r="C81" s="125"/>
      <c r="D81" s="66"/>
      <c r="E81" s="15" t="str">
        <f t="shared" si="1"/>
        <v/>
      </c>
      <c r="F81" s="312" t="b">
        <f>IF(nume_candidat="",FALSE,ISNUMBER(SEARCH(nume_candidat,#REF!)))</f>
        <v>0</v>
      </c>
      <c r="G81" s="313" t="e">
        <f>LEN(#REF!)-LEN(SUBSTITUTE(#REF!,",",""))+1</f>
        <v>#REF!</v>
      </c>
    </row>
    <row r="82" spans="1:7">
      <c r="A82" s="5" t="s">
        <v>139</v>
      </c>
      <c r="B82" s="125"/>
      <c r="C82" s="125"/>
      <c r="D82" s="66"/>
      <c r="E82" s="15" t="str">
        <f t="shared" si="1"/>
        <v/>
      </c>
      <c r="F82" s="312" t="b">
        <f>IF(nume_candidat="",FALSE,ISNUMBER(SEARCH(nume_candidat,#REF!)))</f>
        <v>0</v>
      </c>
      <c r="G82" s="313" t="e">
        <f>LEN(#REF!)-LEN(SUBSTITUTE(#REF!,",",""))+1</f>
        <v>#REF!</v>
      </c>
    </row>
    <row r="83" spans="1:7">
      <c r="A83" s="5" t="s">
        <v>140</v>
      </c>
      <c r="B83" s="125"/>
      <c r="C83" s="125"/>
      <c r="D83" s="66"/>
      <c r="E83" s="15" t="str">
        <f t="shared" si="1"/>
        <v/>
      </c>
      <c r="F83" s="312" t="b">
        <f>IF(nume_candidat="",FALSE,ISNUMBER(SEARCH(nume_candidat,#REF!)))</f>
        <v>0</v>
      </c>
      <c r="G83" s="313" t="e">
        <f>LEN(#REF!)-LEN(SUBSTITUTE(#REF!,",",""))+1</f>
        <v>#REF!</v>
      </c>
    </row>
    <row r="84" spans="1:7">
      <c r="A84" s="5" t="s">
        <v>141</v>
      </c>
      <c r="B84" s="125"/>
      <c r="C84" s="125"/>
      <c r="D84" s="66"/>
      <c r="E84" s="15" t="str">
        <f t="shared" si="1"/>
        <v/>
      </c>
      <c r="F84" s="312" t="b">
        <f>IF(nume_candidat="",FALSE,ISNUMBER(SEARCH(nume_candidat,#REF!)))</f>
        <v>0</v>
      </c>
      <c r="G84" s="313" t="e">
        <f>LEN(#REF!)-LEN(SUBSTITUTE(#REF!,",",""))+1</f>
        <v>#REF!</v>
      </c>
    </row>
    <row r="85" spans="1:7">
      <c r="A85" s="5" t="s">
        <v>142</v>
      </c>
      <c r="B85" s="125"/>
      <c r="C85" s="125"/>
      <c r="D85" s="66"/>
      <c r="E85" s="15" t="str">
        <f t="shared" si="1"/>
        <v/>
      </c>
      <c r="F85" s="312" t="b">
        <f>IF(nume_candidat="",FALSE,ISNUMBER(SEARCH(nume_candidat,#REF!)))</f>
        <v>0</v>
      </c>
      <c r="G85" s="313" t="e">
        <f>LEN(#REF!)-LEN(SUBSTITUTE(#REF!,",",""))+1</f>
        <v>#REF!</v>
      </c>
    </row>
    <row r="86" spans="1:7">
      <c r="A86" s="5" t="s">
        <v>143</v>
      </c>
      <c r="B86" s="125"/>
      <c r="C86" s="125"/>
      <c r="D86" s="66"/>
      <c r="E86" s="15" t="str">
        <f t="shared" si="1"/>
        <v/>
      </c>
      <c r="F86" s="312" t="b">
        <f>IF(nume_candidat="",FALSE,ISNUMBER(SEARCH(nume_candidat,#REF!)))</f>
        <v>0</v>
      </c>
      <c r="G86" s="313" t="e">
        <f>LEN(#REF!)-LEN(SUBSTITUTE(#REF!,",",""))+1</f>
        <v>#REF!</v>
      </c>
    </row>
    <row r="87" spans="1:7">
      <c r="A87" s="5" t="s">
        <v>144</v>
      </c>
      <c r="B87" s="125"/>
      <c r="C87" s="125"/>
      <c r="D87" s="66"/>
      <c r="E87" s="15" t="str">
        <f t="shared" si="1"/>
        <v/>
      </c>
      <c r="F87" s="312" t="b">
        <f>IF(nume_candidat="",FALSE,ISNUMBER(SEARCH(nume_candidat,#REF!)))</f>
        <v>0</v>
      </c>
      <c r="G87" s="313" t="e">
        <f>LEN(#REF!)-LEN(SUBSTITUTE(#REF!,",",""))+1</f>
        <v>#REF!</v>
      </c>
    </row>
    <row r="88" spans="1:7">
      <c r="A88" s="5" t="s">
        <v>145</v>
      </c>
      <c r="B88" s="125"/>
      <c r="C88" s="125"/>
      <c r="D88" s="66"/>
      <c r="E88" s="15" t="str">
        <f t="shared" si="1"/>
        <v/>
      </c>
      <c r="F88" s="312" t="b">
        <f>IF(nume_candidat="",FALSE,ISNUMBER(SEARCH(nume_candidat,#REF!)))</f>
        <v>0</v>
      </c>
      <c r="G88" s="313" t="e">
        <f>LEN(#REF!)-LEN(SUBSTITUTE(#REF!,",",""))+1</f>
        <v>#REF!</v>
      </c>
    </row>
    <row r="89" spans="1:7">
      <c r="A89" s="5" t="s">
        <v>146</v>
      </c>
      <c r="B89" s="125"/>
      <c r="C89" s="125"/>
      <c r="D89" s="66"/>
      <c r="E89" s="15" t="str">
        <f t="shared" si="1"/>
        <v/>
      </c>
      <c r="F89" s="312" t="b">
        <f>IF(nume_candidat="",FALSE,ISNUMBER(SEARCH(nume_candidat,#REF!)))</f>
        <v>0</v>
      </c>
      <c r="G89" s="313" t="e">
        <f>LEN(#REF!)-LEN(SUBSTITUTE(#REF!,",",""))+1</f>
        <v>#REF!</v>
      </c>
    </row>
    <row r="90" spans="1:7">
      <c r="A90" s="5" t="s">
        <v>147</v>
      </c>
      <c r="B90" s="125"/>
      <c r="C90" s="125"/>
      <c r="D90" s="66"/>
      <c r="E90" s="15" t="str">
        <f t="shared" si="1"/>
        <v/>
      </c>
      <c r="F90" s="312" t="b">
        <f>IF(nume_candidat="",FALSE,ISNUMBER(SEARCH(nume_candidat,#REF!)))</f>
        <v>0</v>
      </c>
      <c r="G90" s="313" t="e">
        <f>LEN(#REF!)-LEN(SUBSTITUTE(#REF!,",",""))+1</f>
        <v>#REF!</v>
      </c>
    </row>
    <row r="91" spans="1:7">
      <c r="A91" s="5" t="s">
        <v>148</v>
      </c>
      <c r="B91" s="125"/>
      <c r="C91" s="125"/>
      <c r="D91" s="66"/>
      <c r="E91" s="15" t="str">
        <f t="shared" si="1"/>
        <v/>
      </c>
      <c r="F91" s="312" t="b">
        <f>IF(nume_candidat="",FALSE,ISNUMBER(SEARCH(nume_candidat,#REF!)))</f>
        <v>0</v>
      </c>
      <c r="G91" s="313" t="e">
        <f>LEN(#REF!)-LEN(SUBSTITUTE(#REF!,",",""))+1</f>
        <v>#REF!</v>
      </c>
    </row>
    <row r="92" spans="1:7">
      <c r="A92" s="5" t="s">
        <v>149</v>
      </c>
      <c r="B92" s="125"/>
      <c r="C92" s="125"/>
      <c r="D92" s="66"/>
      <c r="E92" s="15" t="str">
        <f t="shared" si="1"/>
        <v/>
      </c>
      <c r="F92" s="312" t="b">
        <f>IF(nume_candidat="",FALSE,ISNUMBER(SEARCH(nume_candidat,#REF!)))</f>
        <v>0</v>
      </c>
      <c r="G92" s="313" t="e">
        <f>LEN(#REF!)-LEN(SUBSTITUTE(#REF!,",",""))+1</f>
        <v>#REF!</v>
      </c>
    </row>
    <row r="93" spans="1:7">
      <c r="A93" s="5" t="s">
        <v>150</v>
      </c>
      <c r="B93" s="125"/>
      <c r="C93" s="125"/>
      <c r="D93" s="66"/>
      <c r="E93" s="15" t="str">
        <f t="shared" si="1"/>
        <v/>
      </c>
      <c r="F93" s="312" t="b">
        <f>IF(nume_candidat="",FALSE,ISNUMBER(SEARCH(nume_candidat,#REF!)))</f>
        <v>0</v>
      </c>
      <c r="G93" s="313" t="e">
        <f>LEN(#REF!)-LEN(SUBSTITUTE(#REF!,",",""))+1</f>
        <v>#REF!</v>
      </c>
    </row>
    <row r="94" spans="1:7">
      <c r="A94" s="5" t="s">
        <v>151</v>
      </c>
      <c r="B94" s="125"/>
      <c r="C94" s="125"/>
      <c r="D94" s="66"/>
      <c r="E94" s="15" t="str">
        <f t="shared" si="1"/>
        <v/>
      </c>
      <c r="F94" s="312" t="b">
        <f>IF(nume_candidat="",FALSE,ISNUMBER(SEARCH(nume_candidat,#REF!)))</f>
        <v>0</v>
      </c>
      <c r="G94" s="313" t="e">
        <f>LEN(#REF!)-LEN(SUBSTITUTE(#REF!,",",""))+1</f>
        <v>#REF!</v>
      </c>
    </row>
    <row r="95" spans="1:7">
      <c r="A95" s="5" t="s">
        <v>152</v>
      </c>
      <c r="B95" s="125"/>
      <c r="C95" s="125"/>
      <c r="D95" s="66"/>
      <c r="E95" s="15" t="str">
        <f t="shared" si="1"/>
        <v/>
      </c>
      <c r="F95" s="312" t="b">
        <f>IF(nume_candidat="",FALSE,ISNUMBER(SEARCH(nume_candidat,#REF!)))</f>
        <v>0</v>
      </c>
      <c r="G95" s="313" t="e">
        <f>LEN(#REF!)-LEN(SUBSTITUTE(#REF!,",",""))+1</f>
        <v>#REF!</v>
      </c>
    </row>
    <row r="96" spans="1:7">
      <c r="A96" s="5" t="s">
        <v>153</v>
      </c>
      <c r="B96" s="125"/>
      <c r="C96" s="125"/>
      <c r="D96" s="66"/>
      <c r="E96" s="15" t="str">
        <f t="shared" si="1"/>
        <v/>
      </c>
      <c r="F96" s="312" t="b">
        <f>IF(nume_candidat="",FALSE,ISNUMBER(SEARCH(nume_candidat,#REF!)))</f>
        <v>0</v>
      </c>
      <c r="G96" s="313" t="e">
        <f>LEN(#REF!)-LEN(SUBSTITUTE(#REF!,",",""))+1</f>
        <v>#REF!</v>
      </c>
    </row>
    <row r="97" spans="1:7">
      <c r="A97" s="5" t="s">
        <v>154</v>
      </c>
      <c r="B97" s="125"/>
      <c r="C97" s="125"/>
      <c r="D97" s="66"/>
      <c r="E97" s="15" t="str">
        <f t="shared" si="1"/>
        <v/>
      </c>
      <c r="F97" s="312" t="b">
        <f>IF(nume_candidat="",FALSE,ISNUMBER(SEARCH(nume_candidat,#REF!)))</f>
        <v>0</v>
      </c>
      <c r="G97" s="313" t="e">
        <f>LEN(#REF!)-LEN(SUBSTITUTE(#REF!,",",""))+1</f>
        <v>#REF!</v>
      </c>
    </row>
    <row r="98" spans="1:7">
      <c r="A98" s="5" t="s">
        <v>155</v>
      </c>
      <c r="B98" s="125"/>
      <c r="C98" s="125"/>
      <c r="D98" s="66"/>
      <c r="E98" s="15" t="str">
        <f t="shared" si="1"/>
        <v/>
      </c>
      <c r="F98" s="312" t="b">
        <f>IF(nume_candidat="",FALSE,ISNUMBER(SEARCH(nume_candidat,#REF!)))</f>
        <v>0</v>
      </c>
      <c r="G98" s="313" t="e">
        <f>LEN(#REF!)-LEN(SUBSTITUTE(#REF!,",",""))+1</f>
        <v>#REF!</v>
      </c>
    </row>
    <row r="99" spans="1:7">
      <c r="A99" s="5" t="s">
        <v>156</v>
      </c>
      <c r="B99" s="125"/>
      <c r="C99" s="125"/>
      <c r="D99" s="66"/>
      <c r="E99" s="15" t="str">
        <f t="shared" si="1"/>
        <v/>
      </c>
      <c r="F99" s="312" t="b">
        <f>IF(nume_candidat="",FALSE,ISNUMBER(SEARCH(nume_candidat,#REF!)))</f>
        <v>0</v>
      </c>
      <c r="G99" s="313" t="e">
        <f>LEN(#REF!)-LEN(SUBSTITUTE(#REF!,",",""))+1</f>
        <v>#REF!</v>
      </c>
    </row>
    <row r="100" spans="1:7">
      <c r="A100" s="5" t="s">
        <v>157</v>
      </c>
      <c r="B100" s="125"/>
      <c r="C100" s="125"/>
      <c r="D100" s="66"/>
      <c r="E100" s="15" t="str">
        <f t="shared" si="1"/>
        <v/>
      </c>
      <c r="F100" s="312" t="b">
        <f>IF(nume_candidat="",FALSE,ISNUMBER(SEARCH(nume_candidat,#REF!)))</f>
        <v>0</v>
      </c>
      <c r="G100" s="313" t="e">
        <f>LEN(#REF!)-LEN(SUBSTITUTE(#REF!,",",""))+1</f>
        <v>#REF!</v>
      </c>
    </row>
    <row r="101" spans="1:7">
      <c r="A101" s="5" t="s">
        <v>158</v>
      </c>
      <c r="B101" s="125"/>
      <c r="C101" s="125"/>
      <c r="D101" s="66"/>
      <c r="E101" s="15" t="str">
        <f t="shared" si="1"/>
        <v/>
      </c>
      <c r="F101" s="312" t="b">
        <f>IF(nume_candidat="",FALSE,ISNUMBER(SEARCH(nume_candidat,#REF!)))</f>
        <v>0</v>
      </c>
      <c r="G101" s="313" t="e">
        <f>LEN(#REF!)-LEN(SUBSTITUTE(#REF!,",",""))+1</f>
        <v>#REF!</v>
      </c>
    </row>
    <row r="102" spans="1:7">
      <c r="A102" s="5" t="s">
        <v>159</v>
      </c>
      <c r="B102" s="125"/>
      <c r="C102" s="125"/>
      <c r="D102" s="66"/>
      <c r="E102" s="15" t="str">
        <f t="shared" si="1"/>
        <v/>
      </c>
      <c r="F102" s="312" t="b">
        <f>IF(nume_candidat="",FALSE,ISNUMBER(SEARCH(nume_candidat,#REF!)))</f>
        <v>0</v>
      </c>
      <c r="G102" s="313" t="e">
        <f>LEN(#REF!)-LEN(SUBSTITUTE(#REF!,",",""))+1</f>
        <v>#REF!</v>
      </c>
    </row>
    <row r="103" spans="1:7">
      <c r="A103" s="5" t="s">
        <v>160</v>
      </c>
      <c r="B103" s="125"/>
      <c r="C103" s="125"/>
      <c r="D103" s="66"/>
      <c r="E103" s="15" t="str">
        <f t="shared" si="1"/>
        <v/>
      </c>
      <c r="F103" s="312" t="b">
        <f>IF(nume_candidat="",FALSE,ISNUMBER(SEARCH(nume_candidat,#REF!)))</f>
        <v>0</v>
      </c>
      <c r="G103" s="313" t="e">
        <f>LEN(#REF!)-LEN(SUBSTITUTE(#REF!,",",""))+1</f>
        <v>#REF!</v>
      </c>
    </row>
    <row r="104" spans="1:7">
      <c r="A104" s="5" t="s">
        <v>161</v>
      </c>
      <c r="B104" s="125"/>
      <c r="C104" s="125"/>
      <c r="D104" s="66"/>
      <c r="E104" s="15" t="str">
        <f t="shared" si="1"/>
        <v/>
      </c>
      <c r="F104" s="312" t="b">
        <f>IF(nume_candidat="",FALSE,ISNUMBER(SEARCH(nume_candidat,#REF!)))</f>
        <v>0</v>
      </c>
      <c r="G104" s="313" t="e">
        <f>LEN(#REF!)-LEN(SUBSTITUTE(#REF!,",",""))+1</f>
        <v>#REF!</v>
      </c>
    </row>
    <row r="105" spans="1:7">
      <c r="A105" s="5" t="s">
        <v>162</v>
      </c>
      <c r="B105" s="125"/>
      <c r="C105" s="125"/>
      <c r="D105" s="66"/>
      <c r="E105" s="15" t="str">
        <f t="shared" si="1"/>
        <v/>
      </c>
      <c r="F105" s="312" t="b">
        <f>IF(nume_candidat="",FALSE,ISNUMBER(SEARCH(nume_candidat,#REF!)))</f>
        <v>0</v>
      </c>
      <c r="G105" s="313" t="e">
        <f>LEN(#REF!)-LEN(SUBSTITUTE(#REF!,",",""))+1</f>
        <v>#REF!</v>
      </c>
    </row>
    <row r="106" spans="1:7">
      <c r="A106" s="5" t="s">
        <v>163</v>
      </c>
      <c r="B106" s="125"/>
      <c r="C106" s="125"/>
      <c r="D106" s="66"/>
      <c r="E106" s="15" t="str">
        <f t="shared" si="1"/>
        <v/>
      </c>
      <c r="F106" s="312" t="b">
        <f>IF(nume_candidat="",FALSE,ISNUMBER(SEARCH(nume_candidat,#REF!)))</f>
        <v>0</v>
      </c>
      <c r="G106" s="313" t="e">
        <f>LEN(#REF!)-LEN(SUBSTITUTE(#REF!,",",""))+1</f>
        <v>#REF!</v>
      </c>
    </row>
    <row r="107" spans="1:7">
      <c r="A107" s="5" t="s">
        <v>164</v>
      </c>
      <c r="B107" s="125"/>
      <c r="C107" s="125"/>
      <c r="D107" s="66"/>
      <c r="E107" s="15" t="str">
        <f t="shared" si="1"/>
        <v/>
      </c>
      <c r="F107" s="312" t="b">
        <f>IF(nume_candidat="",FALSE,ISNUMBER(SEARCH(nume_candidat,#REF!)))</f>
        <v>0</v>
      </c>
      <c r="G107" s="313" t="e">
        <f>LEN(#REF!)-LEN(SUBSTITUTE(#REF!,",",""))+1</f>
        <v>#REF!</v>
      </c>
    </row>
    <row r="108" spans="1:7">
      <c r="A108" s="5" t="s">
        <v>165</v>
      </c>
      <c r="B108" s="125"/>
      <c r="C108" s="125"/>
      <c r="D108" s="66"/>
      <c r="E108" s="15" t="str">
        <f t="shared" si="1"/>
        <v/>
      </c>
      <c r="F108" s="312" t="b">
        <f>IF(nume_candidat="",FALSE,ISNUMBER(SEARCH(nume_candidat,#REF!)))</f>
        <v>0</v>
      </c>
      <c r="G108" s="313" t="e">
        <f>LEN(#REF!)-LEN(SUBSTITUTE(#REF!,",",""))+1</f>
        <v>#REF!</v>
      </c>
    </row>
    <row r="109" spans="1:7">
      <c r="A109" s="5" t="s">
        <v>166</v>
      </c>
      <c r="B109" s="125"/>
      <c r="C109" s="125"/>
      <c r="D109" s="66"/>
      <c r="E109" s="15" t="str">
        <f t="shared" si="1"/>
        <v/>
      </c>
      <c r="F109" s="312" t="b">
        <f>IF(nume_candidat="",FALSE,ISNUMBER(SEARCH(nume_candidat,#REF!)))</f>
        <v>0</v>
      </c>
      <c r="G109" s="313" t="e">
        <f>LEN(#REF!)-LEN(SUBSTITUTE(#REF!,",",""))+1</f>
        <v>#REF!</v>
      </c>
    </row>
    <row r="110" spans="1:7">
      <c r="A110" s="5" t="s">
        <v>167</v>
      </c>
      <c r="B110" s="125"/>
      <c r="C110" s="125"/>
      <c r="D110" s="66"/>
      <c r="E110" s="15" t="str">
        <f t="shared" si="1"/>
        <v/>
      </c>
      <c r="F110" s="312" t="b">
        <f>IF(nume_candidat="",FALSE,ISNUMBER(SEARCH(nume_candidat,#REF!)))</f>
        <v>0</v>
      </c>
      <c r="G110" s="313" t="e">
        <f>LEN(#REF!)-LEN(SUBSTITUTE(#REF!,",",""))+1</f>
        <v>#REF!</v>
      </c>
    </row>
    <row r="111" spans="1:7">
      <c r="A111" s="5" t="s">
        <v>168</v>
      </c>
      <c r="B111" s="125"/>
      <c r="C111" s="125"/>
      <c r="D111" s="66"/>
      <c r="E111" s="15" t="str">
        <f t="shared" si="1"/>
        <v/>
      </c>
      <c r="F111" s="312" t="b">
        <f>IF(nume_candidat="",FALSE,ISNUMBER(SEARCH(nume_candidat,#REF!)))</f>
        <v>0</v>
      </c>
      <c r="G111" s="313" t="e">
        <f>LEN(#REF!)-LEN(SUBSTITUTE(#REF!,",",""))+1</f>
        <v>#REF!</v>
      </c>
    </row>
    <row r="112" spans="1:7">
      <c r="A112" s="5" t="s">
        <v>169</v>
      </c>
      <c r="B112" s="125"/>
      <c r="C112" s="125"/>
      <c r="D112" s="66"/>
      <c r="E112" s="15" t="str">
        <f t="shared" si="1"/>
        <v/>
      </c>
      <c r="F112" s="312" t="b">
        <f>IF(nume_candidat="",FALSE,ISNUMBER(SEARCH(nume_candidat,#REF!)))</f>
        <v>0</v>
      </c>
      <c r="G112" s="313" t="e">
        <f>LEN(#REF!)-LEN(SUBSTITUTE(#REF!,",",""))+1</f>
        <v>#REF!</v>
      </c>
    </row>
    <row r="113" spans="1:7">
      <c r="A113" s="5" t="s">
        <v>170</v>
      </c>
      <c r="B113" s="125"/>
      <c r="C113" s="125"/>
      <c r="D113" s="66"/>
      <c r="E113" s="15" t="str">
        <f t="shared" si="1"/>
        <v/>
      </c>
      <c r="F113" s="312" t="b">
        <f>IF(nume_candidat="",FALSE,ISNUMBER(SEARCH(nume_candidat,#REF!)))</f>
        <v>0</v>
      </c>
      <c r="G113" s="313" t="e">
        <f>LEN(#REF!)-LEN(SUBSTITUTE(#REF!,",",""))+1</f>
        <v>#REF!</v>
      </c>
    </row>
    <row r="114" spans="1:7">
      <c r="A114" s="5" t="s">
        <v>171</v>
      </c>
      <c r="B114" s="125"/>
      <c r="C114" s="125"/>
      <c r="D114" s="66"/>
      <c r="E114" s="15" t="str">
        <f t="shared" si="1"/>
        <v/>
      </c>
      <c r="F114" s="312" t="b">
        <f>IF(nume_candidat="",FALSE,ISNUMBER(SEARCH(nume_candidat,#REF!)))</f>
        <v>0</v>
      </c>
      <c r="G114" s="313" t="e">
        <f>LEN(#REF!)-LEN(SUBSTITUTE(#REF!,",",""))+1</f>
        <v>#REF!</v>
      </c>
    </row>
    <row r="115" spans="1:7">
      <c r="A115" s="5" t="s">
        <v>172</v>
      </c>
      <c r="B115" s="125"/>
      <c r="C115" s="125"/>
      <c r="D115" s="66"/>
      <c r="E115" s="15" t="str">
        <f t="shared" si="1"/>
        <v/>
      </c>
      <c r="F115" s="312" t="b">
        <f>IF(nume_candidat="",FALSE,ISNUMBER(SEARCH(nume_candidat,#REF!)))</f>
        <v>0</v>
      </c>
      <c r="G115" s="313" t="e">
        <f>LEN(#REF!)-LEN(SUBSTITUTE(#REF!,",",""))+1</f>
        <v>#REF!</v>
      </c>
    </row>
    <row r="116" spans="1:7">
      <c r="A116" s="5" t="s">
        <v>173</v>
      </c>
      <c r="B116" s="125"/>
      <c r="C116" s="125"/>
      <c r="D116" s="66"/>
      <c r="E116" s="15" t="str">
        <f t="shared" si="1"/>
        <v/>
      </c>
      <c r="F116" s="312" t="b">
        <f>IF(nume_candidat="",FALSE,ISNUMBER(SEARCH(nume_candidat,#REF!)))</f>
        <v>0</v>
      </c>
      <c r="G116" s="313" t="e">
        <f>LEN(#REF!)-LEN(SUBSTITUTE(#REF!,",",""))+1</f>
        <v>#REF!</v>
      </c>
    </row>
    <row r="117" spans="1:7">
      <c r="A117" s="5" t="s">
        <v>174</v>
      </c>
      <c r="B117" s="125"/>
      <c r="C117" s="125"/>
      <c r="D117" s="66"/>
      <c r="E117" s="15" t="str">
        <f t="shared" si="1"/>
        <v/>
      </c>
      <c r="F117" s="312" t="b">
        <f>IF(nume_candidat="",FALSE,ISNUMBER(SEARCH(nume_candidat,#REF!)))</f>
        <v>0</v>
      </c>
      <c r="G117" s="313" t="e">
        <f>LEN(#REF!)-LEN(SUBSTITUTE(#REF!,",",""))+1</f>
        <v>#REF!</v>
      </c>
    </row>
    <row r="118" spans="1:7">
      <c r="A118" s="5" t="s">
        <v>175</v>
      </c>
      <c r="B118" s="125"/>
      <c r="C118" s="125"/>
      <c r="D118" s="66"/>
      <c r="E118" s="15" t="str">
        <f t="shared" si="1"/>
        <v/>
      </c>
      <c r="F118" s="312" t="b">
        <f>IF(nume_candidat="",FALSE,ISNUMBER(SEARCH(nume_candidat,#REF!)))</f>
        <v>0</v>
      </c>
      <c r="G118" s="313" t="e">
        <f>LEN(#REF!)-LEN(SUBSTITUTE(#REF!,",",""))+1</f>
        <v>#REF!</v>
      </c>
    </row>
    <row r="119" spans="1:7">
      <c r="A119" s="5" t="s">
        <v>176</v>
      </c>
      <c r="B119" s="125"/>
      <c r="C119" s="125"/>
      <c r="D119" s="66"/>
      <c r="E119" s="15" t="str">
        <f t="shared" si="1"/>
        <v/>
      </c>
      <c r="F119" s="312" t="b">
        <f>IF(nume_candidat="",FALSE,ISNUMBER(SEARCH(nume_candidat,#REF!)))</f>
        <v>0</v>
      </c>
      <c r="G119" s="313" t="e">
        <f>LEN(#REF!)-LEN(SUBSTITUTE(#REF!,",",""))+1</f>
        <v>#REF!</v>
      </c>
    </row>
    <row r="120" spans="1:7">
      <c r="A120" s="5" t="s">
        <v>177</v>
      </c>
      <c r="B120" s="125"/>
      <c r="C120" s="125"/>
      <c r="D120" s="66"/>
      <c r="E120" s="15" t="str">
        <f t="shared" si="1"/>
        <v/>
      </c>
      <c r="F120" s="312" t="b">
        <f>IF(nume_candidat="",FALSE,ISNUMBER(SEARCH(nume_candidat,#REF!)))</f>
        <v>0</v>
      </c>
      <c r="G120" s="313" t="e">
        <f>LEN(#REF!)-LEN(SUBSTITUTE(#REF!,",",""))+1</f>
        <v>#REF!</v>
      </c>
    </row>
    <row r="121" spans="1:7">
      <c r="A121" s="5" t="s">
        <v>178</v>
      </c>
      <c r="B121" s="125"/>
      <c r="C121" s="125"/>
      <c r="D121" s="66"/>
      <c r="E121" s="15" t="str">
        <f t="shared" si="1"/>
        <v/>
      </c>
      <c r="F121" s="312" t="b">
        <f>IF(nume_candidat="",FALSE,ISNUMBER(SEARCH(nume_candidat,#REF!)))</f>
        <v>0</v>
      </c>
      <c r="G121" s="313" t="e">
        <f>LEN(#REF!)-LEN(SUBSTITUTE(#REF!,",",""))+1</f>
        <v>#REF!</v>
      </c>
    </row>
    <row r="122" spans="1:7">
      <c r="A122" s="5" t="s">
        <v>179</v>
      </c>
      <c r="B122" s="125"/>
      <c r="C122" s="125"/>
      <c r="D122" s="66"/>
      <c r="E122" s="15" t="str">
        <f t="shared" si="1"/>
        <v/>
      </c>
      <c r="F122" s="312" t="b">
        <f>IF(nume_candidat="",FALSE,ISNUMBER(SEARCH(nume_candidat,#REF!)))</f>
        <v>0</v>
      </c>
      <c r="G122" s="313" t="e">
        <f>LEN(#REF!)-LEN(SUBSTITUTE(#REF!,",",""))+1</f>
        <v>#REF!</v>
      </c>
    </row>
    <row r="123" spans="1:7">
      <c r="A123" s="5" t="s">
        <v>180</v>
      </c>
      <c r="B123" s="125"/>
      <c r="C123" s="125"/>
      <c r="D123" s="66"/>
      <c r="E123" s="15" t="str">
        <f t="shared" si="1"/>
        <v/>
      </c>
      <c r="F123" s="312" t="b">
        <f>IF(nume_candidat="",FALSE,ISNUMBER(SEARCH(nume_candidat,#REF!)))</f>
        <v>0</v>
      </c>
      <c r="G123" s="313" t="e">
        <f>LEN(#REF!)-LEN(SUBSTITUTE(#REF!,",",""))+1</f>
        <v>#REF!</v>
      </c>
    </row>
    <row r="124" spans="1:7">
      <c r="A124" s="5" t="s">
        <v>181</v>
      </c>
      <c r="B124" s="125"/>
      <c r="C124" s="125"/>
      <c r="D124" s="66"/>
      <c r="E124" s="15" t="str">
        <f t="shared" si="1"/>
        <v/>
      </c>
      <c r="F124" s="312" t="b">
        <f>IF(nume_candidat="",FALSE,ISNUMBER(SEARCH(nume_candidat,#REF!)))</f>
        <v>0</v>
      </c>
      <c r="G124" s="313" t="e">
        <f>LEN(#REF!)-LEN(SUBSTITUTE(#REF!,",",""))+1</f>
        <v>#REF!</v>
      </c>
    </row>
    <row r="125" spans="1:7">
      <c r="A125" s="5" t="s">
        <v>182</v>
      </c>
      <c r="B125" s="125"/>
      <c r="C125" s="125"/>
      <c r="D125" s="66"/>
      <c r="E125" s="15" t="str">
        <f t="shared" si="1"/>
        <v/>
      </c>
      <c r="F125" s="312" t="b">
        <f>IF(nume_candidat="",FALSE,ISNUMBER(SEARCH(nume_candidat,#REF!)))</f>
        <v>0</v>
      </c>
      <c r="G125" s="313" t="e">
        <f>LEN(#REF!)-LEN(SUBSTITUTE(#REF!,",",""))+1</f>
        <v>#REF!</v>
      </c>
    </row>
    <row r="126" spans="1:7">
      <c r="A126" s="5" t="s">
        <v>183</v>
      </c>
      <c r="B126" s="125"/>
      <c r="C126" s="125"/>
      <c r="D126" s="66"/>
      <c r="E126" s="15" t="str">
        <f t="shared" si="1"/>
        <v/>
      </c>
      <c r="F126" s="312" t="b">
        <f>IF(nume_candidat="",FALSE,ISNUMBER(SEARCH(nume_candidat,#REF!)))</f>
        <v>0</v>
      </c>
      <c r="G126" s="313" t="e">
        <f>LEN(#REF!)-LEN(SUBSTITUTE(#REF!,",",""))+1</f>
        <v>#REF!</v>
      </c>
    </row>
    <row r="127" spans="1:7">
      <c r="A127" s="5" t="s">
        <v>184</v>
      </c>
      <c r="B127" s="125"/>
      <c r="C127" s="125"/>
      <c r="D127" s="66"/>
      <c r="E127" s="15" t="str">
        <f t="shared" si="1"/>
        <v/>
      </c>
      <c r="F127" s="312" t="b">
        <f>IF(nume_candidat="",FALSE,ISNUMBER(SEARCH(nume_candidat,#REF!)))</f>
        <v>0</v>
      </c>
      <c r="G127" s="313" t="e">
        <f>LEN(#REF!)-LEN(SUBSTITUTE(#REF!,",",""))+1</f>
        <v>#REF!</v>
      </c>
    </row>
    <row r="128" spans="1:7">
      <c r="A128" s="5" t="s">
        <v>185</v>
      </c>
      <c r="B128" s="125"/>
      <c r="C128" s="125"/>
      <c r="D128" s="66"/>
      <c r="E128" s="15" t="str">
        <f t="shared" si="1"/>
        <v/>
      </c>
      <c r="F128" s="312" t="b">
        <f>IF(nume_candidat="",FALSE,ISNUMBER(SEARCH(nume_candidat,#REF!)))</f>
        <v>0</v>
      </c>
      <c r="G128" s="313" t="e">
        <f>LEN(#REF!)-LEN(SUBSTITUTE(#REF!,",",""))+1</f>
        <v>#REF!</v>
      </c>
    </row>
    <row r="129" spans="1:7">
      <c r="A129" s="5" t="s">
        <v>186</v>
      </c>
      <c r="B129" s="125"/>
      <c r="C129" s="125"/>
      <c r="D129" s="66"/>
      <c r="E129" s="15" t="str">
        <f t="shared" si="1"/>
        <v/>
      </c>
      <c r="F129" s="312" t="b">
        <f>IF(nume_candidat="",FALSE,ISNUMBER(SEARCH(nume_candidat,#REF!)))</f>
        <v>0</v>
      </c>
      <c r="G129" s="313" t="e">
        <f>LEN(#REF!)-LEN(SUBSTITUTE(#REF!,",",""))+1</f>
        <v>#REF!</v>
      </c>
    </row>
    <row r="130" spans="1:7">
      <c r="A130" s="5" t="s">
        <v>187</v>
      </c>
      <c r="B130" s="125"/>
      <c r="C130" s="125"/>
      <c r="D130" s="66"/>
      <c r="E130" s="15" t="str">
        <f t="shared" si="1"/>
        <v/>
      </c>
      <c r="F130" s="312" t="b">
        <f>IF(nume_candidat="",FALSE,ISNUMBER(SEARCH(nume_candidat,#REF!)))</f>
        <v>0</v>
      </c>
      <c r="G130" s="313" t="e">
        <f>LEN(#REF!)-LEN(SUBSTITUTE(#REF!,",",""))+1</f>
        <v>#REF!</v>
      </c>
    </row>
    <row r="131" spans="1:7">
      <c r="A131" s="5" t="s">
        <v>188</v>
      </c>
      <c r="B131" s="125"/>
      <c r="C131" s="125"/>
      <c r="D131" s="66"/>
      <c r="E131" s="15" t="str">
        <f t="shared" si="1"/>
        <v/>
      </c>
      <c r="F131" s="312" t="b">
        <f>IF(nume_candidat="",FALSE,ISNUMBER(SEARCH(nume_candidat,#REF!)))</f>
        <v>0</v>
      </c>
      <c r="G131" s="313" t="e">
        <f>LEN(#REF!)-LEN(SUBSTITUTE(#REF!,",",""))+1</f>
        <v>#REF!</v>
      </c>
    </row>
    <row r="132" spans="1:7">
      <c r="A132" s="5" t="s">
        <v>189</v>
      </c>
      <c r="B132" s="125"/>
      <c r="C132" s="125"/>
      <c r="D132" s="66"/>
      <c r="E132" s="15" t="str">
        <f t="shared" si="1"/>
        <v/>
      </c>
      <c r="F132" s="312" t="b">
        <f>IF(nume_candidat="",FALSE,ISNUMBER(SEARCH(nume_candidat,#REF!)))</f>
        <v>0</v>
      </c>
      <c r="G132" s="313" t="e">
        <f>LEN(#REF!)-LEN(SUBSTITUTE(#REF!,",",""))+1</f>
        <v>#REF!</v>
      </c>
    </row>
    <row r="133" spans="1:7">
      <c r="A133" s="5" t="s">
        <v>190</v>
      </c>
      <c r="B133" s="125"/>
      <c r="C133" s="125"/>
      <c r="D133" s="66"/>
      <c r="E133" s="15" t="str">
        <f t="shared" si="1"/>
        <v/>
      </c>
      <c r="F133" s="312" t="b">
        <f>IF(nume_candidat="",FALSE,ISNUMBER(SEARCH(nume_candidat,#REF!)))</f>
        <v>0</v>
      </c>
      <c r="G133" s="313" t="e">
        <f>LEN(#REF!)-LEN(SUBSTITUTE(#REF!,",",""))+1</f>
        <v>#REF!</v>
      </c>
    </row>
    <row r="134" spans="1:7">
      <c r="A134" s="5" t="s">
        <v>191</v>
      </c>
      <c r="B134" s="125"/>
      <c r="C134" s="125"/>
      <c r="D134" s="66"/>
      <c r="E134" s="15" t="str">
        <f t="shared" si="1"/>
        <v/>
      </c>
      <c r="F134" s="312" t="b">
        <f>IF(nume_candidat="",FALSE,ISNUMBER(SEARCH(nume_candidat,#REF!)))</f>
        <v>0</v>
      </c>
      <c r="G134" s="313" t="e">
        <f>LEN(#REF!)-LEN(SUBSTITUTE(#REF!,",",""))+1</f>
        <v>#REF!</v>
      </c>
    </row>
    <row r="135" spans="1:7">
      <c r="A135" s="5" t="s">
        <v>192</v>
      </c>
      <c r="B135" s="125"/>
      <c r="C135" s="125"/>
      <c r="D135" s="66"/>
      <c r="E135" s="15" t="str">
        <f t="shared" si="1"/>
        <v/>
      </c>
      <c r="F135" s="312" t="b">
        <f>IF(nume_candidat="",FALSE,ISNUMBER(SEARCH(nume_candidat,#REF!)))</f>
        <v>0</v>
      </c>
      <c r="G135" s="313" t="e">
        <f>LEN(#REF!)-LEN(SUBSTITUTE(#REF!,",",""))+1</f>
        <v>#REF!</v>
      </c>
    </row>
    <row r="136" spans="1:7">
      <c r="A136" s="5" t="s">
        <v>193</v>
      </c>
      <c r="B136" s="125"/>
      <c r="C136" s="125"/>
      <c r="D136" s="66"/>
      <c r="E136" s="15" t="str">
        <f t="shared" si="1"/>
        <v/>
      </c>
      <c r="F136" s="312" t="b">
        <f>IF(nume_candidat="",FALSE,ISNUMBER(SEARCH(nume_candidat,#REF!)))</f>
        <v>0</v>
      </c>
      <c r="G136" s="313" t="e">
        <f>LEN(#REF!)-LEN(SUBSTITUTE(#REF!,",",""))+1</f>
        <v>#REF!</v>
      </c>
    </row>
    <row r="137" spans="1:7">
      <c r="A137" s="5" t="s">
        <v>194</v>
      </c>
      <c r="B137" s="125"/>
      <c r="C137" s="125"/>
      <c r="D137" s="66"/>
      <c r="E137" s="15" t="str">
        <f t="shared" si="1"/>
        <v/>
      </c>
      <c r="F137" s="312" t="b">
        <f>IF(nume_candidat="",FALSE,ISNUMBER(SEARCH(nume_candidat,#REF!)))</f>
        <v>0</v>
      </c>
      <c r="G137" s="313" t="e">
        <f>LEN(#REF!)-LEN(SUBSTITUTE(#REF!,",",""))+1</f>
        <v>#REF!</v>
      </c>
    </row>
    <row r="138" spans="1:7">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c r="A139" s="5" t="s">
        <v>196</v>
      </c>
      <c r="B139" s="125"/>
      <c r="C139" s="125"/>
      <c r="D139" s="66"/>
      <c r="E139" s="15" t="str">
        <f t="shared" si="2"/>
        <v/>
      </c>
      <c r="F139" s="312" t="b">
        <f>IF(nume_candidat="",FALSE,ISNUMBER(SEARCH(nume_candidat,#REF!)))</f>
        <v>0</v>
      </c>
      <c r="G139" s="313" t="e">
        <f>LEN(#REF!)-LEN(SUBSTITUTE(#REF!,",",""))+1</f>
        <v>#REF!</v>
      </c>
    </row>
    <row r="140" spans="1:7">
      <c r="A140" s="5" t="s">
        <v>197</v>
      </c>
      <c r="B140" s="125"/>
      <c r="C140" s="125"/>
      <c r="D140" s="66"/>
      <c r="E140" s="15" t="str">
        <f t="shared" si="2"/>
        <v/>
      </c>
      <c r="F140" s="312" t="b">
        <f>IF(nume_candidat="",FALSE,ISNUMBER(SEARCH(nume_candidat,#REF!)))</f>
        <v>0</v>
      </c>
      <c r="G140" s="313" t="e">
        <f>LEN(#REF!)-LEN(SUBSTITUTE(#REF!,",",""))+1</f>
        <v>#REF!</v>
      </c>
    </row>
    <row r="141" spans="1:7">
      <c r="A141" s="5" t="s">
        <v>198</v>
      </c>
      <c r="B141" s="125"/>
      <c r="C141" s="125"/>
      <c r="D141" s="66"/>
      <c r="E141" s="15" t="str">
        <f t="shared" si="2"/>
        <v/>
      </c>
      <c r="F141" s="312" t="b">
        <f>IF(nume_candidat="",FALSE,ISNUMBER(SEARCH(nume_candidat,#REF!)))</f>
        <v>0</v>
      </c>
      <c r="G141" s="313" t="e">
        <f>LEN(#REF!)-LEN(SUBSTITUTE(#REF!,",",""))+1</f>
        <v>#REF!</v>
      </c>
    </row>
    <row r="142" spans="1:7">
      <c r="A142" s="5" t="s">
        <v>199</v>
      </c>
      <c r="B142" s="125"/>
      <c r="C142" s="125"/>
      <c r="D142" s="66"/>
      <c r="E142" s="15" t="str">
        <f t="shared" si="2"/>
        <v/>
      </c>
      <c r="F142" s="312" t="b">
        <f>IF(nume_candidat="",FALSE,ISNUMBER(SEARCH(nume_candidat,#REF!)))</f>
        <v>0</v>
      </c>
      <c r="G142" s="313" t="e">
        <f>LEN(#REF!)-LEN(SUBSTITUTE(#REF!,",",""))+1</f>
        <v>#REF!</v>
      </c>
    </row>
    <row r="143" spans="1:7">
      <c r="A143" s="5" t="s">
        <v>200</v>
      </c>
      <c r="B143" s="125"/>
      <c r="C143" s="125"/>
      <c r="D143" s="66"/>
      <c r="E143" s="15" t="str">
        <f t="shared" si="2"/>
        <v/>
      </c>
      <c r="F143" s="312" t="b">
        <f>IF(nume_candidat="",FALSE,ISNUMBER(SEARCH(nume_candidat,#REF!)))</f>
        <v>0</v>
      </c>
      <c r="G143" s="313" t="e">
        <f>LEN(#REF!)-LEN(SUBSTITUTE(#REF!,",",""))+1</f>
        <v>#REF!</v>
      </c>
    </row>
    <row r="144" spans="1:7">
      <c r="A144" s="5" t="s">
        <v>201</v>
      </c>
      <c r="B144" s="125"/>
      <c r="C144" s="125"/>
      <c r="D144" s="66"/>
      <c r="E144" s="15" t="str">
        <f t="shared" si="2"/>
        <v/>
      </c>
      <c r="F144" s="312" t="b">
        <f>IF(nume_candidat="",FALSE,ISNUMBER(SEARCH(nume_candidat,#REF!)))</f>
        <v>0</v>
      </c>
      <c r="G144" s="313" t="e">
        <f>LEN(#REF!)-LEN(SUBSTITUTE(#REF!,",",""))+1</f>
        <v>#REF!</v>
      </c>
    </row>
    <row r="145" spans="1:7">
      <c r="A145" s="5" t="s">
        <v>202</v>
      </c>
      <c r="B145" s="125"/>
      <c r="C145" s="125"/>
      <c r="D145" s="66"/>
      <c r="E145" s="15" t="str">
        <f t="shared" si="2"/>
        <v/>
      </c>
      <c r="F145" s="312" t="b">
        <f>IF(nume_candidat="",FALSE,ISNUMBER(SEARCH(nume_candidat,#REF!)))</f>
        <v>0</v>
      </c>
      <c r="G145" s="313" t="e">
        <f>LEN(#REF!)-LEN(SUBSTITUTE(#REF!,",",""))+1</f>
        <v>#REF!</v>
      </c>
    </row>
    <row r="146" spans="1:7">
      <c r="A146" s="5" t="s">
        <v>203</v>
      </c>
      <c r="B146" s="125"/>
      <c r="C146" s="125"/>
      <c r="D146" s="66"/>
      <c r="E146" s="15" t="str">
        <f t="shared" si="2"/>
        <v/>
      </c>
      <c r="F146" s="312" t="b">
        <f>IF(nume_candidat="",FALSE,ISNUMBER(SEARCH(nume_candidat,#REF!)))</f>
        <v>0</v>
      </c>
      <c r="G146" s="313" t="e">
        <f>LEN(#REF!)-LEN(SUBSTITUTE(#REF!,",",""))+1</f>
        <v>#REF!</v>
      </c>
    </row>
    <row r="147" spans="1:7">
      <c r="A147" s="5" t="s">
        <v>204</v>
      </c>
      <c r="B147" s="125"/>
      <c r="C147" s="125"/>
      <c r="D147" s="66"/>
      <c r="E147" s="15" t="str">
        <f t="shared" si="2"/>
        <v/>
      </c>
      <c r="F147" s="312" t="b">
        <f>IF(nume_candidat="",FALSE,ISNUMBER(SEARCH(nume_candidat,#REF!)))</f>
        <v>0</v>
      </c>
      <c r="G147" s="313" t="e">
        <f>LEN(#REF!)-LEN(SUBSTITUTE(#REF!,",",""))+1</f>
        <v>#REF!</v>
      </c>
    </row>
    <row r="148" spans="1:7">
      <c r="A148" s="5" t="s">
        <v>205</v>
      </c>
      <c r="B148" s="125"/>
      <c r="C148" s="125"/>
      <c r="D148" s="66"/>
      <c r="E148" s="15" t="str">
        <f t="shared" si="2"/>
        <v/>
      </c>
      <c r="F148" s="312" t="b">
        <f>IF(nume_candidat="",FALSE,ISNUMBER(SEARCH(nume_candidat,#REF!)))</f>
        <v>0</v>
      </c>
      <c r="G148" s="313" t="e">
        <f>LEN(#REF!)-LEN(SUBSTITUTE(#REF!,",",""))+1</f>
        <v>#REF!</v>
      </c>
    </row>
    <row r="149" spans="1:7">
      <c r="A149" s="5" t="s">
        <v>206</v>
      </c>
      <c r="B149" s="125"/>
      <c r="C149" s="125"/>
      <c r="D149" s="66"/>
      <c r="E149" s="15" t="str">
        <f t="shared" si="2"/>
        <v/>
      </c>
      <c r="F149" s="312" t="b">
        <f>IF(nume_candidat="",FALSE,ISNUMBER(SEARCH(nume_candidat,#REF!)))</f>
        <v>0</v>
      </c>
      <c r="G149" s="313" t="e">
        <f>LEN(#REF!)-LEN(SUBSTITUTE(#REF!,",",""))+1</f>
        <v>#REF!</v>
      </c>
    </row>
    <row r="150" spans="1:7">
      <c r="A150" s="5" t="s">
        <v>207</v>
      </c>
      <c r="B150" s="125"/>
      <c r="C150" s="125"/>
      <c r="D150" s="66"/>
      <c r="E150" s="15" t="str">
        <f t="shared" si="2"/>
        <v/>
      </c>
      <c r="F150" s="312" t="b">
        <f>IF(nume_candidat="",FALSE,ISNUMBER(SEARCH(nume_candidat,#REF!)))</f>
        <v>0</v>
      </c>
      <c r="G150" s="313" t="e">
        <f>LEN(#REF!)-LEN(SUBSTITUTE(#REF!,",",""))+1</f>
        <v>#REF!</v>
      </c>
    </row>
    <row r="151" spans="1:7">
      <c r="A151" s="5" t="s">
        <v>208</v>
      </c>
      <c r="B151" s="125"/>
      <c r="C151" s="125"/>
      <c r="D151" s="66"/>
      <c r="E151" s="15" t="str">
        <f t="shared" si="2"/>
        <v/>
      </c>
      <c r="F151" s="312" t="b">
        <f>IF(nume_candidat="",FALSE,ISNUMBER(SEARCH(nume_candidat,#REF!)))</f>
        <v>0</v>
      </c>
      <c r="G151" s="313" t="e">
        <f>LEN(#REF!)-LEN(SUBSTITUTE(#REF!,",",""))+1</f>
        <v>#REF!</v>
      </c>
    </row>
    <row r="152" spans="1:7">
      <c r="A152" s="5" t="s">
        <v>209</v>
      </c>
      <c r="B152" s="125"/>
      <c r="C152" s="125"/>
      <c r="D152" s="66"/>
      <c r="E152" s="15" t="str">
        <f t="shared" si="2"/>
        <v/>
      </c>
      <c r="F152" s="312" t="b">
        <f>IF(nume_candidat="",FALSE,ISNUMBER(SEARCH(nume_candidat,#REF!)))</f>
        <v>0</v>
      </c>
      <c r="G152" s="313" t="e">
        <f>LEN(#REF!)-LEN(SUBSTITUTE(#REF!,",",""))+1</f>
        <v>#REF!</v>
      </c>
    </row>
    <row r="153" spans="1:7">
      <c r="A153" s="5" t="s">
        <v>210</v>
      </c>
      <c r="B153" s="125"/>
      <c r="C153" s="125"/>
      <c r="D153" s="66"/>
      <c r="E153" s="15" t="str">
        <f t="shared" si="2"/>
        <v/>
      </c>
      <c r="F153" s="312" t="b">
        <f>IF(nume_candidat="",FALSE,ISNUMBER(SEARCH(nume_candidat,#REF!)))</f>
        <v>0</v>
      </c>
      <c r="G153" s="313" t="e">
        <f>LEN(#REF!)-LEN(SUBSTITUTE(#REF!,",",""))+1</f>
        <v>#REF!</v>
      </c>
    </row>
    <row r="154" spans="1:7">
      <c r="A154" s="5" t="s">
        <v>211</v>
      </c>
      <c r="B154" s="125"/>
      <c r="C154" s="125"/>
      <c r="D154" s="66"/>
      <c r="E154" s="15" t="str">
        <f t="shared" si="2"/>
        <v/>
      </c>
      <c r="F154" s="312" t="b">
        <f>IF(nume_candidat="",FALSE,ISNUMBER(SEARCH(nume_candidat,#REF!)))</f>
        <v>0</v>
      </c>
      <c r="G154" s="313" t="e">
        <f>LEN(#REF!)-LEN(SUBSTITUTE(#REF!,",",""))+1</f>
        <v>#REF!</v>
      </c>
    </row>
    <row r="155" spans="1:7">
      <c r="A155" s="5" t="s">
        <v>212</v>
      </c>
      <c r="B155" s="125"/>
      <c r="C155" s="125"/>
      <c r="D155" s="66"/>
      <c r="E155" s="15" t="str">
        <f t="shared" si="2"/>
        <v/>
      </c>
      <c r="F155" s="312" t="b">
        <f>IF(nume_candidat="",FALSE,ISNUMBER(SEARCH(nume_candidat,#REF!)))</f>
        <v>0</v>
      </c>
      <c r="G155" s="313" t="e">
        <f>LEN(#REF!)-LEN(SUBSTITUTE(#REF!,",",""))+1</f>
        <v>#REF!</v>
      </c>
    </row>
    <row r="156" spans="1:7">
      <c r="A156" s="5" t="s">
        <v>213</v>
      </c>
      <c r="B156" s="125"/>
      <c r="C156" s="125"/>
      <c r="D156" s="66"/>
      <c r="E156" s="15" t="str">
        <f t="shared" si="2"/>
        <v/>
      </c>
      <c r="F156" s="312" t="b">
        <f>IF(nume_candidat="",FALSE,ISNUMBER(SEARCH(nume_candidat,#REF!)))</f>
        <v>0</v>
      </c>
      <c r="G156" s="313" t="e">
        <f>LEN(#REF!)-LEN(SUBSTITUTE(#REF!,",",""))+1</f>
        <v>#REF!</v>
      </c>
    </row>
    <row r="157" spans="1:7">
      <c r="A157" s="5" t="s">
        <v>214</v>
      </c>
      <c r="B157" s="125"/>
      <c r="C157" s="125"/>
      <c r="D157" s="66"/>
      <c r="E157" s="15" t="str">
        <f t="shared" si="2"/>
        <v/>
      </c>
      <c r="F157" s="312" t="b">
        <f>IF(nume_candidat="",FALSE,ISNUMBER(SEARCH(nume_candidat,#REF!)))</f>
        <v>0</v>
      </c>
      <c r="G157" s="313" t="e">
        <f>LEN(#REF!)-LEN(SUBSTITUTE(#REF!,",",""))+1</f>
        <v>#REF!</v>
      </c>
    </row>
    <row r="158" spans="1:7">
      <c r="A158" s="5" t="s">
        <v>215</v>
      </c>
      <c r="B158" s="125"/>
      <c r="C158" s="125"/>
      <c r="D158" s="66"/>
      <c r="E158" s="15" t="str">
        <f t="shared" si="2"/>
        <v/>
      </c>
      <c r="F158" s="312" t="b">
        <f>IF(nume_candidat="",FALSE,ISNUMBER(SEARCH(nume_candidat,#REF!)))</f>
        <v>0</v>
      </c>
      <c r="G158" s="313" t="e">
        <f>LEN(#REF!)-LEN(SUBSTITUTE(#REF!,",",""))+1</f>
        <v>#REF!</v>
      </c>
    </row>
    <row r="159" spans="1:7">
      <c r="A159" s="5" t="s">
        <v>216</v>
      </c>
      <c r="B159" s="125"/>
      <c r="C159" s="125"/>
      <c r="D159" s="66"/>
      <c r="E159" s="15" t="str">
        <f t="shared" si="2"/>
        <v/>
      </c>
      <c r="F159" s="312" t="b">
        <f>IF(nume_candidat="",FALSE,ISNUMBER(SEARCH(nume_candidat,#REF!)))</f>
        <v>0</v>
      </c>
      <c r="G159" s="313" t="e">
        <f>LEN(#REF!)-LEN(SUBSTITUTE(#REF!,",",""))+1</f>
        <v>#REF!</v>
      </c>
    </row>
    <row r="160" spans="1:7">
      <c r="A160" s="5" t="s">
        <v>217</v>
      </c>
      <c r="B160" s="125"/>
      <c r="C160" s="125"/>
      <c r="D160" s="66"/>
      <c r="E160" s="15" t="str">
        <f t="shared" si="2"/>
        <v/>
      </c>
      <c r="F160" s="312" t="b">
        <f>IF(nume_candidat="",FALSE,ISNUMBER(SEARCH(nume_candidat,#REF!)))</f>
        <v>0</v>
      </c>
      <c r="G160" s="313" t="e">
        <f>LEN(#REF!)-LEN(SUBSTITUTE(#REF!,",",""))+1</f>
        <v>#REF!</v>
      </c>
    </row>
    <row r="161" spans="1:7">
      <c r="A161" s="5" t="s">
        <v>218</v>
      </c>
      <c r="B161" s="125"/>
      <c r="C161" s="125"/>
      <c r="D161" s="66"/>
      <c r="E161" s="15" t="str">
        <f t="shared" si="2"/>
        <v/>
      </c>
      <c r="F161" s="312" t="b">
        <f>IF(nume_candidat="",FALSE,ISNUMBER(SEARCH(nume_candidat,#REF!)))</f>
        <v>0</v>
      </c>
      <c r="G161" s="313" t="e">
        <f>LEN(#REF!)-LEN(SUBSTITUTE(#REF!,",",""))+1</f>
        <v>#REF!</v>
      </c>
    </row>
    <row r="162" spans="1:7">
      <c r="A162" s="5" t="s">
        <v>219</v>
      </c>
      <c r="B162" s="125"/>
      <c r="C162" s="125"/>
      <c r="D162" s="66"/>
      <c r="E162" s="15" t="str">
        <f t="shared" si="2"/>
        <v/>
      </c>
      <c r="F162" s="312" t="b">
        <f>IF(nume_candidat="",FALSE,ISNUMBER(SEARCH(nume_candidat,#REF!)))</f>
        <v>0</v>
      </c>
      <c r="G162" s="313" t="e">
        <f>LEN(#REF!)-LEN(SUBSTITUTE(#REF!,",",""))+1</f>
        <v>#REF!</v>
      </c>
    </row>
    <row r="163" spans="1:7">
      <c r="A163" s="5" t="s">
        <v>220</v>
      </c>
      <c r="B163" s="125"/>
      <c r="C163" s="125"/>
      <c r="D163" s="66"/>
      <c r="E163" s="15" t="str">
        <f t="shared" si="2"/>
        <v/>
      </c>
      <c r="F163" s="312" t="b">
        <f>IF(nume_candidat="",FALSE,ISNUMBER(SEARCH(nume_candidat,#REF!)))</f>
        <v>0</v>
      </c>
      <c r="G163" s="313" t="e">
        <f>LEN(#REF!)-LEN(SUBSTITUTE(#REF!,",",""))+1</f>
        <v>#REF!</v>
      </c>
    </row>
    <row r="164" spans="1:7">
      <c r="A164" s="5" t="s">
        <v>221</v>
      </c>
      <c r="B164" s="125"/>
      <c r="C164" s="125"/>
      <c r="D164" s="66"/>
      <c r="E164" s="15" t="str">
        <f t="shared" si="2"/>
        <v/>
      </c>
      <c r="F164" s="312" t="b">
        <f>IF(nume_candidat="",FALSE,ISNUMBER(SEARCH(nume_candidat,#REF!)))</f>
        <v>0</v>
      </c>
      <c r="G164" s="313" t="e">
        <f>LEN(#REF!)-LEN(SUBSTITUTE(#REF!,",",""))+1</f>
        <v>#REF!</v>
      </c>
    </row>
    <row r="165" spans="1:7">
      <c r="A165" s="5" t="s">
        <v>222</v>
      </c>
      <c r="B165" s="125"/>
      <c r="C165" s="125"/>
      <c r="D165" s="66"/>
      <c r="E165" s="15" t="str">
        <f t="shared" si="2"/>
        <v/>
      </c>
      <c r="F165" s="312" t="b">
        <f>IF(nume_candidat="",FALSE,ISNUMBER(SEARCH(nume_candidat,#REF!)))</f>
        <v>0</v>
      </c>
      <c r="G165" s="313" t="e">
        <f>LEN(#REF!)-LEN(SUBSTITUTE(#REF!,",",""))+1</f>
        <v>#REF!</v>
      </c>
    </row>
    <row r="166" spans="1:7">
      <c r="A166" s="5" t="s">
        <v>223</v>
      </c>
      <c r="B166" s="125"/>
      <c r="C166" s="125"/>
      <c r="D166" s="66"/>
      <c r="E166" s="15" t="str">
        <f t="shared" si="2"/>
        <v/>
      </c>
      <c r="F166" s="312" t="b">
        <f>IF(nume_candidat="",FALSE,ISNUMBER(SEARCH(nume_candidat,#REF!)))</f>
        <v>0</v>
      </c>
      <c r="G166" s="313" t="e">
        <f>LEN(#REF!)-LEN(SUBSTITUTE(#REF!,",",""))+1</f>
        <v>#REF!</v>
      </c>
    </row>
    <row r="167" spans="1:7">
      <c r="A167" s="5" t="s">
        <v>224</v>
      </c>
      <c r="B167" s="125"/>
      <c r="C167" s="125"/>
      <c r="D167" s="66"/>
      <c r="E167" s="15" t="str">
        <f t="shared" si="2"/>
        <v/>
      </c>
      <c r="F167" s="312" t="b">
        <f>IF(nume_candidat="",FALSE,ISNUMBER(SEARCH(nume_candidat,#REF!)))</f>
        <v>0</v>
      </c>
      <c r="G167" s="313" t="e">
        <f>LEN(#REF!)-LEN(SUBSTITUTE(#REF!,",",""))+1</f>
        <v>#REF!</v>
      </c>
    </row>
    <row r="168" spans="1:7">
      <c r="A168" s="5" t="s">
        <v>225</v>
      </c>
      <c r="B168" s="125"/>
      <c r="C168" s="125"/>
      <c r="D168" s="66"/>
      <c r="E168" s="15" t="str">
        <f t="shared" si="2"/>
        <v/>
      </c>
      <c r="F168" s="312" t="b">
        <f>IF(nume_candidat="",FALSE,ISNUMBER(SEARCH(nume_candidat,#REF!)))</f>
        <v>0</v>
      </c>
      <c r="G168" s="313" t="e">
        <f>LEN(#REF!)-LEN(SUBSTITUTE(#REF!,",",""))+1</f>
        <v>#REF!</v>
      </c>
    </row>
    <row r="169" spans="1:7">
      <c r="A169" s="5" t="s">
        <v>226</v>
      </c>
      <c r="B169" s="125"/>
      <c r="C169" s="125"/>
      <c r="D169" s="66"/>
      <c r="E169" s="15" t="str">
        <f t="shared" si="2"/>
        <v/>
      </c>
      <c r="F169" s="312" t="b">
        <f>IF(nume_candidat="",FALSE,ISNUMBER(SEARCH(nume_candidat,#REF!)))</f>
        <v>0</v>
      </c>
      <c r="G169" s="313" t="e">
        <f>LEN(#REF!)-LEN(SUBSTITUTE(#REF!,",",""))+1</f>
        <v>#REF!</v>
      </c>
    </row>
    <row r="170" spans="1:7">
      <c r="A170" s="5" t="s">
        <v>227</v>
      </c>
      <c r="B170" s="125"/>
      <c r="C170" s="125"/>
      <c r="D170" s="66"/>
      <c r="E170" s="15" t="str">
        <f t="shared" si="2"/>
        <v/>
      </c>
      <c r="F170" s="312" t="b">
        <f>IF(nume_candidat="",FALSE,ISNUMBER(SEARCH(nume_candidat,#REF!)))</f>
        <v>0</v>
      </c>
      <c r="G170" s="313" t="e">
        <f>LEN(#REF!)-LEN(SUBSTITUTE(#REF!,",",""))+1</f>
        <v>#REF!</v>
      </c>
    </row>
    <row r="171" spans="1:7">
      <c r="A171" s="5" t="s">
        <v>228</v>
      </c>
      <c r="B171" s="125"/>
      <c r="C171" s="125"/>
      <c r="D171" s="66"/>
      <c r="E171" s="15" t="str">
        <f t="shared" si="2"/>
        <v/>
      </c>
      <c r="F171" s="312" t="b">
        <f>IF(nume_candidat="",FALSE,ISNUMBER(SEARCH(nume_candidat,#REF!)))</f>
        <v>0</v>
      </c>
      <c r="G171" s="313" t="e">
        <f>LEN(#REF!)-LEN(SUBSTITUTE(#REF!,",",""))+1</f>
        <v>#REF!</v>
      </c>
    </row>
    <row r="172" spans="1:7">
      <c r="A172" s="5" t="s">
        <v>229</v>
      </c>
      <c r="B172" s="125"/>
      <c r="C172" s="125"/>
      <c r="D172" s="66"/>
      <c r="E172" s="15" t="str">
        <f t="shared" si="2"/>
        <v/>
      </c>
      <c r="F172" s="312" t="b">
        <f>IF(nume_candidat="",FALSE,ISNUMBER(SEARCH(nume_candidat,#REF!)))</f>
        <v>0</v>
      </c>
      <c r="G172" s="313" t="e">
        <f>LEN(#REF!)-LEN(SUBSTITUTE(#REF!,",",""))+1</f>
        <v>#REF!</v>
      </c>
    </row>
    <row r="173" spans="1:7">
      <c r="A173" s="5" t="s">
        <v>230</v>
      </c>
      <c r="B173" s="125"/>
      <c r="C173" s="125"/>
      <c r="D173" s="66"/>
      <c r="E173" s="15" t="str">
        <f t="shared" si="2"/>
        <v/>
      </c>
      <c r="F173" s="312" t="b">
        <f>IF(nume_candidat="",FALSE,ISNUMBER(SEARCH(nume_candidat,#REF!)))</f>
        <v>0</v>
      </c>
      <c r="G173" s="313" t="e">
        <f>LEN(#REF!)-LEN(SUBSTITUTE(#REF!,",",""))+1</f>
        <v>#REF!</v>
      </c>
    </row>
    <row r="174" spans="1:7">
      <c r="A174" s="5" t="s">
        <v>231</v>
      </c>
      <c r="B174" s="125"/>
      <c r="C174" s="125"/>
      <c r="D174" s="66"/>
      <c r="E174" s="15" t="str">
        <f t="shared" si="2"/>
        <v/>
      </c>
      <c r="F174" s="312" t="b">
        <f>IF(nume_candidat="",FALSE,ISNUMBER(SEARCH(nume_candidat,#REF!)))</f>
        <v>0</v>
      </c>
      <c r="G174" s="313" t="e">
        <f>LEN(#REF!)-LEN(SUBSTITUTE(#REF!,",",""))+1</f>
        <v>#REF!</v>
      </c>
    </row>
    <row r="175" spans="1:7">
      <c r="A175" s="5" t="s">
        <v>232</v>
      </c>
      <c r="B175" s="125"/>
      <c r="C175" s="125"/>
      <c r="D175" s="66"/>
      <c r="E175" s="15" t="str">
        <f t="shared" si="2"/>
        <v/>
      </c>
      <c r="F175" s="312" t="b">
        <f>IF(nume_candidat="",FALSE,ISNUMBER(SEARCH(nume_candidat,#REF!)))</f>
        <v>0</v>
      </c>
      <c r="G175" s="313" t="e">
        <f>LEN(#REF!)-LEN(SUBSTITUTE(#REF!,",",""))+1</f>
        <v>#REF!</v>
      </c>
    </row>
    <row r="176" spans="1:7">
      <c r="A176" s="5" t="s">
        <v>233</v>
      </c>
      <c r="B176" s="125"/>
      <c r="C176" s="125"/>
      <c r="D176" s="66"/>
      <c r="E176" s="15" t="str">
        <f t="shared" si="2"/>
        <v/>
      </c>
      <c r="F176" s="312" t="b">
        <f>IF(nume_candidat="",FALSE,ISNUMBER(SEARCH(nume_candidat,#REF!)))</f>
        <v>0</v>
      </c>
      <c r="G176" s="313" t="e">
        <f>LEN(#REF!)-LEN(SUBSTITUTE(#REF!,",",""))+1</f>
        <v>#REF!</v>
      </c>
    </row>
    <row r="177" spans="1:7">
      <c r="A177" s="5" t="s">
        <v>234</v>
      </c>
      <c r="B177" s="125"/>
      <c r="C177" s="125"/>
      <c r="D177" s="66"/>
      <c r="E177" s="15" t="str">
        <f t="shared" si="2"/>
        <v/>
      </c>
      <c r="F177" s="312" t="b">
        <f>IF(nume_candidat="",FALSE,ISNUMBER(SEARCH(nume_candidat,#REF!)))</f>
        <v>0</v>
      </c>
      <c r="G177" s="313" t="e">
        <f>LEN(#REF!)-LEN(SUBSTITUTE(#REF!,",",""))+1</f>
        <v>#REF!</v>
      </c>
    </row>
    <row r="178" spans="1:7">
      <c r="A178" s="5" t="s">
        <v>235</v>
      </c>
      <c r="B178" s="125"/>
      <c r="C178" s="125"/>
      <c r="D178" s="66"/>
      <c r="E178" s="15" t="str">
        <f t="shared" si="2"/>
        <v/>
      </c>
      <c r="F178" s="312" t="b">
        <f>IF(nume_candidat="",FALSE,ISNUMBER(SEARCH(nume_candidat,#REF!)))</f>
        <v>0</v>
      </c>
      <c r="G178" s="313" t="e">
        <f>LEN(#REF!)-LEN(SUBSTITUTE(#REF!,",",""))+1</f>
        <v>#REF!</v>
      </c>
    </row>
    <row r="179" spans="1:7">
      <c r="A179" s="5" t="s">
        <v>236</v>
      </c>
      <c r="B179" s="125"/>
      <c r="C179" s="125"/>
      <c r="D179" s="66"/>
      <c r="E179" s="15" t="str">
        <f t="shared" si="2"/>
        <v/>
      </c>
      <c r="F179" s="312" t="b">
        <f>IF(nume_candidat="",FALSE,ISNUMBER(SEARCH(nume_candidat,#REF!)))</f>
        <v>0</v>
      </c>
      <c r="G179" s="313" t="e">
        <f>LEN(#REF!)-LEN(SUBSTITUTE(#REF!,",",""))+1</f>
        <v>#REF!</v>
      </c>
    </row>
    <row r="180" spans="1:7">
      <c r="A180" s="5" t="s">
        <v>237</v>
      </c>
      <c r="B180" s="125"/>
      <c r="C180" s="125"/>
      <c r="D180" s="66"/>
      <c r="E180" s="15" t="str">
        <f t="shared" si="2"/>
        <v/>
      </c>
      <c r="F180" s="312" t="b">
        <f>IF(nume_candidat="",FALSE,ISNUMBER(SEARCH(nume_candidat,#REF!)))</f>
        <v>0</v>
      </c>
      <c r="G180" s="313" t="e">
        <f>LEN(#REF!)-LEN(SUBSTITUTE(#REF!,",",""))+1</f>
        <v>#REF!</v>
      </c>
    </row>
    <row r="181" spans="1:7">
      <c r="A181" s="5" t="s">
        <v>238</v>
      </c>
      <c r="B181" s="125"/>
      <c r="C181" s="125"/>
      <c r="D181" s="66"/>
      <c r="E181" s="15" t="str">
        <f t="shared" si="2"/>
        <v/>
      </c>
      <c r="F181" s="312" t="b">
        <f>IF(nume_candidat="",FALSE,ISNUMBER(SEARCH(nume_candidat,#REF!)))</f>
        <v>0</v>
      </c>
      <c r="G181" s="313" t="e">
        <f>LEN(#REF!)-LEN(SUBSTITUTE(#REF!,",",""))+1</f>
        <v>#REF!</v>
      </c>
    </row>
    <row r="182" spans="1:7">
      <c r="A182" s="5" t="s">
        <v>239</v>
      </c>
      <c r="B182" s="125"/>
      <c r="C182" s="125"/>
      <c r="D182" s="66"/>
      <c r="E182" s="15" t="str">
        <f t="shared" si="2"/>
        <v/>
      </c>
      <c r="F182" s="312" t="b">
        <f>IF(nume_candidat="",FALSE,ISNUMBER(SEARCH(nume_candidat,#REF!)))</f>
        <v>0</v>
      </c>
      <c r="G182" s="313" t="e">
        <f>LEN(#REF!)-LEN(SUBSTITUTE(#REF!,",",""))+1</f>
        <v>#REF!</v>
      </c>
    </row>
    <row r="183" spans="1:7">
      <c r="A183" s="5" t="s">
        <v>240</v>
      </c>
      <c r="B183" s="125"/>
      <c r="C183" s="125"/>
      <c r="D183" s="66"/>
      <c r="E183" s="15" t="str">
        <f t="shared" si="2"/>
        <v/>
      </c>
      <c r="F183" s="312" t="b">
        <f>IF(nume_candidat="",FALSE,ISNUMBER(SEARCH(nume_candidat,#REF!)))</f>
        <v>0</v>
      </c>
      <c r="G183" s="313" t="e">
        <f>LEN(#REF!)-LEN(SUBSTITUTE(#REF!,",",""))+1</f>
        <v>#REF!</v>
      </c>
    </row>
    <row r="184" spans="1:7">
      <c r="A184" s="5" t="s">
        <v>241</v>
      </c>
      <c r="B184" s="125"/>
      <c r="C184" s="125"/>
      <c r="D184" s="66"/>
      <c r="E184" s="15" t="str">
        <f t="shared" si="2"/>
        <v/>
      </c>
      <c r="F184" s="312" t="b">
        <f>IF(nume_candidat="",FALSE,ISNUMBER(SEARCH(nume_candidat,#REF!)))</f>
        <v>0</v>
      </c>
      <c r="G184" s="313" t="e">
        <f>LEN(#REF!)-LEN(SUBSTITUTE(#REF!,",",""))+1</f>
        <v>#REF!</v>
      </c>
    </row>
    <row r="185" spans="1:7">
      <c r="A185" s="5" t="s">
        <v>242</v>
      </c>
      <c r="B185" s="125"/>
      <c r="C185" s="125"/>
      <c r="D185" s="66"/>
      <c r="E185" s="15" t="str">
        <f t="shared" si="2"/>
        <v/>
      </c>
      <c r="F185" s="312" t="b">
        <f>IF(nume_candidat="",FALSE,ISNUMBER(SEARCH(nume_candidat,#REF!)))</f>
        <v>0</v>
      </c>
      <c r="G185" s="313" t="e">
        <f>LEN(#REF!)-LEN(SUBSTITUTE(#REF!,",",""))+1</f>
        <v>#REF!</v>
      </c>
    </row>
    <row r="186" spans="1:7">
      <c r="A186" s="5" t="s">
        <v>243</v>
      </c>
      <c r="B186" s="125"/>
      <c r="C186" s="125"/>
      <c r="D186" s="66"/>
      <c r="E186" s="15" t="str">
        <f t="shared" si="2"/>
        <v/>
      </c>
      <c r="F186" s="312" t="b">
        <f>IF(nume_candidat="",FALSE,ISNUMBER(SEARCH(nume_candidat,#REF!)))</f>
        <v>0</v>
      </c>
      <c r="G186" s="313" t="e">
        <f>LEN(#REF!)-LEN(SUBSTITUTE(#REF!,",",""))+1</f>
        <v>#REF!</v>
      </c>
    </row>
    <row r="187" spans="1:7">
      <c r="A187" s="5" t="s">
        <v>244</v>
      </c>
      <c r="B187" s="125"/>
      <c r="C187" s="125"/>
      <c r="D187" s="66"/>
      <c r="E187" s="15" t="str">
        <f t="shared" si="2"/>
        <v/>
      </c>
      <c r="F187" s="312" t="b">
        <f>IF(nume_candidat="",FALSE,ISNUMBER(SEARCH(nume_candidat,#REF!)))</f>
        <v>0</v>
      </c>
      <c r="G187" s="313" t="e">
        <f>LEN(#REF!)-LEN(SUBSTITUTE(#REF!,",",""))+1</f>
        <v>#REF!</v>
      </c>
    </row>
    <row r="188" spans="1:7">
      <c r="A188" s="5" t="s">
        <v>245</v>
      </c>
      <c r="B188" s="125"/>
      <c r="C188" s="125"/>
      <c r="D188" s="66"/>
      <c r="E188" s="15" t="str">
        <f t="shared" si="2"/>
        <v/>
      </c>
      <c r="F188" s="312" t="b">
        <f>IF(nume_candidat="",FALSE,ISNUMBER(SEARCH(nume_candidat,#REF!)))</f>
        <v>0</v>
      </c>
      <c r="G188" s="313" t="e">
        <f>LEN(#REF!)-LEN(SUBSTITUTE(#REF!,",",""))+1</f>
        <v>#REF!</v>
      </c>
    </row>
    <row r="189" spans="1:7">
      <c r="A189" s="5" t="s">
        <v>246</v>
      </c>
      <c r="B189" s="125"/>
      <c r="C189" s="125"/>
      <c r="D189" s="66"/>
      <c r="E189" s="15" t="str">
        <f t="shared" si="2"/>
        <v/>
      </c>
      <c r="F189" s="312" t="b">
        <f>IF(nume_candidat="",FALSE,ISNUMBER(SEARCH(nume_candidat,#REF!)))</f>
        <v>0</v>
      </c>
      <c r="G189" s="313" t="e">
        <f>LEN(#REF!)-LEN(SUBSTITUTE(#REF!,",",""))+1</f>
        <v>#REF!</v>
      </c>
    </row>
    <row r="190" spans="1:7">
      <c r="A190" s="5" t="s">
        <v>247</v>
      </c>
      <c r="B190" s="125"/>
      <c r="C190" s="125"/>
      <c r="D190" s="66"/>
      <c r="E190" s="15" t="str">
        <f t="shared" si="2"/>
        <v/>
      </c>
      <c r="F190" s="312" t="b">
        <f>IF(nume_candidat="",FALSE,ISNUMBER(SEARCH(nume_candidat,#REF!)))</f>
        <v>0</v>
      </c>
      <c r="G190" s="313" t="e">
        <f>LEN(#REF!)-LEN(SUBSTITUTE(#REF!,",",""))+1</f>
        <v>#REF!</v>
      </c>
    </row>
    <row r="191" spans="1:7">
      <c r="A191" s="5" t="s">
        <v>248</v>
      </c>
      <c r="B191" s="125"/>
      <c r="C191" s="125"/>
      <c r="D191" s="66"/>
      <c r="E191" s="15" t="str">
        <f t="shared" si="2"/>
        <v/>
      </c>
      <c r="F191" s="312" t="b">
        <f>IF(nume_candidat="",FALSE,ISNUMBER(SEARCH(nume_candidat,#REF!)))</f>
        <v>0</v>
      </c>
      <c r="G191" s="313" t="e">
        <f>LEN(#REF!)-LEN(SUBSTITUTE(#REF!,",",""))+1</f>
        <v>#REF!</v>
      </c>
    </row>
    <row r="192" spans="1:7">
      <c r="A192" s="5" t="s">
        <v>249</v>
      </c>
      <c r="B192" s="125"/>
      <c r="C192" s="125"/>
      <c r="D192" s="66"/>
      <c r="E192" s="15" t="str">
        <f t="shared" si="2"/>
        <v/>
      </c>
      <c r="F192" s="312" t="b">
        <f>IF(nume_candidat="",FALSE,ISNUMBER(SEARCH(nume_candidat,#REF!)))</f>
        <v>0</v>
      </c>
      <c r="G192" s="313" t="e">
        <f>LEN(#REF!)-LEN(SUBSTITUTE(#REF!,",",""))+1</f>
        <v>#REF!</v>
      </c>
    </row>
    <row r="193" spans="1:7">
      <c r="A193" s="5" t="s">
        <v>250</v>
      </c>
      <c r="B193" s="125"/>
      <c r="C193" s="125"/>
      <c r="D193" s="66"/>
      <c r="E193" s="15" t="str">
        <f t="shared" si="2"/>
        <v/>
      </c>
      <c r="F193" s="312" t="b">
        <f>IF(nume_candidat="",FALSE,ISNUMBER(SEARCH(nume_candidat,#REF!)))</f>
        <v>0</v>
      </c>
      <c r="G193" s="313" t="e">
        <f>LEN(#REF!)-LEN(SUBSTITUTE(#REF!,",",""))+1</f>
        <v>#REF!</v>
      </c>
    </row>
    <row r="194" spans="1:7">
      <c r="A194" s="5" t="s">
        <v>251</v>
      </c>
      <c r="B194" s="125"/>
      <c r="C194" s="125"/>
      <c r="D194" s="66"/>
      <c r="E194" s="15" t="str">
        <f t="shared" si="2"/>
        <v/>
      </c>
      <c r="F194" s="312" t="b">
        <f>IF(nume_candidat="",FALSE,ISNUMBER(SEARCH(nume_candidat,#REF!)))</f>
        <v>0</v>
      </c>
      <c r="G194" s="313" t="e">
        <f>LEN(#REF!)-LEN(SUBSTITUTE(#REF!,",",""))+1</f>
        <v>#REF!</v>
      </c>
    </row>
    <row r="195" spans="1:7">
      <c r="A195" s="5" t="s">
        <v>252</v>
      </c>
      <c r="B195" s="125"/>
      <c r="C195" s="125"/>
      <c r="D195" s="66"/>
      <c r="E195" s="15" t="str">
        <f t="shared" si="2"/>
        <v/>
      </c>
      <c r="F195" s="312" t="b">
        <f>IF(nume_candidat="",FALSE,ISNUMBER(SEARCH(nume_candidat,#REF!)))</f>
        <v>0</v>
      </c>
      <c r="G195" s="313" t="e">
        <f>LEN(#REF!)-LEN(SUBSTITUTE(#REF!,",",""))+1</f>
        <v>#REF!</v>
      </c>
    </row>
    <row r="196" spans="1:7">
      <c r="A196" s="5" t="s">
        <v>253</v>
      </c>
      <c r="B196" s="125"/>
      <c r="C196" s="125"/>
      <c r="D196" s="66"/>
      <c r="E196" s="15" t="str">
        <f t="shared" si="2"/>
        <v/>
      </c>
      <c r="F196" s="312" t="b">
        <f>IF(nume_candidat="",FALSE,ISNUMBER(SEARCH(nume_candidat,#REF!)))</f>
        <v>0</v>
      </c>
      <c r="G196" s="313" t="e">
        <f>LEN(#REF!)-LEN(SUBSTITUTE(#REF!,",",""))+1</f>
        <v>#REF!</v>
      </c>
    </row>
    <row r="197" spans="1:7">
      <c r="A197" s="5" t="s">
        <v>254</v>
      </c>
      <c r="B197" s="125"/>
      <c r="C197" s="125"/>
      <c r="D197" s="66"/>
      <c r="E197" s="15" t="str">
        <f t="shared" si="2"/>
        <v/>
      </c>
      <c r="F197" s="312" t="b">
        <f>IF(nume_candidat="",FALSE,ISNUMBER(SEARCH(nume_candidat,#REF!)))</f>
        <v>0</v>
      </c>
      <c r="G197" s="313" t="e">
        <f>LEN(#REF!)-LEN(SUBSTITUTE(#REF!,",",""))+1</f>
        <v>#REF!</v>
      </c>
    </row>
    <row r="198" spans="1:7">
      <c r="A198" s="5" t="s">
        <v>255</v>
      </c>
      <c r="B198" s="125"/>
      <c r="C198" s="125"/>
      <c r="D198" s="66"/>
      <c r="E198" s="15" t="str">
        <f t="shared" si="2"/>
        <v/>
      </c>
      <c r="F198" s="312" t="b">
        <f>IF(nume_candidat="",FALSE,ISNUMBER(SEARCH(nume_candidat,#REF!)))</f>
        <v>0</v>
      </c>
      <c r="G198" s="313" t="e">
        <f>LEN(#REF!)-LEN(SUBSTITUTE(#REF!,",",""))+1</f>
        <v>#REF!</v>
      </c>
    </row>
    <row r="199" spans="1:7">
      <c r="A199" s="5" t="s">
        <v>256</v>
      </c>
      <c r="B199" s="125"/>
      <c r="C199" s="125"/>
      <c r="D199" s="66"/>
      <c r="E199" s="15" t="str">
        <f t="shared" si="2"/>
        <v/>
      </c>
      <c r="F199" s="312" t="b">
        <f>IF(nume_candidat="",FALSE,ISNUMBER(SEARCH(nume_candidat,#REF!)))</f>
        <v>0</v>
      </c>
      <c r="G199" s="313" t="e">
        <f>LEN(#REF!)-LEN(SUBSTITUTE(#REF!,",",""))+1</f>
        <v>#REF!</v>
      </c>
    </row>
    <row r="200" spans="1:7">
      <c r="A200" s="5" t="s">
        <v>257</v>
      </c>
      <c r="B200" s="125"/>
      <c r="C200" s="125"/>
      <c r="D200" s="66"/>
      <c r="E200" s="15" t="str">
        <f t="shared" si="2"/>
        <v/>
      </c>
      <c r="F200" s="312" t="b">
        <f>IF(nume_candidat="",FALSE,ISNUMBER(SEARCH(nume_candidat,#REF!)))</f>
        <v>0</v>
      </c>
      <c r="G200" s="313" t="e">
        <f>LEN(#REF!)-LEN(SUBSTITUTE(#REF!,",",""))+1</f>
        <v>#REF!</v>
      </c>
    </row>
    <row r="201" spans="1:7">
      <c r="A201" s="5" t="s">
        <v>258</v>
      </c>
      <c r="B201" s="125"/>
      <c r="C201" s="125"/>
      <c r="D201" s="66"/>
      <c r="E201" s="15" t="str">
        <f t="shared" si="2"/>
        <v/>
      </c>
      <c r="F201" s="312" t="b">
        <f>IF(nume_candidat="",FALSE,ISNUMBER(SEARCH(nume_candidat,#REF!)))</f>
        <v>0</v>
      </c>
      <c r="G201" s="313" t="e">
        <f>LEN(#REF!)-LEN(SUBSTITUTE(#REF!,",",""))+1</f>
        <v>#REF!</v>
      </c>
    </row>
    <row r="202" spans="1:7">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c r="A203" s="5" t="s">
        <v>260</v>
      </c>
      <c r="B203" s="125"/>
      <c r="C203" s="125"/>
      <c r="D203" s="66"/>
      <c r="E203" s="15" t="str">
        <f t="shared" si="3"/>
        <v/>
      </c>
      <c r="F203" s="312" t="b">
        <f>IF(nume_candidat="",FALSE,ISNUMBER(SEARCH(nume_candidat,#REF!)))</f>
        <v>0</v>
      </c>
      <c r="G203" s="313" t="e">
        <f>LEN(#REF!)-LEN(SUBSTITUTE(#REF!,",",""))+1</f>
        <v>#REF!</v>
      </c>
    </row>
    <row r="204" spans="1:7">
      <c r="A204" s="5" t="s">
        <v>261</v>
      </c>
      <c r="B204" s="125"/>
      <c r="C204" s="125"/>
      <c r="D204" s="66"/>
      <c r="E204" s="15" t="str">
        <f t="shared" si="3"/>
        <v/>
      </c>
      <c r="F204" s="312" t="b">
        <f>IF(nume_candidat="",FALSE,ISNUMBER(SEARCH(nume_candidat,#REF!)))</f>
        <v>0</v>
      </c>
      <c r="G204" s="313" t="e">
        <f>LEN(#REF!)-LEN(SUBSTITUTE(#REF!,",",""))+1</f>
        <v>#REF!</v>
      </c>
    </row>
    <row r="205" spans="1:7">
      <c r="A205" s="5" t="s">
        <v>262</v>
      </c>
      <c r="B205" s="125"/>
      <c r="C205" s="125"/>
      <c r="D205" s="66"/>
      <c r="E205" s="15" t="str">
        <f t="shared" si="3"/>
        <v/>
      </c>
      <c r="F205" s="312" t="b">
        <f>IF(nume_candidat="",FALSE,ISNUMBER(SEARCH(nume_candidat,#REF!)))</f>
        <v>0</v>
      </c>
      <c r="G205" s="313" t="e">
        <f>LEN(#REF!)-LEN(SUBSTITUTE(#REF!,",",""))+1</f>
        <v>#REF!</v>
      </c>
    </row>
    <row r="206" spans="1:7">
      <c r="A206" s="5" t="s">
        <v>263</v>
      </c>
      <c r="B206" s="125"/>
      <c r="C206" s="125"/>
      <c r="D206" s="66"/>
      <c r="E206" s="15" t="str">
        <f t="shared" si="3"/>
        <v/>
      </c>
      <c r="F206" s="312" t="b">
        <f>IF(nume_candidat="",FALSE,ISNUMBER(SEARCH(nume_candidat,#REF!)))</f>
        <v>0</v>
      </c>
      <c r="G206" s="313" t="e">
        <f>LEN(#REF!)-LEN(SUBSTITUTE(#REF!,",",""))+1</f>
        <v>#REF!</v>
      </c>
    </row>
    <row r="207" spans="1:7">
      <c r="A207" s="5" t="s">
        <v>264</v>
      </c>
      <c r="B207" s="125"/>
      <c r="C207" s="125"/>
      <c r="D207" s="66"/>
      <c r="E207" s="15" t="str">
        <f t="shared" si="3"/>
        <v/>
      </c>
      <c r="F207" s="312" t="b">
        <f>IF(nume_candidat="",FALSE,ISNUMBER(SEARCH(nume_candidat,#REF!)))</f>
        <v>0</v>
      </c>
      <c r="G207" s="313" t="e">
        <f>LEN(#REF!)-LEN(SUBSTITUTE(#REF!,",",""))+1</f>
        <v>#REF!</v>
      </c>
    </row>
    <row r="208" spans="1:7">
      <c r="A208" s="5" t="s">
        <v>265</v>
      </c>
      <c r="B208" s="125"/>
      <c r="C208" s="125"/>
      <c r="D208" s="66"/>
      <c r="E208" s="15" t="str">
        <f t="shared" si="3"/>
        <v/>
      </c>
      <c r="F208" s="312" t="b">
        <f>IF(nume_candidat="",FALSE,ISNUMBER(SEARCH(nume_candidat,#REF!)))</f>
        <v>0</v>
      </c>
      <c r="G208" s="313" t="e">
        <f>LEN(#REF!)-LEN(SUBSTITUTE(#REF!,",",""))+1</f>
        <v>#REF!</v>
      </c>
    </row>
    <row r="209" spans="1:7">
      <c r="A209" s="5" t="s">
        <v>266</v>
      </c>
      <c r="B209" s="125"/>
      <c r="C209" s="125"/>
      <c r="D209" s="66"/>
      <c r="E209" s="15" t="str">
        <f t="shared" si="3"/>
        <v/>
      </c>
      <c r="F209" s="312" t="b">
        <f>IF(nume_candidat="",FALSE,ISNUMBER(SEARCH(nume_candidat,#REF!)))</f>
        <v>0</v>
      </c>
      <c r="G209" s="313" t="e">
        <f>LEN(#REF!)-LEN(SUBSTITUTE(#REF!,",",""))+1</f>
        <v>#REF!</v>
      </c>
    </row>
    <row r="210" spans="1:7">
      <c r="A210" s="5" t="s">
        <v>267</v>
      </c>
      <c r="B210" s="125"/>
      <c r="C210" s="125"/>
      <c r="D210" s="66"/>
      <c r="E210" s="15" t="str">
        <f t="shared" si="3"/>
        <v/>
      </c>
      <c r="F210" s="312" t="b">
        <f>IF(nume_candidat="",FALSE,ISNUMBER(SEARCH(nume_candidat,#REF!)))</f>
        <v>0</v>
      </c>
      <c r="G210" s="313" t="e">
        <f>LEN(#REF!)-LEN(SUBSTITUTE(#REF!,",",""))+1</f>
        <v>#REF!</v>
      </c>
    </row>
    <row r="211" spans="1:7">
      <c r="A211" s="5" t="s">
        <v>268</v>
      </c>
      <c r="B211" s="125"/>
      <c r="C211" s="125"/>
      <c r="D211" s="66"/>
      <c r="E211" s="15" t="str">
        <f t="shared" si="3"/>
        <v/>
      </c>
      <c r="F211" s="312" t="b">
        <f>IF(nume_candidat="",FALSE,ISNUMBER(SEARCH(nume_candidat,#REF!)))</f>
        <v>0</v>
      </c>
      <c r="G211" s="313" t="e">
        <f>LEN(#REF!)-LEN(SUBSTITUTE(#REF!,",",""))+1</f>
        <v>#REF!</v>
      </c>
    </row>
    <row r="212" spans="1:7">
      <c r="A212" s="5" t="s">
        <v>269</v>
      </c>
      <c r="B212" s="125"/>
      <c r="C212" s="125"/>
      <c r="D212" s="66"/>
      <c r="E212" s="15" t="str">
        <f t="shared" si="3"/>
        <v/>
      </c>
      <c r="F212" s="312" t="b">
        <f>IF(nume_candidat="",FALSE,ISNUMBER(SEARCH(nume_candidat,#REF!)))</f>
        <v>0</v>
      </c>
      <c r="G212" s="313" t="e">
        <f>LEN(#REF!)-LEN(SUBSTITUTE(#REF!,",",""))+1</f>
        <v>#REF!</v>
      </c>
    </row>
    <row r="213" spans="1:7">
      <c r="A213" s="5" t="s">
        <v>270</v>
      </c>
      <c r="B213" s="125"/>
      <c r="C213" s="125"/>
      <c r="D213" s="66"/>
      <c r="E213" s="15" t="str">
        <f t="shared" si="3"/>
        <v/>
      </c>
      <c r="F213" s="312" t="b">
        <f>IF(nume_candidat="",FALSE,ISNUMBER(SEARCH(nume_candidat,#REF!)))</f>
        <v>0</v>
      </c>
      <c r="G213" s="313" t="e">
        <f>LEN(#REF!)-LEN(SUBSTITUTE(#REF!,",",""))+1</f>
        <v>#REF!</v>
      </c>
    </row>
    <row r="214" spans="1:7">
      <c r="A214" s="5" t="s">
        <v>271</v>
      </c>
      <c r="B214" s="125"/>
      <c r="C214" s="125"/>
      <c r="D214" s="66"/>
      <c r="E214" s="15" t="str">
        <f t="shared" si="3"/>
        <v/>
      </c>
      <c r="F214" s="312" t="b">
        <f>IF(nume_candidat="",FALSE,ISNUMBER(SEARCH(nume_candidat,#REF!)))</f>
        <v>0</v>
      </c>
      <c r="G214" s="313" t="e">
        <f>LEN(#REF!)-LEN(SUBSTITUTE(#REF!,",",""))+1</f>
        <v>#REF!</v>
      </c>
    </row>
    <row r="215" spans="1:7">
      <c r="A215" s="5" t="s">
        <v>272</v>
      </c>
      <c r="B215" s="125"/>
      <c r="C215" s="125"/>
      <c r="D215" s="66"/>
      <c r="E215" s="15" t="str">
        <f t="shared" si="3"/>
        <v/>
      </c>
      <c r="F215" s="312" t="b">
        <f>IF(nume_candidat="",FALSE,ISNUMBER(SEARCH(nume_candidat,#REF!)))</f>
        <v>0</v>
      </c>
      <c r="G215" s="313" t="e">
        <f>LEN(#REF!)-LEN(SUBSTITUTE(#REF!,",",""))+1</f>
        <v>#REF!</v>
      </c>
    </row>
    <row r="216" spans="1:7">
      <c r="A216" s="5" t="s">
        <v>273</v>
      </c>
      <c r="B216" s="125"/>
      <c r="C216" s="125"/>
      <c r="D216" s="66"/>
      <c r="E216" s="15" t="str">
        <f t="shared" si="3"/>
        <v/>
      </c>
      <c r="F216" s="312" t="b">
        <f>IF(nume_candidat="",FALSE,ISNUMBER(SEARCH(nume_candidat,#REF!)))</f>
        <v>0</v>
      </c>
      <c r="G216" s="313" t="e">
        <f>LEN(#REF!)-LEN(SUBSTITUTE(#REF!,",",""))+1</f>
        <v>#REF!</v>
      </c>
    </row>
    <row r="217" spans="1:7">
      <c r="A217" s="5" t="s">
        <v>274</v>
      </c>
      <c r="B217" s="125"/>
      <c r="C217" s="125"/>
      <c r="D217" s="66"/>
      <c r="E217" s="15" t="str">
        <f t="shared" si="3"/>
        <v/>
      </c>
      <c r="F217" s="312" t="b">
        <f>IF(nume_candidat="",FALSE,ISNUMBER(SEARCH(nume_candidat,#REF!)))</f>
        <v>0</v>
      </c>
      <c r="G217" s="313" t="e">
        <f>LEN(#REF!)-LEN(SUBSTITUTE(#REF!,",",""))+1</f>
        <v>#REF!</v>
      </c>
    </row>
    <row r="218" spans="1:7">
      <c r="A218" s="5" t="s">
        <v>275</v>
      </c>
      <c r="B218" s="125"/>
      <c r="C218" s="125"/>
      <c r="D218" s="66"/>
      <c r="E218" s="15" t="str">
        <f t="shared" si="3"/>
        <v/>
      </c>
      <c r="F218" s="312" t="b">
        <f>IF(nume_candidat="",FALSE,ISNUMBER(SEARCH(nume_candidat,#REF!)))</f>
        <v>0</v>
      </c>
      <c r="G218" s="313" t="e">
        <f>LEN(#REF!)-LEN(SUBSTITUTE(#REF!,",",""))+1</f>
        <v>#REF!</v>
      </c>
    </row>
    <row r="219" spans="1:7">
      <c r="A219" s="5" t="s">
        <v>276</v>
      </c>
      <c r="B219" s="125"/>
      <c r="C219" s="125"/>
      <c r="D219" s="66"/>
      <c r="E219" s="15" t="str">
        <f t="shared" si="3"/>
        <v/>
      </c>
      <c r="F219" s="312" t="b">
        <f>IF(nume_candidat="",FALSE,ISNUMBER(SEARCH(nume_candidat,#REF!)))</f>
        <v>0</v>
      </c>
      <c r="G219" s="313" t="e">
        <f>LEN(#REF!)-LEN(SUBSTITUTE(#REF!,",",""))+1</f>
        <v>#REF!</v>
      </c>
    </row>
    <row r="220" spans="1:7">
      <c r="A220" s="5" t="s">
        <v>277</v>
      </c>
      <c r="B220" s="125"/>
      <c r="C220" s="125"/>
      <c r="D220" s="66"/>
      <c r="E220" s="15" t="str">
        <f t="shared" si="3"/>
        <v/>
      </c>
      <c r="F220" s="312" t="b">
        <f>IF(nume_candidat="",FALSE,ISNUMBER(SEARCH(nume_candidat,#REF!)))</f>
        <v>0</v>
      </c>
      <c r="G220" s="313" t="e">
        <f>LEN(#REF!)-LEN(SUBSTITUTE(#REF!,",",""))+1</f>
        <v>#REF!</v>
      </c>
    </row>
    <row r="221" spans="1:7">
      <c r="A221" s="5" t="s">
        <v>278</v>
      </c>
      <c r="B221" s="125"/>
      <c r="C221" s="125"/>
      <c r="D221" s="66"/>
      <c r="E221" s="15" t="str">
        <f t="shared" si="3"/>
        <v/>
      </c>
      <c r="F221" s="312" t="b">
        <f>IF(nume_candidat="",FALSE,ISNUMBER(SEARCH(nume_candidat,#REF!)))</f>
        <v>0</v>
      </c>
      <c r="G221" s="313" t="e">
        <f>LEN(#REF!)-LEN(SUBSTITUTE(#REF!,",",""))+1</f>
        <v>#REF!</v>
      </c>
    </row>
    <row r="222" spans="1:7">
      <c r="A222" s="5" t="s">
        <v>279</v>
      </c>
      <c r="B222" s="125"/>
      <c r="C222" s="125"/>
      <c r="D222" s="66"/>
      <c r="E222" s="15" t="str">
        <f t="shared" si="3"/>
        <v/>
      </c>
      <c r="F222" s="312" t="b">
        <f>IF(nume_candidat="",FALSE,ISNUMBER(SEARCH(nume_candidat,#REF!)))</f>
        <v>0</v>
      </c>
      <c r="G222" s="313" t="e">
        <f>LEN(#REF!)-LEN(SUBSTITUTE(#REF!,",",""))+1</f>
        <v>#REF!</v>
      </c>
    </row>
    <row r="223" spans="1:7">
      <c r="A223" s="5" t="s">
        <v>280</v>
      </c>
      <c r="B223" s="125"/>
      <c r="C223" s="125"/>
      <c r="D223" s="66"/>
      <c r="E223" s="15" t="str">
        <f t="shared" si="3"/>
        <v/>
      </c>
      <c r="F223" s="312" t="b">
        <f>IF(nume_candidat="",FALSE,ISNUMBER(SEARCH(nume_candidat,#REF!)))</f>
        <v>0</v>
      </c>
      <c r="G223" s="313" t="e">
        <f>LEN(#REF!)-LEN(SUBSTITUTE(#REF!,",",""))+1</f>
        <v>#REF!</v>
      </c>
    </row>
    <row r="224" spans="1:7">
      <c r="A224" s="5" t="s">
        <v>281</v>
      </c>
      <c r="B224" s="125"/>
      <c r="C224" s="125"/>
      <c r="D224" s="66"/>
      <c r="E224" s="15" t="str">
        <f t="shared" si="3"/>
        <v/>
      </c>
      <c r="F224" s="312" t="b">
        <f>IF(nume_candidat="",FALSE,ISNUMBER(SEARCH(nume_candidat,#REF!)))</f>
        <v>0</v>
      </c>
      <c r="G224" s="313" t="e">
        <f>LEN(#REF!)-LEN(SUBSTITUTE(#REF!,",",""))+1</f>
        <v>#REF!</v>
      </c>
    </row>
    <row r="225" spans="1:7">
      <c r="A225" s="5" t="s">
        <v>282</v>
      </c>
      <c r="B225" s="125"/>
      <c r="C225" s="125"/>
      <c r="D225" s="66"/>
      <c r="E225" s="15" t="str">
        <f t="shared" si="3"/>
        <v/>
      </c>
      <c r="F225" s="312" t="b">
        <f>IF(nume_candidat="",FALSE,ISNUMBER(SEARCH(nume_candidat,#REF!)))</f>
        <v>0</v>
      </c>
      <c r="G225" s="313" t="e">
        <f>LEN(#REF!)-LEN(SUBSTITUTE(#REF!,",",""))+1</f>
        <v>#REF!</v>
      </c>
    </row>
    <row r="226" spans="1:7">
      <c r="A226" s="5" t="s">
        <v>283</v>
      </c>
      <c r="B226" s="125"/>
      <c r="C226" s="125"/>
      <c r="D226" s="66"/>
      <c r="E226" s="15" t="str">
        <f t="shared" si="3"/>
        <v/>
      </c>
      <c r="F226" s="312" t="b">
        <f>IF(nume_candidat="",FALSE,ISNUMBER(SEARCH(nume_candidat,#REF!)))</f>
        <v>0</v>
      </c>
      <c r="G226" s="313" t="e">
        <f>LEN(#REF!)-LEN(SUBSTITUTE(#REF!,",",""))+1</f>
        <v>#REF!</v>
      </c>
    </row>
    <row r="227" spans="1:7">
      <c r="A227" s="5" t="s">
        <v>284</v>
      </c>
      <c r="B227" s="125"/>
      <c r="C227" s="125"/>
      <c r="D227" s="66"/>
      <c r="E227" s="15" t="str">
        <f t="shared" si="3"/>
        <v/>
      </c>
      <c r="F227" s="312" t="b">
        <f>IF(nume_candidat="",FALSE,ISNUMBER(SEARCH(nume_candidat,#REF!)))</f>
        <v>0</v>
      </c>
      <c r="G227" s="313" t="e">
        <f>LEN(#REF!)-LEN(SUBSTITUTE(#REF!,",",""))+1</f>
        <v>#REF!</v>
      </c>
    </row>
    <row r="228" spans="1:7">
      <c r="A228" s="5" t="s">
        <v>285</v>
      </c>
      <c r="B228" s="125"/>
      <c r="C228" s="125"/>
      <c r="D228" s="66"/>
      <c r="E228" s="15" t="str">
        <f t="shared" si="3"/>
        <v/>
      </c>
      <c r="F228" s="312" t="b">
        <f>IF(nume_candidat="",FALSE,ISNUMBER(SEARCH(nume_candidat,#REF!)))</f>
        <v>0</v>
      </c>
      <c r="G228" s="313" t="e">
        <f>LEN(#REF!)-LEN(SUBSTITUTE(#REF!,",",""))+1</f>
        <v>#REF!</v>
      </c>
    </row>
    <row r="229" spans="1:7">
      <c r="A229" s="5" t="s">
        <v>286</v>
      </c>
      <c r="B229" s="125"/>
      <c r="C229" s="125"/>
      <c r="D229" s="66"/>
      <c r="E229" s="15" t="str">
        <f t="shared" si="3"/>
        <v/>
      </c>
      <c r="F229" s="312" t="b">
        <f>IF(nume_candidat="",FALSE,ISNUMBER(SEARCH(nume_candidat,#REF!)))</f>
        <v>0</v>
      </c>
      <c r="G229" s="313" t="e">
        <f>LEN(#REF!)-LEN(SUBSTITUTE(#REF!,",",""))+1</f>
        <v>#REF!</v>
      </c>
    </row>
    <row r="230" spans="1:7">
      <c r="A230" s="5" t="s">
        <v>287</v>
      </c>
      <c r="B230" s="125"/>
      <c r="C230" s="125"/>
      <c r="D230" s="66"/>
      <c r="E230" s="15" t="str">
        <f t="shared" si="3"/>
        <v/>
      </c>
      <c r="F230" s="312" t="b">
        <f>IF(nume_candidat="",FALSE,ISNUMBER(SEARCH(nume_candidat,#REF!)))</f>
        <v>0</v>
      </c>
      <c r="G230" s="313" t="e">
        <f>LEN(#REF!)-LEN(SUBSTITUTE(#REF!,",",""))+1</f>
        <v>#REF!</v>
      </c>
    </row>
    <row r="231" spans="1:7">
      <c r="A231" s="5" t="s">
        <v>288</v>
      </c>
      <c r="B231" s="125"/>
      <c r="C231" s="125"/>
      <c r="D231" s="66"/>
      <c r="E231" s="15" t="str">
        <f t="shared" si="3"/>
        <v/>
      </c>
      <c r="F231" s="312" t="b">
        <f>IF(nume_candidat="",FALSE,ISNUMBER(SEARCH(nume_candidat,#REF!)))</f>
        <v>0</v>
      </c>
      <c r="G231" s="313" t="e">
        <f>LEN(#REF!)-LEN(SUBSTITUTE(#REF!,",",""))+1</f>
        <v>#REF!</v>
      </c>
    </row>
    <row r="232" spans="1:7">
      <c r="A232" s="5" t="s">
        <v>289</v>
      </c>
      <c r="B232" s="125"/>
      <c r="C232" s="125"/>
      <c r="D232" s="66"/>
      <c r="E232" s="15" t="str">
        <f t="shared" si="3"/>
        <v/>
      </c>
      <c r="F232" s="312" t="b">
        <f>IF(nume_candidat="",FALSE,ISNUMBER(SEARCH(nume_candidat,#REF!)))</f>
        <v>0</v>
      </c>
      <c r="G232" s="313" t="e">
        <f>LEN(#REF!)-LEN(SUBSTITUTE(#REF!,",",""))+1</f>
        <v>#REF!</v>
      </c>
    </row>
    <row r="233" spans="1:7">
      <c r="A233" s="5" t="s">
        <v>290</v>
      </c>
      <c r="B233" s="125"/>
      <c r="C233" s="125"/>
      <c r="D233" s="66"/>
      <c r="E233" s="15" t="str">
        <f t="shared" si="3"/>
        <v/>
      </c>
      <c r="F233" s="312" t="b">
        <f>IF(nume_candidat="",FALSE,ISNUMBER(SEARCH(nume_candidat,#REF!)))</f>
        <v>0</v>
      </c>
      <c r="G233" s="313" t="e">
        <f>LEN(#REF!)-LEN(SUBSTITUTE(#REF!,",",""))+1</f>
        <v>#REF!</v>
      </c>
    </row>
    <row r="234" spans="1:7">
      <c r="A234" s="5" t="s">
        <v>291</v>
      </c>
      <c r="B234" s="125"/>
      <c r="C234" s="125"/>
      <c r="D234" s="66"/>
      <c r="E234" s="15" t="str">
        <f t="shared" si="3"/>
        <v/>
      </c>
      <c r="F234" s="312" t="b">
        <f>IF(nume_candidat="",FALSE,ISNUMBER(SEARCH(nume_candidat,#REF!)))</f>
        <v>0</v>
      </c>
      <c r="G234" s="313" t="e">
        <f>LEN(#REF!)-LEN(SUBSTITUTE(#REF!,",",""))+1</f>
        <v>#REF!</v>
      </c>
    </row>
    <row r="235" spans="1:7">
      <c r="A235" s="5" t="s">
        <v>292</v>
      </c>
      <c r="B235" s="125"/>
      <c r="C235" s="125"/>
      <c r="D235" s="66"/>
      <c r="E235" s="15" t="str">
        <f t="shared" si="3"/>
        <v/>
      </c>
      <c r="F235" s="312" t="b">
        <f>IF(nume_candidat="",FALSE,ISNUMBER(SEARCH(nume_candidat,#REF!)))</f>
        <v>0</v>
      </c>
      <c r="G235" s="313" t="e">
        <f>LEN(#REF!)-LEN(SUBSTITUTE(#REF!,",",""))+1</f>
        <v>#REF!</v>
      </c>
    </row>
    <row r="236" spans="1:7">
      <c r="A236" s="5" t="s">
        <v>293</v>
      </c>
      <c r="B236" s="125"/>
      <c r="C236" s="125"/>
      <c r="D236" s="66"/>
      <c r="E236" s="15" t="str">
        <f t="shared" si="3"/>
        <v/>
      </c>
      <c r="F236" s="312" t="b">
        <f>IF(nume_candidat="",FALSE,ISNUMBER(SEARCH(nume_candidat,#REF!)))</f>
        <v>0</v>
      </c>
      <c r="G236" s="313" t="e">
        <f>LEN(#REF!)-LEN(SUBSTITUTE(#REF!,",",""))+1</f>
        <v>#REF!</v>
      </c>
    </row>
    <row r="237" spans="1:7">
      <c r="A237" s="5" t="s">
        <v>294</v>
      </c>
      <c r="B237" s="125"/>
      <c r="C237" s="125"/>
      <c r="D237" s="66"/>
      <c r="E237" s="15" t="str">
        <f t="shared" si="3"/>
        <v/>
      </c>
      <c r="F237" s="312" t="b">
        <f>IF(nume_candidat="",FALSE,ISNUMBER(SEARCH(nume_candidat,#REF!)))</f>
        <v>0</v>
      </c>
      <c r="G237" s="313" t="e">
        <f>LEN(#REF!)-LEN(SUBSTITUTE(#REF!,",",""))+1</f>
        <v>#REF!</v>
      </c>
    </row>
    <row r="238" spans="1:7">
      <c r="A238" s="5" t="s">
        <v>295</v>
      </c>
      <c r="B238" s="125"/>
      <c r="C238" s="125"/>
      <c r="D238" s="66"/>
      <c r="E238" s="15" t="str">
        <f t="shared" si="3"/>
        <v/>
      </c>
      <c r="F238" s="312" t="b">
        <f>IF(nume_candidat="",FALSE,ISNUMBER(SEARCH(nume_candidat,#REF!)))</f>
        <v>0</v>
      </c>
      <c r="G238" s="313" t="e">
        <f>LEN(#REF!)-LEN(SUBSTITUTE(#REF!,",",""))+1</f>
        <v>#REF!</v>
      </c>
    </row>
    <row r="239" spans="1:7">
      <c r="A239" s="5" t="s">
        <v>296</v>
      </c>
      <c r="B239" s="125"/>
      <c r="C239" s="125"/>
      <c r="D239" s="66"/>
      <c r="E239" s="15" t="str">
        <f t="shared" si="3"/>
        <v/>
      </c>
      <c r="F239" s="312" t="b">
        <f>IF(nume_candidat="",FALSE,ISNUMBER(SEARCH(nume_candidat,#REF!)))</f>
        <v>0</v>
      </c>
      <c r="G239" s="313" t="e">
        <f>LEN(#REF!)-LEN(SUBSTITUTE(#REF!,",",""))+1</f>
        <v>#REF!</v>
      </c>
    </row>
    <row r="240" spans="1:7">
      <c r="A240" s="5" t="s">
        <v>297</v>
      </c>
      <c r="B240" s="125"/>
      <c r="C240" s="125"/>
      <c r="D240" s="66"/>
      <c r="E240" s="15" t="str">
        <f t="shared" si="3"/>
        <v/>
      </c>
      <c r="F240" s="312" t="b">
        <f>IF(nume_candidat="",FALSE,ISNUMBER(SEARCH(nume_candidat,#REF!)))</f>
        <v>0</v>
      </c>
      <c r="G240" s="313" t="e">
        <f>LEN(#REF!)-LEN(SUBSTITUTE(#REF!,",",""))+1</f>
        <v>#REF!</v>
      </c>
    </row>
    <row r="241" spans="1:7">
      <c r="A241" s="5" t="s">
        <v>298</v>
      </c>
      <c r="B241" s="125"/>
      <c r="C241" s="125"/>
      <c r="D241" s="66"/>
      <c r="E241" s="15" t="str">
        <f t="shared" si="3"/>
        <v/>
      </c>
      <c r="F241" s="312" t="b">
        <f>IF(nume_candidat="",FALSE,ISNUMBER(SEARCH(nume_candidat,#REF!)))</f>
        <v>0</v>
      </c>
      <c r="G241" s="313" t="e">
        <f>LEN(#REF!)-LEN(SUBSTITUTE(#REF!,",",""))+1</f>
        <v>#REF!</v>
      </c>
    </row>
    <row r="242" spans="1:7">
      <c r="A242" s="5" t="s">
        <v>299</v>
      </c>
      <c r="B242" s="125"/>
      <c r="C242" s="125"/>
      <c r="D242" s="66"/>
      <c r="E242" s="15" t="str">
        <f t="shared" si="3"/>
        <v/>
      </c>
      <c r="F242" s="312" t="b">
        <f>IF(nume_candidat="",FALSE,ISNUMBER(SEARCH(nume_candidat,#REF!)))</f>
        <v>0</v>
      </c>
      <c r="G242" s="313" t="e">
        <f>LEN(#REF!)-LEN(SUBSTITUTE(#REF!,",",""))+1</f>
        <v>#REF!</v>
      </c>
    </row>
    <row r="243" spans="1:7">
      <c r="A243" s="5" t="s">
        <v>300</v>
      </c>
      <c r="B243" s="125"/>
      <c r="C243" s="125"/>
      <c r="D243" s="66"/>
      <c r="E243" s="15" t="str">
        <f t="shared" si="3"/>
        <v/>
      </c>
      <c r="F243" s="312" t="b">
        <f>IF(nume_candidat="",FALSE,ISNUMBER(SEARCH(nume_candidat,#REF!)))</f>
        <v>0</v>
      </c>
      <c r="G243" s="313" t="e">
        <f>LEN(#REF!)-LEN(SUBSTITUTE(#REF!,",",""))+1</f>
        <v>#REF!</v>
      </c>
    </row>
    <row r="244" spans="1:7">
      <c r="A244" s="5" t="s">
        <v>301</v>
      </c>
      <c r="B244" s="125"/>
      <c r="C244" s="125"/>
      <c r="D244" s="66"/>
      <c r="E244" s="15" t="str">
        <f t="shared" si="3"/>
        <v/>
      </c>
      <c r="F244" s="312" t="b">
        <f>IF(nume_candidat="",FALSE,ISNUMBER(SEARCH(nume_candidat,#REF!)))</f>
        <v>0</v>
      </c>
      <c r="G244" s="313" t="e">
        <f>LEN(#REF!)-LEN(SUBSTITUTE(#REF!,",",""))+1</f>
        <v>#REF!</v>
      </c>
    </row>
    <row r="245" spans="1:7">
      <c r="A245" s="5" t="s">
        <v>302</v>
      </c>
      <c r="B245" s="125"/>
      <c r="C245" s="125"/>
      <c r="D245" s="66"/>
      <c r="E245" s="15" t="str">
        <f t="shared" si="3"/>
        <v/>
      </c>
      <c r="F245" s="312" t="b">
        <f>IF(nume_candidat="",FALSE,ISNUMBER(SEARCH(nume_candidat,#REF!)))</f>
        <v>0</v>
      </c>
      <c r="G245" s="313" t="e">
        <f>LEN(#REF!)-LEN(SUBSTITUTE(#REF!,",",""))+1</f>
        <v>#REF!</v>
      </c>
    </row>
    <row r="246" spans="1:7">
      <c r="A246" s="5" t="s">
        <v>303</v>
      </c>
      <c r="B246" s="125"/>
      <c r="C246" s="125"/>
      <c r="D246" s="66"/>
      <c r="E246" s="15" t="str">
        <f t="shared" si="3"/>
        <v/>
      </c>
      <c r="F246" s="312" t="b">
        <f>IF(nume_candidat="",FALSE,ISNUMBER(SEARCH(nume_candidat,#REF!)))</f>
        <v>0</v>
      </c>
      <c r="G246" s="313" t="e">
        <f>LEN(#REF!)-LEN(SUBSTITUTE(#REF!,",",""))+1</f>
        <v>#REF!</v>
      </c>
    </row>
    <row r="247" spans="1:7">
      <c r="A247" s="5" t="s">
        <v>304</v>
      </c>
      <c r="B247" s="125"/>
      <c r="C247" s="125"/>
      <c r="D247" s="66"/>
      <c r="E247" s="15" t="str">
        <f t="shared" si="3"/>
        <v/>
      </c>
      <c r="F247" s="312" t="b">
        <f>IF(nume_candidat="",FALSE,ISNUMBER(SEARCH(nume_candidat,#REF!)))</f>
        <v>0</v>
      </c>
      <c r="G247" s="313" t="e">
        <f>LEN(#REF!)-LEN(SUBSTITUTE(#REF!,",",""))+1</f>
        <v>#REF!</v>
      </c>
    </row>
    <row r="248" spans="1:7">
      <c r="A248" s="5" t="s">
        <v>305</v>
      </c>
      <c r="B248" s="125"/>
      <c r="C248" s="125"/>
      <c r="D248" s="66"/>
      <c r="E248" s="15" t="str">
        <f t="shared" si="3"/>
        <v/>
      </c>
      <c r="F248" s="312" t="b">
        <f>IF(nume_candidat="",FALSE,ISNUMBER(SEARCH(nume_candidat,#REF!)))</f>
        <v>0</v>
      </c>
      <c r="G248" s="313" t="e">
        <f>LEN(#REF!)-LEN(SUBSTITUTE(#REF!,",",""))+1</f>
        <v>#REF!</v>
      </c>
    </row>
    <row r="249" spans="1:7">
      <c r="A249" s="5" t="s">
        <v>306</v>
      </c>
      <c r="B249" s="125"/>
      <c r="C249" s="125"/>
      <c r="D249" s="66"/>
      <c r="E249" s="15" t="str">
        <f t="shared" si="3"/>
        <v/>
      </c>
      <c r="F249" s="312" t="b">
        <f>IF(nume_candidat="",FALSE,ISNUMBER(SEARCH(nume_candidat,#REF!)))</f>
        <v>0</v>
      </c>
      <c r="G249" s="313" t="e">
        <f>LEN(#REF!)-LEN(SUBSTITUTE(#REF!,",",""))+1</f>
        <v>#REF!</v>
      </c>
    </row>
    <row r="250" spans="1:7">
      <c r="A250" s="5" t="s">
        <v>307</v>
      </c>
      <c r="B250" s="125"/>
      <c r="C250" s="125"/>
      <c r="D250" s="66"/>
      <c r="E250" s="15" t="str">
        <f t="shared" si="3"/>
        <v/>
      </c>
      <c r="F250" s="312" t="b">
        <f>IF(nume_candidat="",FALSE,ISNUMBER(SEARCH(nume_candidat,#REF!)))</f>
        <v>0</v>
      </c>
      <c r="G250" s="313" t="e">
        <f>LEN(#REF!)-LEN(SUBSTITUTE(#REF!,",",""))+1</f>
        <v>#REF!</v>
      </c>
    </row>
    <row r="251" spans="1:7">
      <c r="A251" s="5" t="s">
        <v>308</v>
      </c>
      <c r="B251" s="125"/>
      <c r="C251" s="125"/>
      <c r="D251" s="66"/>
      <c r="E251" s="15" t="str">
        <f t="shared" si="3"/>
        <v/>
      </c>
      <c r="F251" s="312" t="b">
        <f>IF(nume_candidat="",FALSE,ISNUMBER(SEARCH(nume_candidat,#REF!)))</f>
        <v>0</v>
      </c>
      <c r="G251" s="313" t="e">
        <f>LEN(#REF!)-LEN(SUBSTITUTE(#REF!,",",""))+1</f>
        <v>#REF!</v>
      </c>
    </row>
    <row r="252" spans="1:7">
      <c r="A252" s="5" t="s">
        <v>309</v>
      </c>
      <c r="B252" s="125"/>
      <c r="C252" s="125"/>
      <c r="D252" s="66"/>
      <c r="E252" s="15" t="str">
        <f t="shared" si="3"/>
        <v/>
      </c>
      <c r="F252" s="312" t="b">
        <f>IF(nume_candidat="",FALSE,ISNUMBER(SEARCH(nume_candidat,#REF!)))</f>
        <v>0</v>
      </c>
      <c r="G252" s="313" t="e">
        <f>LEN(#REF!)-LEN(SUBSTITUTE(#REF!,",",""))+1</f>
        <v>#REF!</v>
      </c>
    </row>
    <row r="253" spans="1:7">
      <c r="A253" s="5" t="s">
        <v>310</v>
      </c>
      <c r="B253" s="125"/>
      <c r="C253" s="125"/>
      <c r="D253" s="66"/>
      <c r="E253" s="15" t="str">
        <f t="shared" si="3"/>
        <v/>
      </c>
      <c r="F253" s="312" t="b">
        <f>IF(nume_candidat="",FALSE,ISNUMBER(SEARCH(nume_candidat,#REF!)))</f>
        <v>0</v>
      </c>
      <c r="G253" s="313" t="e">
        <f>LEN(#REF!)-LEN(SUBSTITUTE(#REF!,",",""))+1</f>
        <v>#REF!</v>
      </c>
    </row>
    <row r="254" spans="1:7">
      <c r="A254" s="5" t="s">
        <v>311</v>
      </c>
      <c r="B254" s="125"/>
      <c r="C254" s="125"/>
      <c r="D254" s="66"/>
      <c r="E254" s="15" t="str">
        <f t="shared" si="3"/>
        <v/>
      </c>
      <c r="F254" s="312" t="b">
        <f>IF(nume_candidat="",FALSE,ISNUMBER(SEARCH(nume_candidat,#REF!)))</f>
        <v>0</v>
      </c>
      <c r="G254" s="313" t="e">
        <f>LEN(#REF!)-LEN(SUBSTITUTE(#REF!,",",""))+1</f>
        <v>#REF!</v>
      </c>
    </row>
    <row r="255" spans="1:7">
      <c r="A255" s="5" t="s">
        <v>312</v>
      </c>
      <c r="B255" s="125"/>
      <c r="C255" s="125"/>
      <c r="D255" s="66"/>
      <c r="E255" s="15" t="str">
        <f t="shared" si="3"/>
        <v/>
      </c>
      <c r="F255" s="312" t="b">
        <f>IF(nume_candidat="",FALSE,ISNUMBER(SEARCH(nume_candidat,#REF!)))</f>
        <v>0</v>
      </c>
      <c r="G255" s="313" t="e">
        <f>LEN(#REF!)-LEN(SUBSTITUTE(#REF!,",",""))+1</f>
        <v>#REF!</v>
      </c>
    </row>
    <row r="256" spans="1:7">
      <c r="A256" s="5" t="s">
        <v>313</v>
      </c>
      <c r="B256" s="125"/>
      <c r="C256" s="125"/>
      <c r="D256" s="66"/>
      <c r="E256" s="15" t="str">
        <f t="shared" si="3"/>
        <v/>
      </c>
      <c r="F256" s="312" t="b">
        <f>IF(nume_candidat="",FALSE,ISNUMBER(SEARCH(nume_candidat,#REF!)))</f>
        <v>0</v>
      </c>
      <c r="G256" s="313" t="e">
        <f>LEN(#REF!)-LEN(SUBSTITUTE(#REF!,",",""))+1</f>
        <v>#REF!</v>
      </c>
    </row>
    <row r="257" spans="1:7">
      <c r="A257" s="5" t="s">
        <v>314</v>
      </c>
      <c r="B257" s="125"/>
      <c r="C257" s="125"/>
      <c r="D257" s="66"/>
      <c r="E257" s="15" t="str">
        <f t="shared" si="3"/>
        <v/>
      </c>
      <c r="F257" s="312" t="b">
        <f>IF(nume_candidat="",FALSE,ISNUMBER(SEARCH(nume_candidat,#REF!)))</f>
        <v>0</v>
      </c>
      <c r="G257" s="313" t="e">
        <f>LEN(#REF!)-LEN(SUBSTITUTE(#REF!,",",""))+1</f>
        <v>#REF!</v>
      </c>
    </row>
    <row r="258" spans="1:7">
      <c r="A258" s="5" t="s">
        <v>315</v>
      </c>
      <c r="B258" s="125"/>
      <c r="C258" s="125"/>
      <c r="D258" s="66"/>
      <c r="E258" s="15" t="str">
        <f t="shared" si="3"/>
        <v/>
      </c>
      <c r="F258" s="312" t="b">
        <f>IF(nume_candidat="",FALSE,ISNUMBER(SEARCH(nume_candidat,#REF!)))</f>
        <v>0</v>
      </c>
      <c r="G258" s="313" t="e">
        <f>LEN(#REF!)-LEN(SUBSTITUTE(#REF!,",",""))+1</f>
        <v>#REF!</v>
      </c>
    </row>
    <row r="259" spans="1:7">
      <c r="A259" s="5" t="s">
        <v>316</v>
      </c>
      <c r="B259" s="125"/>
      <c r="C259" s="125"/>
      <c r="D259" s="66"/>
      <c r="E259" s="15" t="str">
        <f t="shared" si="3"/>
        <v/>
      </c>
      <c r="F259" s="312" t="b">
        <f>IF(nume_candidat="",FALSE,ISNUMBER(SEARCH(nume_candidat,#REF!)))</f>
        <v>0</v>
      </c>
      <c r="G259" s="313" t="e">
        <f>LEN(#REF!)-LEN(SUBSTITUTE(#REF!,",",""))+1</f>
        <v>#REF!</v>
      </c>
    </row>
    <row r="260" spans="1:7">
      <c r="A260" s="61"/>
      <c r="B260" s="255"/>
      <c r="C260" s="61"/>
      <c r="D260" s="61"/>
      <c r="E260" s="61"/>
    </row>
    <row r="261" spans="1:7">
      <c r="A261" s="61"/>
      <c r="B261" s="255"/>
      <c r="C261" s="61"/>
      <c r="D261" s="61"/>
      <c r="E261" s="61"/>
    </row>
    <row r="262" spans="1:7">
      <c r="A262" s="61"/>
      <c r="B262" s="255"/>
      <c r="C262" s="61"/>
      <c r="D262" s="61"/>
      <c r="E262" s="61"/>
    </row>
    <row r="263" spans="1:7">
      <c r="A263" s="61"/>
      <c r="B263" s="255"/>
      <c r="C263" s="61"/>
      <c r="D263" s="61"/>
      <c r="E263" s="61"/>
    </row>
    <row r="264" spans="1:7">
      <c r="A264" s="61"/>
      <c r="B264" s="255"/>
      <c r="C264" s="61"/>
      <c r="D264" s="61"/>
      <c r="E264" s="61"/>
    </row>
    <row r="265" spans="1:7">
      <c r="A265" s="61"/>
      <c r="B265" s="255"/>
      <c r="C265" s="61"/>
      <c r="D265" s="61"/>
      <c r="E265" s="61"/>
    </row>
    <row r="266" spans="1:7">
      <c r="A266" s="61"/>
      <c r="B266" s="255"/>
      <c r="C266" s="61"/>
      <c r="D266" s="61"/>
      <c r="E266" s="61"/>
    </row>
    <row r="267" spans="1:7">
      <c r="A267" s="61"/>
      <c r="B267" s="255"/>
      <c r="C267" s="61"/>
      <c r="D267" s="61"/>
      <c r="E267" s="61"/>
    </row>
    <row r="268" spans="1:7">
      <c r="A268" s="61"/>
      <c r="B268" s="255"/>
      <c r="C268" s="61"/>
      <c r="D268" s="61"/>
      <c r="E268" s="61"/>
    </row>
    <row r="269" spans="1:7">
      <c r="A269" s="61"/>
      <c r="B269" s="255"/>
      <c r="C269" s="61"/>
      <c r="D269" s="61"/>
      <c r="E269" s="61"/>
    </row>
    <row r="270" spans="1:7">
      <c r="A270" s="61"/>
      <c r="B270" s="255"/>
      <c r="C270" s="61"/>
      <c r="D270" s="61"/>
      <c r="E270" s="61"/>
    </row>
    <row r="271" spans="1:7">
      <c r="A271" s="61"/>
      <c r="B271" s="255"/>
      <c r="C271" s="61"/>
      <c r="D271" s="61"/>
      <c r="E271" s="61"/>
    </row>
    <row r="272" spans="1:7">
      <c r="A272" s="61"/>
      <c r="B272" s="255"/>
      <c r="C272" s="61"/>
      <c r="D272" s="61"/>
      <c r="E272" s="61"/>
    </row>
    <row r="273" spans="1:5">
      <c r="A273" s="61"/>
      <c r="B273" s="255"/>
      <c r="C273" s="61"/>
      <c r="D273" s="61"/>
      <c r="E273" s="61"/>
    </row>
    <row r="274" spans="1:5">
      <c r="A274" s="61"/>
      <c r="B274" s="255"/>
      <c r="C274" s="61"/>
      <c r="D274" s="61"/>
      <c r="E274" s="61"/>
    </row>
    <row r="275" spans="1:5">
      <c r="A275" s="61"/>
      <c r="B275" s="255"/>
      <c r="C275" s="61"/>
      <c r="D275" s="61"/>
      <c r="E275" s="61"/>
    </row>
    <row r="276" spans="1:5">
      <c r="A276" s="61"/>
      <c r="B276" s="255"/>
      <c r="C276" s="61"/>
      <c r="D276" s="61"/>
      <c r="E276" s="61"/>
    </row>
    <row r="277" spans="1:5">
      <c r="A277" s="61"/>
      <c r="B277" s="255"/>
      <c r="C277" s="61"/>
      <c r="D277" s="61"/>
      <c r="E277" s="61"/>
    </row>
    <row r="278" spans="1:5">
      <c r="A278" s="61"/>
      <c r="B278" s="255"/>
      <c r="C278" s="61"/>
      <c r="D278" s="61"/>
      <c r="E278" s="61"/>
    </row>
    <row r="279" spans="1:5">
      <c r="A279" s="61"/>
      <c r="B279" s="255"/>
      <c r="C279" s="61"/>
      <c r="D279" s="61"/>
      <c r="E279" s="61"/>
    </row>
    <row r="280" spans="1:5">
      <c r="A280" s="61"/>
      <c r="B280" s="255"/>
      <c r="C280" s="61"/>
      <c r="D280" s="61"/>
      <c r="E280" s="61"/>
    </row>
    <row r="281" spans="1:5">
      <c r="A281" s="61"/>
      <c r="B281" s="255"/>
      <c r="C281" s="61"/>
      <c r="D281" s="61"/>
      <c r="E281" s="61"/>
    </row>
    <row r="282" spans="1:5">
      <c r="A282" s="61"/>
      <c r="B282" s="255"/>
      <c r="C282" s="61"/>
      <c r="D282" s="61"/>
      <c r="E282" s="61"/>
    </row>
    <row r="283" spans="1:5">
      <c r="A283" s="61"/>
      <c r="B283" s="255"/>
      <c r="C283" s="61"/>
      <c r="D283" s="61"/>
      <c r="E283" s="61"/>
    </row>
    <row r="284" spans="1:5">
      <c r="A284" s="61"/>
      <c r="B284" s="255"/>
      <c r="C284" s="61"/>
      <c r="D284" s="61"/>
      <c r="E284" s="61"/>
    </row>
    <row r="285" spans="1:5">
      <c r="A285" s="61"/>
      <c r="B285" s="255"/>
      <c r="C285" s="61"/>
      <c r="D285" s="61"/>
      <c r="E285" s="61"/>
    </row>
    <row r="286" spans="1:5">
      <c r="A286" s="61"/>
      <c r="B286" s="255"/>
      <c r="C286" s="61"/>
      <c r="D286" s="61"/>
      <c r="E286" s="61"/>
    </row>
    <row r="287" spans="1:5">
      <c r="A287" s="61"/>
      <c r="B287" s="255"/>
      <c r="C287" s="61"/>
      <c r="D287" s="61"/>
      <c r="E287" s="61"/>
    </row>
    <row r="288" spans="1:5">
      <c r="A288" s="61"/>
      <c r="B288" s="255"/>
      <c r="C288" s="61"/>
      <c r="D288" s="61"/>
      <c r="E288" s="61"/>
    </row>
    <row r="289" spans="1:5">
      <c r="A289" s="61"/>
      <c r="B289" s="255"/>
      <c r="C289" s="61"/>
      <c r="D289" s="61"/>
      <c r="E289" s="61"/>
    </row>
    <row r="290" spans="1:5">
      <c r="A290" s="61"/>
      <c r="B290" s="255"/>
      <c r="C290" s="61"/>
      <c r="D290" s="61"/>
      <c r="E290" s="61"/>
    </row>
    <row r="291" spans="1:5">
      <c r="A291" s="61"/>
      <c r="B291" s="255"/>
      <c r="C291" s="61"/>
      <c r="D291" s="61"/>
      <c r="E291" s="61"/>
    </row>
    <row r="292" spans="1:5">
      <c r="A292" s="61"/>
      <c r="B292" s="255"/>
      <c r="C292" s="61"/>
      <c r="D292" s="61"/>
      <c r="E292" s="61"/>
    </row>
    <row r="293" spans="1:5">
      <c r="A293" s="61"/>
      <c r="B293" s="255"/>
      <c r="C293" s="61"/>
      <c r="D293" s="61"/>
      <c r="E293" s="61"/>
    </row>
    <row r="294" spans="1:5">
      <c r="A294" s="61"/>
      <c r="B294" s="255"/>
      <c r="C294" s="61"/>
      <c r="D294" s="61"/>
      <c r="E294" s="61"/>
    </row>
    <row r="295" spans="1:5">
      <c r="A295" s="61"/>
      <c r="B295" s="255"/>
      <c r="C295" s="61"/>
      <c r="D295" s="61"/>
      <c r="E295" s="61"/>
    </row>
    <row r="296" spans="1:5">
      <c r="A296" s="61"/>
      <c r="B296" s="255"/>
      <c r="C296" s="61"/>
      <c r="D296" s="61"/>
      <c r="E296" s="61"/>
    </row>
    <row r="297" spans="1:5">
      <c r="A297" s="61"/>
      <c r="B297" s="255"/>
      <c r="C297" s="61"/>
      <c r="D297" s="61"/>
      <c r="E297" s="61"/>
    </row>
    <row r="298" spans="1:5">
      <c r="A298" s="61"/>
      <c r="B298" s="255"/>
      <c r="C298" s="61"/>
      <c r="D298" s="61"/>
      <c r="E298" s="61"/>
    </row>
    <row r="299" spans="1:5">
      <c r="A299" s="61"/>
      <c r="B299" s="255"/>
      <c r="C299" s="61"/>
      <c r="D299" s="61"/>
      <c r="E299" s="61"/>
    </row>
    <row r="300" spans="1:5">
      <c r="A300" s="61"/>
      <c r="B300" s="255"/>
      <c r="C300" s="61"/>
      <c r="D300" s="61"/>
      <c r="E300" s="61"/>
    </row>
    <row r="301" spans="1:5">
      <c r="A301" s="61"/>
      <c r="B301" s="255"/>
      <c r="C301" s="61"/>
      <c r="D301" s="61"/>
      <c r="E301" s="61"/>
    </row>
    <row r="302" spans="1:5">
      <c r="A302" s="61"/>
      <c r="B302" s="255"/>
      <c r="C302" s="61"/>
      <c r="D302" s="61"/>
      <c r="E302" s="61"/>
    </row>
    <row r="303" spans="1:5">
      <c r="A303" s="61"/>
      <c r="B303" s="255"/>
      <c r="C303" s="61"/>
      <c r="D303" s="61"/>
      <c r="E303" s="61"/>
    </row>
    <row r="304" spans="1:5">
      <c r="A304" s="61"/>
      <c r="B304" s="255"/>
      <c r="C304" s="61"/>
      <c r="D304" s="61"/>
      <c r="E304" s="61"/>
    </row>
    <row r="305" spans="1:5">
      <c r="A305" s="61"/>
      <c r="B305" s="255"/>
      <c r="C305" s="61"/>
      <c r="D305" s="61"/>
      <c r="E305" s="61"/>
    </row>
    <row r="306" spans="1:5">
      <c r="A306" s="61"/>
      <c r="B306" s="255"/>
      <c r="C306" s="61"/>
      <c r="D306" s="61"/>
      <c r="E306" s="61"/>
    </row>
    <row r="307" spans="1:5">
      <c r="A307" s="61"/>
      <c r="B307" s="255"/>
      <c r="C307" s="61"/>
      <c r="D307" s="61"/>
      <c r="E307" s="61"/>
    </row>
    <row r="308" spans="1:5">
      <c r="A308" s="61"/>
      <c r="B308" s="255"/>
      <c r="C308" s="61"/>
      <c r="D308" s="61"/>
      <c r="E308" s="61"/>
    </row>
    <row r="309" spans="1:5">
      <c r="A309" s="61"/>
      <c r="B309" s="255"/>
      <c r="C309" s="61"/>
      <c r="D309" s="61"/>
      <c r="E309" s="61"/>
    </row>
    <row r="310" spans="1:5">
      <c r="A310" s="61"/>
      <c r="B310" s="255"/>
      <c r="C310" s="61"/>
      <c r="D310" s="61"/>
      <c r="E310" s="61"/>
    </row>
    <row r="311" spans="1:5">
      <c r="A311" s="61"/>
      <c r="B311" s="255"/>
      <c r="C311" s="61"/>
      <c r="D311" s="61"/>
      <c r="E311" s="61"/>
    </row>
    <row r="312" spans="1:5">
      <c r="A312" s="61"/>
      <c r="B312" s="255"/>
      <c r="C312" s="61"/>
      <c r="D312" s="61"/>
      <c r="E312" s="61"/>
    </row>
    <row r="313" spans="1:5">
      <c r="A313" s="61"/>
      <c r="B313" s="255"/>
      <c r="C313" s="61"/>
      <c r="D313" s="61"/>
      <c r="E313" s="61"/>
    </row>
    <row r="314" spans="1:5">
      <c r="A314" s="61"/>
      <c r="B314" s="255"/>
      <c r="C314" s="61"/>
      <c r="D314" s="61"/>
      <c r="E314" s="61"/>
    </row>
    <row r="315" spans="1:5">
      <c r="A315" s="61"/>
      <c r="B315" s="255"/>
      <c r="C315" s="61"/>
      <c r="D315" s="61"/>
      <c r="E315" s="61"/>
    </row>
    <row r="316" spans="1:5">
      <c r="A316" s="61"/>
      <c r="B316" s="255"/>
      <c r="C316" s="61"/>
      <c r="D316" s="61"/>
      <c r="E316" s="61"/>
    </row>
    <row r="317" spans="1:5">
      <c r="A317" s="61"/>
      <c r="B317" s="255"/>
      <c r="C317" s="61"/>
      <c r="D317" s="61"/>
      <c r="E317" s="61"/>
    </row>
    <row r="318" spans="1:5">
      <c r="A318" s="61"/>
      <c r="B318" s="255"/>
      <c r="C318" s="61"/>
      <c r="D318" s="61"/>
      <c r="E318" s="61"/>
    </row>
    <row r="319" spans="1:5">
      <c r="A319" s="61"/>
      <c r="B319" s="255"/>
      <c r="C319" s="61"/>
      <c r="D319" s="61"/>
      <c r="E319" s="61"/>
    </row>
    <row r="320" spans="1:5">
      <c r="A320" s="61"/>
      <c r="B320" s="255"/>
      <c r="C320" s="61"/>
      <c r="D320" s="61"/>
      <c r="E320" s="61"/>
    </row>
    <row r="321" spans="1:5">
      <c r="A321" s="61"/>
      <c r="B321" s="255"/>
      <c r="C321" s="61"/>
      <c r="D321" s="61"/>
      <c r="E321" s="61"/>
    </row>
    <row r="322" spans="1:5">
      <c r="A322" s="61"/>
      <c r="B322" s="255"/>
      <c r="C322" s="61"/>
      <c r="D322" s="61"/>
      <c r="E322" s="61"/>
    </row>
    <row r="323" spans="1:5">
      <c r="A323" s="61"/>
      <c r="B323" s="255"/>
      <c r="C323" s="61"/>
      <c r="D323" s="61"/>
      <c r="E323" s="61"/>
    </row>
    <row r="324" spans="1:5">
      <c r="A324" s="61"/>
      <c r="B324" s="255"/>
      <c r="C324" s="61"/>
      <c r="D324" s="61"/>
      <c r="E324" s="61"/>
    </row>
    <row r="325" spans="1:5">
      <c r="A325" s="61"/>
      <c r="B325" s="255"/>
      <c r="C325" s="61"/>
      <c r="D325" s="61"/>
      <c r="E325" s="61"/>
    </row>
    <row r="326" spans="1:5">
      <c r="A326" s="61"/>
      <c r="B326" s="255"/>
      <c r="C326" s="61"/>
      <c r="D326" s="61"/>
      <c r="E326" s="61"/>
    </row>
    <row r="327" spans="1:5">
      <c r="A327" s="61"/>
      <c r="B327" s="255"/>
      <c r="C327" s="61"/>
      <c r="D327" s="61"/>
      <c r="E327" s="61"/>
    </row>
    <row r="328" spans="1:5">
      <c r="A328" s="61"/>
      <c r="B328" s="255"/>
      <c r="C328" s="61"/>
      <c r="D328" s="61"/>
      <c r="E328" s="61"/>
    </row>
    <row r="329" spans="1:5">
      <c r="A329" s="61"/>
      <c r="B329" s="255"/>
      <c r="C329" s="61"/>
      <c r="D329" s="61"/>
      <c r="E329" s="61"/>
    </row>
    <row r="330" spans="1:5">
      <c r="A330" s="61"/>
      <c r="B330" s="255"/>
      <c r="C330" s="61"/>
      <c r="D330" s="61"/>
      <c r="E330" s="61"/>
    </row>
    <row r="331" spans="1:5">
      <c r="A331" s="61"/>
      <c r="B331" s="255"/>
      <c r="C331" s="61"/>
      <c r="D331" s="61"/>
      <c r="E331" s="61"/>
    </row>
    <row r="332" spans="1:5">
      <c r="A332" s="61"/>
      <c r="B332" s="255"/>
      <c r="C332" s="61"/>
      <c r="D332" s="61"/>
      <c r="E332" s="61"/>
    </row>
    <row r="333" spans="1:5">
      <c r="A333" s="61"/>
      <c r="B333" s="255"/>
      <c r="C333" s="61"/>
      <c r="D333" s="61"/>
      <c r="E333" s="61"/>
    </row>
    <row r="334" spans="1:5">
      <c r="A334" s="61"/>
      <c r="B334" s="255"/>
      <c r="C334" s="61"/>
      <c r="D334" s="61"/>
      <c r="E334" s="61"/>
    </row>
    <row r="335" spans="1:5">
      <c r="A335" s="61"/>
      <c r="B335" s="255"/>
      <c r="C335" s="61"/>
      <c r="D335" s="61"/>
      <c r="E335" s="61"/>
    </row>
    <row r="336" spans="1:5">
      <c r="A336" s="61"/>
      <c r="B336" s="255"/>
      <c r="C336" s="61"/>
      <c r="D336" s="61"/>
      <c r="E336" s="61"/>
    </row>
    <row r="337" spans="1:5">
      <c r="A337" s="61"/>
      <c r="B337" s="255"/>
      <c r="C337" s="61"/>
      <c r="D337" s="61"/>
      <c r="E337" s="61"/>
    </row>
    <row r="338" spans="1:5">
      <c r="A338" s="61"/>
      <c r="B338" s="255"/>
      <c r="C338" s="61"/>
      <c r="D338" s="61"/>
      <c r="E338" s="61"/>
    </row>
    <row r="339" spans="1:5">
      <c r="A339" s="61"/>
      <c r="B339" s="255"/>
      <c r="C339" s="61"/>
      <c r="D339" s="61"/>
      <c r="E339" s="61"/>
    </row>
    <row r="340" spans="1:5">
      <c r="A340" s="61"/>
      <c r="B340" s="255"/>
      <c r="C340" s="61"/>
      <c r="D340" s="61"/>
      <c r="E340" s="61"/>
    </row>
    <row r="341" spans="1:5">
      <c r="A341" s="61"/>
      <c r="B341" s="255"/>
      <c r="C341" s="61"/>
      <c r="D341" s="61"/>
      <c r="E341" s="61"/>
    </row>
    <row r="342" spans="1:5">
      <c r="A342" s="61"/>
      <c r="B342" s="255"/>
      <c r="C342" s="61"/>
      <c r="D342" s="61"/>
      <c r="E342" s="61"/>
    </row>
    <row r="343" spans="1:5">
      <c r="A343" s="61"/>
      <c r="B343" s="255"/>
      <c r="C343" s="61"/>
      <c r="D343" s="61"/>
      <c r="E343" s="61"/>
    </row>
    <row r="344" spans="1:5">
      <c r="A344" s="61"/>
      <c r="B344" s="255"/>
      <c r="C344" s="61"/>
      <c r="D344" s="61"/>
      <c r="E344" s="61"/>
    </row>
    <row r="345" spans="1:5">
      <c r="A345" s="61"/>
      <c r="B345" s="255"/>
      <c r="C345" s="61"/>
      <c r="D345" s="61"/>
      <c r="E345" s="61"/>
    </row>
    <row r="346" spans="1:5">
      <c r="A346" s="61"/>
      <c r="B346" s="255"/>
      <c r="C346" s="61"/>
      <c r="D346" s="61"/>
      <c r="E346" s="61"/>
    </row>
    <row r="347" spans="1:5">
      <c r="A347" s="61"/>
      <c r="B347" s="255"/>
      <c r="C347" s="61"/>
      <c r="D347" s="61"/>
      <c r="E347" s="61"/>
    </row>
    <row r="348" spans="1:5">
      <c r="A348" s="61"/>
      <c r="B348" s="255"/>
      <c r="C348" s="61"/>
      <c r="D348" s="61"/>
      <c r="E348" s="61"/>
    </row>
    <row r="349" spans="1:5">
      <c r="A349" s="61"/>
      <c r="B349" s="255"/>
      <c r="C349" s="61"/>
      <c r="D349" s="61"/>
      <c r="E349" s="61"/>
    </row>
    <row r="350" spans="1:5">
      <c r="A350" s="61"/>
      <c r="B350" s="255"/>
      <c r="C350" s="61"/>
      <c r="D350" s="61"/>
      <c r="E350" s="61"/>
    </row>
    <row r="351" spans="1:5">
      <c r="A351" s="61"/>
      <c r="B351" s="255"/>
      <c r="C351" s="61"/>
      <c r="D351" s="61"/>
      <c r="E351" s="61"/>
    </row>
    <row r="352" spans="1:5">
      <c r="A352" s="61"/>
      <c r="B352" s="255"/>
      <c r="C352" s="61"/>
      <c r="D352" s="61"/>
      <c r="E352" s="61"/>
    </row>
    <row r="353" spans="1:5">
      <c r="A353" s="61"/>
      <c r="B353" s="255"/>
      <c r="C353" s="61"/>
      <c r="D353" s="61"/>
      <c r="E353" s="61"/>
    </row>
    <row r="354" spans="1:5">
      <c r="A354" s="61"/>
      <c r="B354" s="255"/>
      <c r="C354" s="61"/>
      <c r="D354" s="61"/>
      <c r="E354" s="61"/>
    </row>
    <row r="355" spans="1:5">
      <c r="A355" s="61"/>
      <c r="B355" s="255"/>
      <c r="C355" s="61"/>
      <c r="D355" s="61"/>
      <c r="E355" s="61"/>
    </row>
    <row r="356" spans="1:5">
      <c r="A356" s="61"/>
      <c r="B356" s="255"/>
      <c r="C356" s="61"/>
      <c r="D356" s="61"/>
      <c r="E356" s="61"/>
    </row>
    <row r="357" spans="1:5">
      <c r="A357" s="61"/>
      <c r="B357" s="255"/>
      <c r="C357" s="61"/>
      <c r="D357" s="61"/>
      <c r="E357" s="61"/>
    </row>
    <row r="358" spans="1:5">
      <c r="A358" s="61"/>
      <c r="B358" s="255"/>
      <c r="C358" s="61"/>
      <c r="D358" s="61"/>
      <c r="E358" s="61"/>
    </row>
    <row r="359" spans="1:5">
      <c r="A359" s="61"/>
      <c r="B359" s="255"/>
      <c r="C359" s="61"/>
      <c r="D359" s="61"/>
      <c r="E359" s="61"/>
    </row>
    <row r="360" spans="1:5">
      <c r="A360" s="61"/>
      <c r="B360" s="255"/>
      <c r="C360" s="61"/>
      <c r="D360" s="61"/>
      <c r="E360" s="61"/>
    </row>
    <row r="361" spans="1:5">
      <c r="A361" s="61"/>
      <c r="B361" s="255"/>
      <c r="C361" s="61"/>
      <c r="D361" s="61"/>
      <c r="E361" s="61"/>
    </row>
    <row r="362" spans="1:5">
      <c r="A362" s="61"/>
      <c r="B362" s="255"/>
      <c r="C362" s="61"/>
      <c r="D362" s="61"/>
      <c r="E362" s="61"/>
    </row>
    <row r="363" spans="1:5">
      <c r="A363" s="61"/>
      <c r="B363" s="255"/>
      <c r="C363" s="61"/>
      <c r="D363" s="61"/>
      <c r="E363" s="61"/>
    </row>
    <row r="364" spans="1:5">
      <c r="A364" s="61"/>
      <c r="B364" s="255"/>
      <c r="C364" s="61"/>
      <c r="D364" s="61"/>
      <c r="E364" s="61"/>
    </row>
    <row r="365" spans="1:5">
      <c r="A365" s="61"/>
      <c r="B365" s="255"/>
      <c r="C365" s="61"/>
      <c r="D365" s="61"/>
      <c r="E365" s="61"/>
    </row>
    <row r="366" spans="1:5">
      <c r="A366" s="61"/>
      <c r="B366" s="255"/>
      <c r="C366" s="61"/>
      <c r="D366" s="61"/>
      <c r="E366" s="61"/>
    </row>
    <row r="367" spans="1:5">
      <c r="A367" s="61"/>
      <c r="B367" s="255"/>
      <c r="C367" s="61"/>
      <c r="D367" s="61"/>
      <c r="E367" s="61"/>
    </row>
    <row r="368" spans="1:5">
      <c r="A368" s="61"/>
      <c r="B368" s="255"/>
      <c r="C368" s="61"/>
      <c r="D368" s="61"/>
      <c r="E368" s="61"/>
    </row>
    <row r="369" spans="1:5">
      <c r="A369" s="61"/>
      <c r="B369" s="255"/>
      <c r="C369" s="61"/>
      <c r="D369" s="61"/>
      <c r="E369" s="61"/>
    </row>
    <row r="370" spans="1:5">
      <c r="A370" s="61"/>
      <c r="B370" s="255"/>
      <c r="C370" s="61"/>
      <c r="D370" s="61"/>
      <c r="E370" s="61"/>
    </row>
    <row r="371" spans="1:5">
      <c r="A371" s="61"/>
      <c r="B371" s="255"/>
      <c r="C371" s="61"/>
      <c r="D371" s="61"/>
      <c r="E371" s="61"/>
    </row>
    <row r="372" spans="1:5">
      <c r="A372" s="61"/>
      <c r="B372" s="255"/>
      <c r="C372" s="61"/>
      <c r="D372" s="61"/>
      <c r="E372" s="61"/>
    </row>
    <row r="373" spans="1:5">
      <c r="A373" s="61"/>
      <c r="B373" s="255"/>
      <c r="C373" s="61"/>
      <c r="D373" s="61"/>
      <c r="E373" s="61"/>
    </row>
    <row r="374" spans="1:5">
      <c r="A374" s="61"/>
      <c r="B374" s="255"/>
      <c r="C374" s="61"/>
      <c r="D374" s="61"/>
      <c r="E374" s="61"/>
    </row>
    <row r="375" spans="1:5">
      <c r="A375" s="61"/>
      <c r="B375" s="255"/>
      <c r="C375" s="61"/>
      <c r="D375" s="61"/>
      <c r="E375" s="61"/>
    </row>
    <row r="376" spans="1:5">
      <c r="A376" s="61"/>
      <c r="B376" s="255"/>
      <c r="C376" s="61"/>
      <c r="D376" s="61"/>
      <c r="E376" s="61"/>
    </row>
    <row r="377" spans="1:5">
      <c r="A377" s="61"/>
      <c r="B377" s="255"/>
      <c r="C377" s="61"/>
      <c r="D377" s="61"/>
      <c r="E377" s="61"/>
    </row>
    <row r="378" spans="1:5">
      <c r="A378" s="61"/>
      <c r="B378" s="255"/>
      <c r="C378" s="61"/>
      <c r="D378" s="61"/>
      <c r="E378" s="61"/>
    </row>
    <row r="379" spans="1:5">
      <c r="A379" s="61"/>
      <c r="B379" s="255"/>
      <c r="C379" s="61"/>
      <c r="D379" s="61"/>
      <c r="E379" s="61"/>
    </row>
    <row r="380" spans="1:5">
      <c r="A380" s="61"/>
      <c r="B380" s="255"/>
      <c r="C380" s="61"/>
      <c r="D380" s="61"/>
      <c r="E380" s="61"/>
    </row>
    <row r="381" spans="1:5">
      <c r="A381" s="61"/>
      <c r="B381" s="255"/>
      <c r="C381" s="61"/>
      <c r="D381" s="61"/>
      <c r="E381" s="61"/>
    </row>
    <row r="382" spans="1:5">
      <c r="A382" s="61"/>
      <c r="B382" s="255"/>
      <c r="C382" s="61"/>
      <c r="D382" s="61"/>
      <c r="E382" s="61"/>
    </row>
    <row r="383" spans="1:5">
      <c r="A383" s="61"/>
      <c r="B383" s="255"/>
      <c r="C383" s="61"/>
      <c r="D383" s="61"/>
      <c r="E383" s="61"/>
    </row>
    <row r="384" spans="1:5">
      <c r="A384" s="61"/>
      <c r="B384" s="255"/>
      <c r="C384" s="61"/>
      <c r="D384" s="61"/>
      <c r="E384" s="61"/>
    </row>
    <row r="385" spans="1:5">
      <c r="A385" s="61"/>
      <c r="B385" s="255"/>
      <c r="C385" s="61"/>
      <c r="D385" s="61"/>
      <c r="E385" s="61"/>
    </row>
    <row r="386" spans="1:5">
      <c r="A386" s="61"/>
      <c r="B386" s="255"/>
      <c r="C386" s="61"/>
      <c r="D386" s="61"/>
      <c r="E386" s="61"/>
    </row>
    <row r="387" spans="1:5">
      <c r="A387" s="61"/>
      <c r="B387" s="255"/>
      <c r="C387" s="61"/>
      <c r="D387" s="61"/>
      <c r="E387" s="61"/>
    </row>
    <row r="388" spans="1:5">
      <c r="A388" s="61"/>
      <c r="B388" s="255"/>
      <c r="C388" s="61"/>
      <c r="D388" s="61"/>
      <c r="E388" s="61"/>
    </row>
    <row r="389" spans="1:5">
      <c r="A389" s="61"/>
      <c r="B389" s="255"/>
      <c r="C389" s="61"/>
      <c r="D389" s="61"/>
      <c r="E389" s="61"/>
    </row>
    <row r="390" spans="1:5">
      <c r="A390" s="61"/>
      <c r="B390" s="255"/>
      <c r="C390" s="61"/>
      <c r="D390" s="61"/>
      <c r="E390" s="61"/>
    </row>
    <row r="391" spans="1:5">
      <c r="A391" s="61"/>
      <c r="B391" s="255"/>
      <c r="C391" s="61"/>
      <c r="D391" s="61"/>
      <c r="E391" s="61"/>
    </row>
    <row r="392" spans="1:5">
      <c r="A392" s="61"/>
      <c r="B392" s="255"/>
      <c r="C392" s="61"/>
      <c r="D392" s="61"/>
      <c r="E392" s="61"/>
    </row>
    <row r="393" spans="1:5">
      <c r="A393" s="61"/>
      <c r="B393" s="255"/>
      <c r="C393" s="61"/>
      <c r="D393" s="61"/>
      <c r="E393" s="61"/>
    </row>
    <row r="394" spans="1:5">
      <c r="A394" s="61"/>
      <c r="B394" s="255"/>
      <c r="C394" s="61"/>
      <c r="D394" s="61"/>
      <c r="E394" s="61"/>
    </row>
    <row r="395" spans="1:5">
      <c r="A395" s="61"/>
      <c r="B395" s="255"/>
      <c r="C395" s="61"/>
      <c r="D395" s="61"/>
      <c r="E395" s="61"/>
    </row>
    <row r="396" spans="1:5">
      <c r="A396" s="61"/>
      <c r="B396" s="255"/>
      <c r="C396" s="61"/>
      <c r="D396" s="61"/>
      <c r="E396" s="61"/>
    </row>
    <row r="397" spans="1:5">
      <c r="A397" s="61"/>
      <c r="B397" s="255"/>
      <c r="C397" s="61"/>
      <c r="D397" s="61"/>
      <c r="E397" s="61"/>
    </row>
    <row r="398" spans="1:5">
      <c r="A398" s="61"/>
      <c r="B398" s="255"/>
      <c r="C398" s="61"/>
      <c r="D398" s="61"/>
      <c r="E398" s="61"/>
    </row>
    <row r="399" spans="1:5">
      <c r="A399" s="61"/>
      <c r="B399" s="255"/>
      <c r="C399" s="61"/>
      <c r="D399" s="61"/>
      <c r="E399" s="61"/>
    </row>
    <row r="400" spans="1:5">
      <c r="A400" s="61"/>
      <c r="B400" s="255"/>
      <c r="C400" s="61"/>
      <c r="D400" s="61"/>
      <c r="E400" s="61"/>
    </row>
    <row r="401" spans="1:5">
      <c r="A401" s="61"/>
      <c r="B401" s="255"/>
      <c r="C401" s="61"/>
      <c r="D401" s="61"/>
      <c r="E401" s="61"/>
    </row>
    <row r="402" spans="1:5">
      <c r="A402" s="61"/>
      <c r="B402" s="255"/>
      <c r="C402" s="61"/>
      <c r="D402" s="61"/>
      <c r="E402" s="61"/>
    </row>
    <row r="403" spans="1:5">
      <c r="A403" s="61"/>
      <c r="B403" s="255"/>
      <c r="C403" s="61"/>
      <c r="D403" s="61"/>
      <c r="E403" s="61"/>
    </row>
    <row r="404" spans="1:5">
      <c r="A404" s="61"/>
      <c r="B404" s="255"/>
      <c r="C404" s="61"/>
      <c r="D404" s="61"/>
      <c r="E404" s="61"/>
    </row>
    <row r="405" spans="1:5">
      <c r="A405" s="61"/>
      <c r="B405" s="255"/>
      <c r="C405" s="61"/>
      <c r="D405" s="61"/>
      <c r="E405" s="61"/>
    </row>
    <row r="406" spans="1:5">
      <c r="A406" s="61"/>
      <c r="B406" s="255"/>
      <c r="C406" s="61"/>
      <c r="D406" s="61"/>
      <c r="E406" s="61"/>
    </row>
    <row r="407" spans="1:5">
      <c r="A407" s="61"/>
      <c r="B407" s="255"/>
      <c r="C407" s="61"/>
      <c r="D407" s="61"/>
      <c r="E407" s="61"/>
    </row>
    <row r="408" spans="1:5">
      <c r="A408" s="61"/>
      <c r="B408" s="255"/>
      <c r="C408" s="61"/>
      <c r="D408" s="61"/>
      <c r="E408" s="61"/>
    </row>
    <row r="409" spans="1:5">
      <c r="A409" s="61"/>
      <c r="B409" s="255"/>
      <c r="C409" s="61"/>
      <c r="D409" s="61"/>
      <c r="E409" s="61"/>
    </row>
    <row r="410" spans="1:5">
      <c r="A410" s="61"/>
      <c r="B410" s="255"/>
      <c r="C410" s="61"/>
      <c r="D410" s="61"/>
      <c r="E410" s="61"/>
    </row>
    <row r="411" spans="1:5">
      <c r="A411" s="61"/>
      <c r="B411" s="255"/>
      <c r="C411" s="61"/>
      <c r="D411" s="61"/>
      <c r="E411" s="61"/>
    </row>
    <row r="412" spans="1:5">
      <c r="A412" s="61"/>
      <c r="B412" s="255"/>
      <c r="C412" s="61"/>
      <c r="D412" s="61"/>
      <c r="E412" s="61"/>
    </row>
    <row r="413" spans="1:5">
      <c r="A413" s="61"/>
      <c r="B413" s="255"/>
      <c r="C413" s="61"/>
      <c r="D413" s="61"/>
      <c r="E413" s="61"/>
    </row>
    <row r="414" spans="1:5">
      <c r="A414" s="61"/>
      <c r="B414" s="255"/>
      <c r="C414" s="61"/>
      <c r="D414" s="61"/>
      <c r="E414" s="61"/>
    </row>
    <row r="415" spans="1:5">
      <c r="A415" s="61"/>
      <c r="B415" s="255"/>
      <c r="C415" s="61"/>
      <c r="D415" s="61"/>
      <c r="E415" s="61"/>
    </row>
    <row r="416" spans="1:5">
      <c r="A416" s="61"/>
      <c r="B416" s="255"/>
      <c r="C416" s="61"/>
      <c r="D416" s="61"/>
      <c r="E416" s="61"/>
    </row>
    <row r="417" spans="1:5">
      <c r="A417" s="61"/>
      <c r="B417" s="255"/>
      <c r="C417" s="61"/>
      <c r="D417" s="61"/>
      <c r="E417" s="61"/>
    </row>
    <row r="418" spans="1:5">
      <c r="A418" s="61"/>
      <c r="B418" s="255"/>
      <c r="C418" s="61"/>
      <c r="D418" s="61"/>
      <c r="E418" s="61"/>
    </row>
    <row r="419" spans="1:5">
      <c r="A419" s="61"/>
      <c r="B419" s="255"/>
      <c r="C419" s="61"/>
      <c r="D419" s="61"/>
      <c r="E419" s="61"/>
    </row>
    <row r="420" spans="1:5">
      <c r="A420" s="61"/>
      <c r="B420" s="255"/>
      <c r="C420" s="61"/>
      <c r="D420" s="61"/>
      <c r="E420" s="61"/>
    </row>
    <row r="421" spans="1:5">
      <c r="A421" s="61"/>
      <c r="B421" s="255"/>
      <c r="C421" s="61"/>
      <c r="D421" s="61"/>
      <c r="E421" s="61"/>
    </row>
    <row r="422" spans="1:5">
      <c r="A422" s="61"/>
      <c r="B422" s="255"/>
      <c r="C422" s="61"/>
      <c r="D422" s="61"/>
      <c r="E422" s="61"/>
    </row>
    <row r="423" spans="1:5">
      <c r="A423" s="61"/>
      <c r="B423" s="255"/>
      <c r="C423" s="61"/>
      <c r="D423" s="61"/>
      <c r="E423" s="61"/>
    </row>
    <row r="424" spans="1:5">
      <c r="A424" s="61"/>
      <c r="B424" s="255"/>
      <c r="C424" s="61"/>
      <c r="D424" s="61"/>
      <c r="E424" s="61"/>
    </row>
    <row r="425" spans="1:5">
      <c r="A425" s="61"/>
      <c r="B425" s="255"/>
      <c r="C425" s="61"/>
      <c r="D425" s="61"/>
      <c r="E425" s="61"/>
    </row>
    <row r="426" spans="1:5">
      <c r="A426" s="61"/>
      <c r="B426" s="255"/>
      <c r="C426" s="61"/>
      <c r="D426" s="61"/>
      <c r="E426" s="61"/>
    </row>
    <row r="427" spans="1:5">
      <c r="A427" s="61"/>
      <c r="B427" s="255"/>
      <c r="C427" s="61"/>
      <c r="D427" s="61"/>
      <c r="E427" s="61"/>
    </row>
    <row r="428" spans="1:5">
      <c r="A428" s="61"/>
      <c r="B428" s="255"/>
      <c r="C428" s="61"/>
      <c r="D428" s="61"/>
      <c r="E428" s="61"/>
    </row>
    <row r="429" spans="1:5">
      <c r="A429" s="61"/>
      <c r="B429" s="255"/>
      <c r="C429" s="61"/>
      <c r="D429" s="61"/>
      <c r="E429" s="61"/>
    </row>
    <row r="430" spans="1:5">
      <c r="A430" s="61"/>
      <c r="B430" s="255"/>
      <c r="C430" s="61"/>
      <c r="D430" s="61"/>
      <c r="E430" s="61"/>
    </row>
    <row r="431" spans="1:5">
      <c r="A431" s="61"/>
      <c r="B431" s="255"/>
      <c r="C431" s="61"/>
      <c r="D431" s="61"/>
      <c r="E431" s="61"/>
    </row>
    <row r="432" spans="1:5">
      <c r="A432" s="61"/>
      <c r="B432" s="255"/>
      <c r="C432" s="61"/>
      <c r="D432" s="61"/>
      <c r="E432" s="61"/>
    </row>
    <row r="433" spans="1:5">
      <c r="A433" s="61"/>
      <c r="B433" s="255"/>
      <c r="C433" s="61"/>
      <c r="D433" s="61"/>
      <c r="E433" s="61"/>
    </row>
    <row r="434" spans="1:5">
      <c r="A434" s="61"/>
      <c r="B434" s="255"/>
      <c r="C434" s="61"/>
      <c r="D434" s="61"/>
      <c r="E434" s="61"/>
    </row>
    <row r="435" spans="1:5">
      <c r="A435" s="61"/>
      <c r="B435" s="255"/>
      <c r="C435" s="61"/>
      <c r="D435" s="61"/>
      <c r="E435" s="61"/>
    </row>
    <row r="436" spans="1:5">
      <c r="A436" s="61"/>
      <c r="B436" s="255"/>
      <c r="C436" s="61"/>
      <c r="D436" s="61"/>
      <c r="E436" s="61"/>
    </row>
    <row r="437" spans="1:5">
      <c r="A437" s="61"/>
      <c r="B437" s="255"/>
      <c r="C437" s="61"/>
      <c r="D437" s="61"/>
      <c r="E437" s="61"/>
    </row>
    <row r="438" spans="1:5">
      <c r="A438" s="61"/>
      <c r="B438" s="255"/>
      <c r="C438" s="61"/>
      <c r="D438" s="61"/>
      <c r="E438" s="61"/>
    </row>
    <row r="439" spans="1:5">
      <c r="A439" s="61"/>
      <c r="B439" s="255"/>
      <c r="C439" s="61"/>
      <c r="D439" s="61"/>
      <c r="E439" s="61"/>
    </row>
    <row r="440" spans="1:5">
      <c r="A440" s="61"/>
      <c r="B440" s="255"/>
      <c r="C440" s="61"/>
      <c r="D440" s="61"/>
      <c r="E440" s="61"/>
    </row>
    <row r="441" spans="1:5">
      <c r="A441" s="61"/>
      <c r="B441" s="255"/>
      <c r="C441" s="61"/>
      <c r="D441" s="61"/>
      <c r="E441" s="61"/>
    </row>
    <row r="442" spans="1:5">
      <c r="A442" s="61"/>
      <c r="B442" s="255"/>
      <c r="C442" s="61"/>
      <c r="D442" s="61"/>
      <c r="E442" s="61"/>
    </row>
    <row r="443" spans="1:5">
      <c r="A443" s="61"/>
      <c r="B443" s="255"/>
      <c r="C443" s="61"/>
      <c r="D443" s="61"/>
      <c r="E443" s="61"/>
    </row>
    <row r="444" spans="1:5">
      <c r="A444" s="61"/>
      <c r="B444" s="255"/>
      <c r="C444" s="61"/>
      <c r="D444" s="61"/>
      <c r="E444" s="61"/>
    </row>
    <row r="445" spans="1:5">
      <c r="A445" s="61"/>
      <c r="B445" s="255"/>
      <c r="C445" s="61"/>
      <c r="D445" s="61"/>
      <c r="E445" s="61"/>
    </row>
    <row r="446" spans="1:5">
      <c r="A446" s="61"/>
      <c r="B446" s="255"/>
      <c r="C446" s="61"/>
      <c r="D446" s="61"/>
      <c r="E446" s="61"/>
    </row>
    <row r="447" spans="1:5">
      <c r="A447" s="61"/>
      <c r="B447" s="255"/>
      <c r="C447" s="61"/>
      <c r="D447" s="61"/>
      <c r="E447" s="61"/>
    </row>
    <row r="448" spans="1:5">
      <c r="A448" s="61"/>
      <c r="B448" s="255"/>
      <c r="C448" s="61"/>
      <c r="D448" s="61"/>
      <c r="E448" s="61"/>
    </row>
    <row r="449" spans="1:5">
      <c r="A449" s="61"/>
      <c r="B449" s="255"/>
      <c r="C449" s="61"/>
      <c r="D449" s="61"/>
      <c r="E449" s="61"/>
    </row>
    <row r="450" spans="1:5">
      <c r="A450" s="61"/>
      <c r="B450" s="255"/>
      <c r="C450" s="61"/>
      <c r="D450" s="61"/>
      <c r="E450" s="61"/>
    </row>
    <row r="451" spans="1:5">
      <c r="A451" s="61"/>
      <c r="B451" s="255"/>
      <c r="C451" s="61"/>
      <c r="D451" s="61"/>
      <c r="E451" s="61"/>
    </row>
    <row r="452" spans="1:5">
      <c r="A452" s="61"/>
      <c r="B452" s="255"/>
      <c r="C452" s="61"/>
      <c r="D452" s="61"/>
      <c r="E452" s="61"/>
    </row>
    <row r="453" spans="1:5">
      <c r="A453" s="61"/>
      <c r="B453" s="255"/>
      <c r="C453" s="61"/>
      <c r="D453" s="61"/>
      <c r="E453" s="61"/>
    </row>
    <row r="454" spans="1:5">
      <c r="A454" s="61"/>
      <c r="B454" s="255"/>
      <c r="C454" s="61"/>
      <c r="D454" s="61"/>
      <c r="E454" s="61"/>
    </row>
    <row r="455" spans="1:5">
      <c r="A455" s="61"/>
      <c r="B455" s="255"/>
      <c r="C455" s="61"/>
      <c r="D455" s="61"/>
      <c r="E455" s="61"/>
    </row>
    <row r="456" spans="1:5">
      <c r="A456" s="61"/>
      <c r="B456" s="255"/>
      <c r="C456" s="61"/>
      <c r="D456" s="61"/>
      <c r="E456" s="61"/>
    </row>
    <row r="457" spans="1:5">
      <c r="A457" s="61"/>
      <c r="B457" s="255"/>
      <c r="C457" s="61"/>
      <c r="D457" s="61"/>
      <c r="E457" s="61"/>
    </row>
    <row r="458" spans="1:5">
      <c r="A458" s="61"/>
      <c r="B458" s="255"/>
      <c r="C458" s="61"/>
      <c r="D458" s="61"/>
      <c r="E458" s="61"/>
    </row>
    <row r="459" spans="1:5">
      <c r="A459" s="61"/>
      <c r="B459" s="255"/>
      <c r="C459" s="61"/>
      <c r="D459" s="61"/>
      <c r="E459" s="61"/>
    </row>
    <row r="460" spans="1:5">
      <c r="A460" s="61"/>
      <c r="B460" s="255"/>
      <c r="C460" s="61"/>
      <c r="D460" s="61"/>
      <c r="E460" s="61"/>
    </row>
    <row r="461" spans="1:5">
      <c r="A461" s="61"/>
      <c r="B461" s="255"/>
      <c r="C461" s="61"/>
      <c r="D461" s="61"/>
      <c r="E461" s="61"/>
    </row>
    <row r="462" spans="1:5">
      <c r="A462" s="61"/>
      <c r="B462" s="255"/>
      <c r="C462" s="61"/>
      <c r="D462" s="61"/>
      <c r="E462" s="61"/>
    </row>
    <row r="463" spans="1:5">
      <c r="A463" s="61"/>
      <c r="B463" s="255"/>
      <c r="C463" s="61"/>
      <c r="D463" s="61"/>
      <c r="E463" s="61"/>
    </row>
    <row r="464" spans="1:5">
      <c r="A464" s="61"/>
      <c r="B464" s="255"/>
      <c r="C464" s="61"/>
      <c r="D464" s="61"/>
      <c r="E464" s="61"/>
    </row>
    <row r="465" spans="1:5">
      <c r="A465" s="61"/>
      <c r="B465" s="255"/>
      <c r="C465" s="61"/>
      <c r="D465" s="61"/>
      <c r="E465" s="61"/>
    </row>
    <row r="466" spans="1:5">
      <c r="A466" s="61"/>
      <c r="B466" s="255"/>
      <c r="C466" s="61"/>
      <c r="D466" s="61"/>
      <c r="E466" s="61"/>
    </row>
    <row r="467" spans="1:5">
      <c r="A467" s="61"/>
      <c r="B467" s="255"/>
      <c r="C467" s="61"/>
      <c r="D467" s="61"/>
      <c r="E467" s="61"/>
    </row>
    <row r="468" spans="1:5">
      <c r="A468" s="61"/>
      <c r="B468" s="255"/>
      <c r="C468" s="61"/>
      <c r="D468" s="61"/>
      <c r="E468" s="61"/>
    </row>
    <row r="469" spans="1:5">
      <c r="A469" s="61"/>
      <c r="B469" s="255"/>
      <c r="C469" s="61"/>
      <c r="D469" s="61"/>
      <c r="E469" s="61"/>
    </row>
    <row r="470" spans="1:5">
      <c r="A470" s="61"/>
      <c r="B470" s="255"/>
      <c r="C470" s="61"/>
      <c r="D470" s="61"/>
      <c r="E470" s="61"/>
    </row>
  </sheetData>
  <sheetProtection algorithmName="SHA-512" hashValue="xItGDFY2PykWOZh9LZoj2DbFF6jxM4lBy5fBrZlkRDBT13GOwkF0hGkcVfem1p7r0dffL+mEpjVzroDAm2dz4g==" saltValue="LPDCDusXCWx8C4MQNxh5j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D10" sqref="D10"/>
    </sheetView>
  </sheetViews>
  <sheetFormatPr defaultColWidth="9.140625" defaultRowHeight="15.75"/>
  <cols>
    <col min="1" max="1" width="5.7109375" style="57" customWidth="1"/>
    <col min="2" max="2" width="50.140625" style="275" customWidth="1"/>
    <col min="3" max="3" width="12.7109375" style="61" customWidth="1"/>
    <col min="4" max="4" width="23.5703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c r="A1" s="52" t="s">
        <v>483</v>
      </c>
      <c r="B1" s="338"/>
      <c r="C1" s="55"/>
      <c r="D1" s="54"/>
      <c r="E1" s="54"/>
      <c r="F1" s="55"/>
    </row>
    <row r="2" spans="1:7" s="53" customFormat="1">
      <c r="A2" s="501" t="s">
        <v>450</v>
      </c>
      <c r="B2" s="501"/>
      <c r="C2" s="55"/>
      <c r="D2" s="54"/>
      <c r="E2" s="54"/>
      <c r="F2" s="55"/>
    </row>
    <row r="3" spans="1:7">
      <c r="A3" s="502" t="s">
        <v>903</v>
      </c>
      <c r="B3" s="502"/>
      <c r="C3" s="502"/>
      <c r="D3" s="502"/>
      <c r="E3" s="502"/>
      <c r="F3" s="57"/>
    </row>
    <row r="4" spans="1:7" ht="43.5" customHeight="1">
      <c r="A4" s="454" t="s">
        <v>942</v>
      </c>
      <c r="B4" s="454"/>
      <c r="C4" s="454"/>
      <c r="D4" s="454"/>
      <c r="E4" s="454"/>
    </row>
    <row r="6" spans="1:7" s="53" customFormat="1" ht="13.5" customHeight="1">
      <c r="A6" s="57"/>
      <c r="B6" s="275"/>
      <c r="C6" s="136"/>
      <c r="D6" s="57"/>
      <c r="E6" s="305" t="str">
        <f>CONCATENATE(functie," ",nume_candidat)</f>
        <v>Profesor Pop Mirela-Cristina</v>
      </c>
      <c r="F6" s="63"/>
    </row>
    <row r="7" spans="1:7" ht="15" customHeight="1">
      <c r="A7" s="445" t="s">
        <v>338</v>
      </c>
      <c r="B7" s="445" t="s">
        <v>1031</v>
      </c>
      <c r="C7" s="445" t="s">
        <v>2</v>
      </c>
      <c r="D7" s="445" t="s">
        <v>460</v>
      </c>
      <c r="E7" s="446" t="s">
        <v>544</v>
      </c>
      <c r="F7" s="452" t="s">
        <v>541</v>
      </c>
    </row>
    <row r="8" spans="1:7" ht="54" customHeight="1">
      <c r="A8" s="445"/>
      <c r="B8" s="445"/>
      <c r="C8" s="445"/>
      <c r="D8" s="445"/>
      <c r="E8" s="447"/>
      <c r="F8" s="452"/>
      <c r="G8" s="57" t="s">
        <v>461</v>
      </c>
    </row>
    <row r="9" spans="1:7">
      <c r="A9" s="79"/>
      <c r="B9" s="58"/>
      <c r="C9" s="143"/>
      <c r="D9" s="66"/>
      <c r="E9" s="130">
        <f>SUMIF(E10:E1010,"&gt;0")</f>
        <v>0</v>
      </c>
      <c r="F9" s="261"/>
    </row>
    <row r="10" spans="1:7">
      <c r="A10" s="5" t="s">
        <v>40</v>
      </c>
      <c r="B10" s="6"/>
      <c r="C10" s="125"/>
      <c r="D10" s="66"/>
      <c r="E10" s="15" t="str">
        <f t="shared" ref="E10:E73" si="0">IF(OR($B10="",$C10="",$C10&lt;an_initial,$C10&gt;an_final,),"",
(50*(D10="premiu")+25*(D10="nominalizare"))
)</f>
        <v/>
      </c>
      <c r="F10" s="312" t="b">
        <f>IF(nume_candidat="",FALSE,ISNUMBER(SEARCH(nume_candidat,#REF!)))</f>
        <v>0</v>
      </c>
      <c r="G10" s="313" t="e">
        <f>LEN(#REF!)-LEN(SUBSTITUTE(#REF!,",",""))+1</f>
        <v>#REF!</v>
      </c>
    </row>
    <row r="11" spans="1:7" s="72" customFormat="1">
      <c r="A11" s="5" t="s">
        <v>24</v>
      </c>
      <c r="B11" s="6"/>
      <c r="C11" s="125"/>
      <c r="D11" s="66"/>
      <c r="E11" s="15" t="str">
        <f t="shared" si="0"/>
        <v/>
      </c>
      <c r="F11" s="312" t="b">
        <f>IF(nume_candidat="",FALSE,ISNUMBER(SEARCH(nume_candidat,#REF!)))</f>
        <v>0</v>
      </c>
      <c r="G11" s="313" t="e">
        <f>LEN(#REF!)-LEN(SUBSTITUTE(#REF!,",",""))+1</f>
        <v>#REF!</v>
      </c>
    </row>
    <row r="12" spans="1:7">
      <c r="A12" s="5" t="s">
        <v>25</v>
      </c>
      <c r="B12" s="6"/>
      <c r="C12" s="125"/>
      <c r="D12" s="66"/>
      <c r="E12" s="15" t="str">
        <f t="shared" si="0"/>
        <v/>
      </c>
      <c r="F12" s="312" t="b">
        <f>IF(nume_candidat="",FALSE,ISNUMBER(SEARCH(nume_candidat,#REF!)))</f>
        <v>0</v>
      </c>
      <c r="G12" s="313" t="e">
        <f>LEN(#REF!)-LEN(SUBSTITUTE(#REF!,",",""))+1</f>
        <v>#REF!</v>
      </c>
    </row>
    <row r="13" spans="1:7">
      <c r="A13" s="5" t="s">
        <v>26</v>
      </c>
      <c r="B13" s="7"/>
      <c r="C13" s="5"/>
      <c r="D13" s="66"/>
      <c r="E13" s="15" t="str">
        <f t="shared" si="0"/>
        <v/>
      </c>
      <c r="F13" s="312" t="b">
        <f>IF(nume_candidat="",FALSE,ISNUMBER(SEARCH(nume_candidat,#REF!)))</f>
        <v>0</v>
      </c>
      <c r="G13" s="313" t="e">
        <f>LEN(#REF!)-LEN(SUBSTITUTE(#REF!,",",""))+1</f>
        <v>#REF!</v>
      </c>
    </row>
    <row r="14" spans="1:7">
      <c r="A14" s="5" t="s">
        <v>63</v>
      </c>
      <c r="B14" s="7"/>
      <c r="C14" s="36"/>
      <c r="D14" s="66"/>
      <c r="E14" s="15" t="str">
        <f t="shared" si="0"/>
        <v/>
      </c>
      <c r="F14" s="312" t="b">
        <f>IF(nume_candidat="",FALSE,ISNUMBER(SEARCH(nume_candidat,#REF!)))</f>
        <v>0</v>
      </c>
      <c r="G14" s="313" t="e">
        <f>LEN(#REF!)-LEN(SUBSTITUTE(#REF!,",",""))+1</f>
        <v>#REF!</v>
      </c>
    </row>
    <row r="15" spans="1:7">
      <c r="A15" s="5" t="s">
        <v>64</v>
      </c>
      <c r="B15" s="7"/>
      <c r="C15" s="36"/>
      <c r="D15" s="66"/>
      <c r="E15" s="15" t="str">
        <f t="shared" si="0"/>
        <v/>
      </c>
      <c r="F15" s="312" t="b">
        <f>IF(nume_candidat="",FALSE,ISNUMBER(SEARCH(nume_candidat,#REF!)))</f>
        <v>0</v>
      </c>
      <c r="G15" s="313" t="e">
        <f>LEN(#REF!)-LEN(SUBSTITUTE(#REF!,",",""))+1</f>
        <v>#REF!</v>
      </c>
    </row>
    <row r="16" spans="1:7">
      <c r="A16" s="5" t="s">
        <v>65</v>
      </c>
      <c r="B16" s="6"/>
      <c r="C16" s="125"/>
      <c r="D16" s="66"/>
      <c r="E16" s="15" t="str">
        <f t="shared" si="0"/>
        <v/>
      </c>
      <c r="F16" s="312" t="b">
        <f>IF(nume_candidat="",FALSE,ISNUMBER(SEARCH(nume_candidat,#REF!)))</f>
        <v>0</v>
      </c>
      <c r="G16" s="313" t="e">
        <f>LEN(#REF!)-LEN(SUBSTITUTE(#REF!,",",""))+1</f>
        <v>#REF!</v>
      </c>
    </row>
    <row r="17" spans="1:7">
      <c r="A17" s="5" t="s">
        <v>66</v>
      </c>
      <c r="B17" s="7"/>
      <c r="C17" s="36"/>
      <c r="D17" s="66"/>
      <c r="E17" s="15" t="str">
        <f t="shared" si="0"/>
        <v/>
      </c>
      <c r="F17" s="312" t="b">
        <f>IF(nume_candidat="",FALSE,ISNUMBER(SEARCH(nume_candidat,#REF!)))</f>
        <v>0</v>
      </c>
      <c r="G17" s="313" t="e">
        <f>LEN(#REF!)-LEN(SUBSTITUTE(#REF!,",",""))+1</f>
        <v>#REF!</v>
      </c>
    </row>
    <row r="18" spans="1:7">
      <c r="A18" s="5" t="s">
        <v>67</v>
      </c>
      <c r="B18" s="7"/>
      <c r="C18" s="36"/>
      <c r="D18" s="66"/>
      <c r="E18" s="15" t="str">
        <f t="shared" si="0"/>
        <v/>
      </c>
      <c r="F18" s="312" t="b">
        <f>IF(nume_candidat="",FALSE,ISNUMBER(SEARCH(nume_candidat,#REF!)))</f>
        <v>0</v>
      </c>
      <c r="G18" s="313" t="e">
        <f>LEN(#REF!)-LEN(SUBSTITUTE(#REF!,",",""))+1</f>
        <v>#REF!</v>
      </c>
    </row>
    <row r="19" spans="1:7">
      <c r="A19" s="5" t="s">
        <v>68</v>
      </c>
      <c r="B19" s="6"/>
      <c r="C19" s="36"/>
      <c r="D19" s="66"/>
      <c r="E19" s="15" t="str">
        <f t="shared" si="0"/>
        <v/>
      </c>
      <c r="F19" s="312" t="b">
        <f>IF(nume_candidat="",FALSE,ISNUMBER(SEARCH(nume_candidat,#REF!)))</f>
        <v>0</v>
      </c>
      <c r="G19" s="313" t="e">
        <f>LEN(#REF!)-LEN(SUBSTITUTE(#REF!,",",""))+1</f>
        <v>#REF!</v>
      </c>
    </row>
    <row r="20" spans="1:7">
      <c r="A20" s="5" t="s">
        <v>69</v>
      </c>
      <c r="B20" s="6"/>
      <c r="C20" s="36"/>
      <c r="D20" s="66"/>
      <c r="E20" s="15" t="str">
        <f t="shared" si="0"/>
        <v/>
      </c>
      <c r="F20" s="312" t="b">
        <f>IF(nume_candidat="",FALSE,ISNUMBER(SEARCH(nume_candidat,#REF!)))</f>
        <v>0</v>
      </c>
      <c r="G20" s="313" t="e">
        <f>LEN(#REF!)-LEN(SUBSTITUTE(#REF!,",",""))+1</f>
        <v>#REF!</v>
      </c>
    </row>
    <row r="21" spans="1:7">
      <c r="A21" s="5" t="s">
        <v>70</v>
      </c>
      <c r="B21" s="6"/>
      <c r="C21" s="125"/>
      <c r="D21" s="66"/>
      <c r="E21" s="15" t="str">
        <f t="shared" si="0"/>
        <v/>
      </c>
      <c r="F21" s="312" t="b">
        <f>IF(nume_candidat="",FALSE,ISNUMBER(SEARCH(nume_candidat,#REF!)))</f>
        <v>0</v>
      </c>
      <c r="G21" s="313" t="e">
        <f>LEN(#REF!)-LEN(SUBSTITUTE(#REF!,",",""))+1</f>
        <v>#REF!</v>
      </c>
    </row>
    <row r="22" spans="1:7">
      <c r="A22" s="5" t="s">
        <v>71</v>
      </c>
      <c r="B22" s="6"/>
      <c r="C22" s="125"/>
      <c r="D22" s="66"/>
      <c r="E22" s="15" t="str">
        <f t="shared" si="0"/>
        <v/>
      </c>
      <c r="F22" s="312" t="b">
        <f>IF(nume_candidat="",FALSE,ISNUMBER(SEARCH(nume_candidat,#REF!)))</f>
        <v>0</v>
      </c>
      <c r="G22" s="313" t="e">
        <f>LEN(#REF!)-LEN(SUBSTITUTE(#REF!,",",""))+1</f>
        <v>#REF!</v>
      </c>
    </row>
    <row r="23" spans="1:7">
      <c r="A23" s="5" t="s">
        <v>72</v>
      </c>
      <c r="B23" s="6"/>
      <c r="C23" s="125"/>
      <c r="D23" s="66"/>
      <c r="E23" s="15" t="str">
        <f t="shared" si="0"/>
        <v/>
      </c>
      <c r="F23" s="312" t="b">
        <f>IF(nume_candidat="",FALSE,ISNUMBER(SEARCH(nume_candidat,#REF!)))</f>
        <v>0</v>
      </c>
      <c r="G23" s="313" t="e">
        <f>LEN(#REF!)-LEN(SUBSTITUTE(#REF!,",",""))+1</f>
        <v>#REF!</v>
      </c>
    </row>
    <row r="24" spans="1:7">
      <c r="A24" s="5" t="s">
        <v>73</v>
      </c>
      <c r="B24" s="6"/>
      <c r="C24" s="125"/>
      <c r="D24" s="66"/>
      <c r="E24" s="15" t="str">
        <f t="shared" si="0"/>
        <v/>
      </c>
      <c r="F24" s="312" t="b">
        <f>IF(nume_candidat="",FALSE,ISNUMBER(SEARCH(nume_candidat,#REF!)))</f>
        <v>0</v>
      </c>
      <c r="G24" s="313" t="e">
        <f>LEN(#REF!)-LEN(SUBSTITUTE(#REF!,",",""))+1</f>
        <v>#REF!</v>
      </c>
    </row>
    <row r="25" spans="1:7">
      <c r="A25" s="5" t="s">
        <v>74</v>
      </c>
      <c r="B25" s="6"/>
      <c r="C25" s="125"/>
      <c r="D25" s="66"/>
      <c r="E25" s="15" t="str">
        <f t="shared" si="0"/>
        <v/>
      </c>
      <c r="F25" s="312" t="b">
        <f>IF(nume_candidat="",FALSE,ISNUMBER(SEARCH(nume_candidat,#REF!)))</f>
        <v>0</v>
      </c>
      <c r="G25" s="313" t="e">
        <f>LEN(#REF!)-LEN(SUBSTITUTE(#REF!,",",""))+1</f>
        <v>#REF!</v>
      </c>
    </row>
    <row r="26" spans="1:7">
      <c r="A26" s="5" t="s">
        <v>75</v>
      </c>
      <c r="B26" s="6"/>
      <c r="C26" s="125"/>
      <c r="D26" s="66"/>
      <c r="E26" s="15" t="str">
        <f t="shared" si="0"/>
        <v/>
      </c>
      <c r="F26" s="312" t="b">
        <f>IF(nume_candidat="",FALSE,ISNUMBER(SEARCH(nume_candidat,#REF!)))</f>
        <v>0</v>
      </c>
      <c r="G26" s="313" t="e">
        <f>LEN(#REF!)-LEN(SUBSTITUTE(#REF!,",",""))+1</f>
        <v>#REF!</v>
      </c>
    </row>
    <row r="27" spans="1:7">
      <c r="A27" s="5" t="s">
        <v>76</v>
      </c>
      <c r="B27" s="6"/>
      <c r="C27" s="125"/>
      <c r="D27" s="66"/>
      <c r="E27" s="15" t="str">
        <f t="shared" si="0"/>
        <v/>
      </c>
      <c r="F27" s="312" t="b">
        <f>IF(nume_candidat="",FALSE,ISNUMBER(SEARCH(nume_candidat,#REF!)))</f>
        <v>0</v>
      </c>
      <c r="G27" s="313" t="e">
        <f>LEN(#REF!)-LEN(SUBSTITUTE(#REF!,",",""))+1</f>
        <v>#REF!</v>
      </c>
    </row>
    <row r="28" spans="1:7">
      <c r="A28" s="5" t="s">
        <v>77</v>
      </c>
      <c r="B28" s="6"/>
      <c r="C28" s="125"/>
      <c r="D28" s="66"/>
      <c r="E28" s="15" t="str">
        <f t="shared" si="0"/>
        <v/>
      </c>
      <c r="F28" s="312" t="b">
        <f>IF(nume_candidat="",FALSE,ISNUMBER(SEARCH(nume_candidat,#REF!)))</f>
        <v>0</v>
      </c>
      <c r="G28" s="313" t="e">
        <f>LEN(#REF!)-LEN(SUBSTITUTE(#REF!,",",""))+1</f>
        <v>#REF!</v>
      </c>
    </row>
    <row r="29" spans="1:7">
      <c r="A29" s="5" t="s">
        <v>78</v>
      </c>
      <c r="B29" s="6"/>
      <c r="C29" s="125"/>
      <c r="D29" s="66"/>
      <c r="E29" s="15" t="str">
        <f t="shared" si="0"/>
        <v/>
      </c>
      <c r="F29" s="312" t="b">
        <f>IF(nume_candidat="",FALSE,ISNUMBER(SEARCH(nume_candidat,#REF!)))</f>
        <v>0</v>
      </c>
      <c r="G29" s="313" t="e">
        <f>LEN(#REF!)-LEN(SUBSTITUTE(#REF!,",",""))+1</f>
        <v>#REF!</v>
      </c>
    </row>
    <row r="30" spans="1:7">
      <c r="A30" s="5" t="s">
        <v>79</v>
      </c>
      <c r="B30" s="6"/>
      <c r="C30" s="125"/>
      <c r="D30" s="66"/>
      <c r="E30" s="15" t="str">
        <f t="shared" si="0"/>
        <v/>
      </c>
      <c r="F30" s="312" t="b">
        <f>IF(nume_candidat="",FALSE,ISNUMBER(SEARCH(nume_candidat,#REF!)))</f>
        <v>0</v>
      </c>
      <c r="G30" s="313" t="e">
        <f>LEN(#REF!)-LEN(SUBSTITUTE(#REF!,",",""))+1</f>
        <v>#REF!</v>
      </c>
    </row>
    <row r="31" spans="1:7">
      <c r="A31" s="5" t="s">
        <v>80</v>
      </c>
      <c r="B31" s="6"/>
      <c r="C31" s="125"/>
      <c r="D31" s="66"/>
      <c r="E31" s="15" t="str">
        <f t="shared" si="0"/>
        <v/>
      </c>
      <c r="F31" s="312" t="b">
        <f>IF(nume_candidat="",FALSE,ISNUMBER(SEARCH(nume_candidat,#REF!)))</f>
        <v>0</v>
      </c>
      <c r="G31" s="313" t="e">
        <f>LEN(#REF!)-LEN(SUBSTITUTE(#REF!,",",""))+1</f>
        <v>#REF!</v>
      </c>
    </row>
    <row r="32" spans="1:7">
      <c r="A32" s="5" t="s">
        <v>81</v>
      </c>
      <c r="B32" s="6"/>
      <c r="C32" s="125"/>
      <c r="D32" s="66"/>
      <c r="E32" s="15" t="str">
        <f t="shared" si="0"/>
        <v/>
      </c>
      <c r="F32" s="312" t="b">
        <f>IF(nume_candidat="",FALSE,ISNUMBER(SEARCH(nume_candidat,#REF!)))</f>
        <v>0</v>
      </c>
      <c r="G32" s="313" t="e">
        <f>LEN(#REF!)-LEN(SUBSTITUTE(#REF!,",",""))+1</f>
        <v>#REF!</v>
      </c>
    </row>
    <row r="33" spans="1:7">
      <c r="A33" s="5" t="s">
        <v>82</v>
      </c>
      <c r="B33" s="6"/>
      <c r="C33" s="125"/>
      <c r="D33" s="66"/>
      <c r="E33" s="15" t="str">
        <f t="shared" si="0"/>
        <v/>
      </c>
      <c r="F33" s="312" t="b">
        <f>IF(nume_candidat="",FALSE,ISNUMBER(SEARCH(nume_candidat,#REF!)))</f>
        <v>0</v>
      </c>
      <c r="G33" s="313" t="e">
        <f>LEN(#REF!)-LEN(SUBSTITUTE(#REF!,",",""))+1</f>
        <v>#REF!</v>
      </c>
    </row>
    <row r="34" spans="1:7">
      <c r="A34" s="5" t="s">
        <v>83</v>
      </c>
      <c r="B34" s="6"/>
      <c r="C34" s="125"/>
      <c r="D34" s="66"/>
      <c r="E34" s="15" t="str">
        <f t="shared" si="0"/>
        <v/>
      </c>
      <c r="F34" s="312" t="b">
        <f>IF(nume_candidat="",FALSE,ISNUMBER(SEARCH(nume_candidat,#REF!)))</f>
        <v>0</v>
      </c>
      <c r="G34" s="313" t="e">
        <f>LEN(#REF!)-LEN(SUBSTITUTE(#REF!,",",""))+1</f>
        <v>#REF!</v>
      </c>
    </row>
    <row r="35" spans="1:7">
      <c r="A35" s="5" t="s">
        <v>84</v>
      </c>
      <c r="B35" s="6"/>
      <c r="C35" s="125"/>
      <c r="D35" s="66"/>
      <c r="E35" s="15" t="str">
        <f t="shared" si="0"/>
        <v/>
      </c>
      <c r="F35" s="312" t="b">
        <f>IF(nume_candidat="",FALSE,ISNUMBER(SEARCH(nume_candidat,#REF!)))</f>
        <v>0</v>
      </c>
      <c r="G35" s="313" t="e">
        <f>LEN(#REF!)-LEN(SUBSTITUTE(#REF!,",",""))+1</f>
        <v>#REF!</v>
      </c>
    </row>
    <row r="36" spans="1:7">
      <c r="A36" s="5" t="s">
        <v>85</v>
      </c>
      <c r="B36" s="6"/>
      <c r="C36" s="125"/>
      <c r="D36" s="66"/>
      <c r="E36" s="15" t="str">
        <f t="shared" si="0"/>
        <v/>
      </c>
      <c r="F36" s="312" t="b">
        <f>IF(nume_candidat="",FALSE,ISNUMBER(SEARCH(nume_candidat,#REF!)))</f>
        <v>0</v>
      </c>
      <c r="G36" s="313" t="e">
        <f>LEN(#REF!)-LEN(SUBSTITUTE(#REF!,",",""))+1</f>
        <v>#REF!</v>
      </c>
    </row>
    <row r="37" spans="1:7">
      <c r="A37" s="5" t="s">
        <v>86</v>
      </c>
      <c r="B37" s="6"/>
      <c r="C37" s="125"/>
      <c r="D37" s="66"/>
      <c r="E37" s="15" t="str">
        <f t="shared" si="0"/>
        <v/>
      </c>
      <c r="F37" s="312" t="b">
        <f>IF(nume_candidat="",FALSE,ISNUMBER(SEARCH(nume_candidat,#REF!)))</f>
        <v>0</v>
      </c>
      <c r="G37" s="313" t="e">
        <f>LEN(#REF!)-LEN(SUBSTITUTE(#REF!,",",""))+1</f>
        <v>#REF!</v>
      </c>
    </row>
    <row r="38" spans="1:7">
      <c r="A38" s="5" t="s">
        <v>87</v>
      </c>
      <c r="B38" s="6"/>
      <c r="C38" s="125"/>
      <c r="D38" s="66"/>
      <c r="E38" s="15" t="str">
        <f t="shared" si="0"/>
        <v/>
      </c>
      <c r="F38" s="312" t="b">
        <f>IF(nume_candidat="",FALSE,ISNUMBER(SEARCH(nume_candidat,#REF!)))</f>
        <v>0</v>
      </c>
      <c r="G38" s="313" t="e">
        <f>LEN(#REF!)-LEN(SUBSTITUTE(#REF!,",",""))+1</f>
        <v>#REF!</v>
      </c>
    </row>
    <row r="39" spans="1:7">
      <c r="A39" s="5" t="s">
        <v>88</v>
      </c>
      <c r="B39" s="6"/>
      <c r="C39" s="125"/>
      <c r="D39" s="66"/>
      <c r="E39" s="15" t="str">
        <f t="shared" si="0"/>
        <v/>
      </c>
      <c r="F39" s="312" t="b">
        <f>IF(nume_candidat="",FALSE,ISNUMBER(SEARCH(nume_candidat,#REF!)))</f>
        <v>0</v>
      </c>
      <c r="G39" s="313" t="e">
        <f>LEN(#REF!)-LEN(SUBSTITUTE(#REF!,",",""))+1</f>
        <v>#REF!</v>
      </c>
    </row>
    <row r="40" spans="1:7">
      <c r="A40" s="5" t="s">
        <v>96</v>
      </c>
      <c r="B40" s="6"/>
      <c r="C40" s="125"/>
      <c r="D40" s="66"/>
      <c r="E40" s="15" t="str">
        <f t="shared" si="0"/>
        <v/>
      </c>
      <c r="F40" s="312" t="b">
        <f>IF(nume_candidat="",FALSE,ISNUMBER(SEARCH(nume_candidat,#REF!)))</f>
        <v>0</v>
      </c>
      <c r="G40" s="313" t="e">
        <f>LEN(#REF!)-LEN(SUBSTITUTE(#REF!,",",""))+1</f>
        <v>#REF!</v>
      </c>
    </row>
    <row r="41" spans="1:7">
      <c r="A41" s="5" t="s">
        <v>97</v>
      </c>
      <c r="B41" s="6"/>
      <c r="C41" s="125"/>
      <c r="D41" s="66"/>
      <c r="E41" s="15" t="str">
        <f t="shared" si="0"/>
        <v/>
      </c>
      <c r="F41" s="312" t="b">
        <f>IF(nume_candidat="",FALSE,ISNUMBER(SEARCH(nume_candidat,#REF!)))</f>
        <v>0</v>
      </c>
      <c r="G41" s="313" t="e">
        <f>LEN(#REF!)-LEN(SUBSTITUTE(#REF!,",",""))+1</f>
        <v>#REF!</v>
      </c>
    </row>
    <row r="42" spans="1:7">
      <c r="A42" s="5" t="s">
        <v>98</v>
      </c>
      <c r="B42" s="6"/>
      <c r="C42" s="125"/>
      <c r="D42" s="66"/>
      <c r="E42" s="15" t="str">
        <f t="shared" si="0"/>
        <v/>
      </c>
      <c r="F42" s="312" t="b">
        <f>IF(nume_candidat="",FALSE,ISNUMBER(SEARCH(nume_candidat,#REF!)))</f>
        <v>0</v>
      </c>
      <c r="G42" s="313" t="e">
        <f>LEN(#REF!)-LEN(SUBSTITUTE(#REF!,",",""))+1</f>
        <v>#REF!</v>
      </c>
    </row>
    <row r="43" spans="1:7">
      <c r="A43" s="5" t="s">
        <v>99</v>
      </c>
      <c r="B43" s="6"/>
      <c r="C43" s="125"/>
      <c r="D43" s="66"/>
      <c r="E43" s="15" t="str">
        <f t="shared" si="0"/>
        <v/>
      </c>
      <c r="F43" s="312" t="b">
        <f>IF(nume_candidat="",FALSE,ISNUMBER(SEARCH(nume_candidat,#REF!)))</f>
        <v>0</v>
      </c>
      <c r="G43" s="313" t="e">
        <f>LEN(#REF!)-LEN(SUBSTITUTE(#REF!,",",""))+1</f>
        <v>#REF!</v>
      </c>
    </row>
    <row r="44" spans="1:7">
      <c r="A44" s="5" t="s">
        <v>100</v>
      </c>
      <c r="B44" s="6"/>
      <c r="C44" s="125"/>
      <c r="D44" s="66"/>
      <c r="E44" s="15" t="str">
        <f t="shared" si="0"/>
        <v/>
      </c>
      <c r="F44" s="312" t="b">
        <f>IF(nume_candidat="",FALSE,ISNUMBER(SEARCH(nume_candidat,#REF!)))</f>
        <v>0</v>
      </c>
      <c r="G44" s="313" t="e">
        <f>LEN(#REF!)-LEN(SUBSTITUTE(#REF!,",",""))+1</f>
        <v>#REF!</v>
      </c>
    </row>
    <row r="45" spans="1:7">
      <c r="A45" s="5" t="s">
        <v>101</v>
      </c>
      <c r="B45" s="6"/>
      <c r="C45" s="125"/>
      <c r="D45" s="66"/>
      <c r="E45" s="15" t="str">
        <f t="shared" si="0"/>
        <v/>
      </c>
      <c r="F45" s="312" t="b">
        <f>IF(nume_candidat="",FALSE,ISNUMBER(SEARCH(nume_candidat,#REF!)))</f>
        <v>0</v>
      </c>
      <c r="G45" s="313" t="e">
        <f>LEN(#REF!)-LEN(SUBSTITUTE(#REF!,",",""))+1</f>
        <v>#REF!</v>
      </c>
    </row>
    <row r="46" spans="1:7">
      <c r="A46" s="5" t="s">
        <v>103</v>
      </c>
      <c r="B46" s="6"/>
      <c r="C46" s="125"/>
      <c r="D46" s="66"/>
      <c r="E46" s="15" t="str">
        <f t="shared" si="0"/>
        <v/>
      </c>
      <c r="F46" s="312" t="b">
        <f>IF(nume_candidat="",FALSE,ISNUMBER(SEARCH(nume_candidat,#REF!)))</f>
        <v>0</v>
      </c>
      <c r="G46" s="313" t="e">
        <f>LEN(#REF!)-LEN(SUBSTITUTE(#REF!,",",""))+1</f>
        <v>#REF!</v>
      </c>
    </row>
    <row r="47" spans="1:7">
      <c r="A47" s="5" t="s">
        <v>104</v>
      </c>
      <c r="B47" s="6"/>
      <c r="C47" s="125"/>
      <c r="D47" s="66"/>
      <c r="E47" s="15" t="str">
        <f t="shared" si="0"/>
        <v/>
      </c>
      <c r="F47" s="312" t="b">
        <f>IF(nume_candidat="",FALSE,ISNUMBER(SEARCH(nume_candidat,#REF!)))</f>
        <v>0</v>
      </c>
      <c r="G47" s="313" t="e">
        <f>LEN(#REF!)-LEN(SUBSTITUTE(#REF!,",",""))+1</f>
        <v>#REF!</v>
      </c>
    </row>
    <row r="48" spans="1:7">
      <c r="A48" s="5" t="s">
        <v>105</v>
      </c>
      <c r="B48" s="6"/>
      <c r="C48" s="125"/>
      <c r="D48" s="66"/>
      <c r="E48" s="15" t="str">
        <f t="shared" si="0"/>
        <v/>
      </c>
      <c r="F48" s="312" t="b">
        <f>IF(nume_candidat="",FALSE,ISNUMBER(SEARCH(nume_candidat,#REF!)))</f>
        <v>0</v>
      </c>
      <c r="G48" s="313" t="e">
        <f>LEN(#REF!)-LEN(SUBSTITUTE(#REF!,",",""))+1</f>
        <v>#REF!</v>
      </c>
    </row>
    <row r="49" spans="1:7">
      <c r="A49" s="5" t="s">
        <v>106</v>
      </c>
      <c r="B49" s="6"/>
      <c r="C49" s="125"/>
      <c r="D49" s="66"/>
      <c r="E49" s="15" t="str">
        <f t="shared" si="0"/>
        <v/>
      </c>
      <c r="F49" s="312" t="b">
        <f>IF(nume_candidat="",FALSE,ISNUMBER(SEARCH(nume_candidat,#REF!)))</f>
        <v>0</v>
      </c>
      <c r="G49" s="313" t="e">
        <f>LEN(#REF!)-LEN(SUBSTITUTE(#REF!,",",""))+1</f>
        <v>#REF!</v>
      </c>
    </row>
    <row r="50" spans="1:7">
      <c r="A50" s="5" t="s">
        <v>107</v>
      </c>
      <c r="B50" s="6"/>
      <c r="C50" s="125"/>
      <c r="D50" s="66"/>
      <c r="E50" s="15" t="str">
        <f t="shared" si="0"/>
        <v/>
      </c>
      <c r="F50" s="312" t="b">
        <f>IF(nume_candidat="",FALSE,ISNUMBER(SEARCH(nume_candidat,#REF!)))</f>
        <v>0</v>
      </c>
      <c r="G50" s="313" t="e">
        <f>LEN(#REF!)-LEN(SUBSTITUTE(#REF!,",",""))+1</f>
        <v>#REF!</v>
      </c>
    </row>
    <row r="51" spans="1:7">
      <c r="A51" s="5" t="s">
        <v>108</v>
      </c>
      <c r="B51" s="6"/>
      <c r="C51" s="125"/>
      <c r="D51" s="66"/>
      <c r="E51" s="15" t="str">
        <f t="shared" si="0"/>
        <v/>
      </c>
      <c r="F51" s="312" t="b">
        <f>IF(nume_candidat="",FALSE,ISNUMBER(SEARCH(nume_candidat,#REF!)))</f>
        <v>0</v>
      </c>
      <c r="G51" s="313" t="e">
        <f>LEN(#REF!)-LEN(SUBSTITUTE(#REF!,",",""))+1</f>
        <v>#REF!</v>
      </c>
    </row>
    <row r="52" spans="1:7">
      <c r="A52" s="5" t="s">
        <v>109</v>
      </c>
      <c r="B52" s="6"/>
      <c r="C52" s="125"/>
      <c r="D52" s="66"/>
      <c r="E52" s="15" t="str">
        <f t="shared" si="0"/>
        <v/>
      </c>
      <c r="F52" s="312" t="b">
        <f>IF(nume_candidat="",FALSE,ISNUMBER(SEARCH(nume_candidat,#REF!)))</f>
        <v>0</v>
      </c>
      <c r="G52" s="313" t="e">
        <f>LEN(#REF!)-LEN(SUBSTITUTE(#REF!,",",""))+1</f>
        <v>#REF!</v>
      </c>
    </row>
    <row r="53" spans="1:7">
      <c r="A53" s="5" t="s">
        <v>110</v>
      </c>
      <c r="B53" s="6"/>
      <c r="C53" s="125"/>
      <c r="D53" s="66"/>
      <c r="E53" s="15" t="str">
        <f t="shared" si="0"/>
        <v/>
      </c>
      <c r="F53" s="312" t="b">
        <f>IF(nume_candidat="",FALSE,ISNUMBER(SEARCH(nume_candidat,#REF!)))</f>
        <v>0</v>
      </c>
      <c r="G53" s="313" t="e">
        <f>LEN(#REF!)-LEN(SUBSTITUTE(#REF!,",",""))+1</f>
        <v>#REF!</v>
      </c>
    </row>
    <row r="54" spans="1:7">
      <c r="A54" s="5" t="s">
        <v>111</v>
      </c>
      <c r="B54" s="6"/>
      <c r="C54" s="125"/>
      <c r="D54" s="66"/>
      <c r="E54" s="15" t="str">
        <f t="shared" si="0"/>
        <v/>
      </c>
      <c r="F54" s="312" t="b">
        <f>IF(nume_candidat="",FALSE,ISNUMBER(SEARCH(nume_candidat,#REF!)))</f>
        <v>0</v>
      </c>
      <c r="G54" s="313" t="e">
        <f>LEN(#REF!)-LEN(SUBSTITUTE(#REF!,",",""))+1</f>
        <v>#REF!</v>
      </c>
    </row>
    <row r="55" spans="1:7">
      <c r="A55" s="5" t="s">
        <v>112</v>
      </c>
      <c r="B55" s="6"/>
      <c r="C55" s="125"/>
      <c r="D55" s="66"/>
      <c r="E55" s="15" t="str">
        <f t="shared" si="0"/>
        <v/>
      </c>
      <c r="F55" s="312" t="b">
        <f>IF(nume_candidat="",FALSE,ISNUMBER(SEARCH(nume_candidat,#REF!)))</f>
        <v>0</v>
      </c>
      <c r="G55" s="313" t="e">
        <f>LEN(#REF!)-LEN(SUBSTITUTE(#REF!,",",""))+1</f>
        <v>#REF!</v>
      </c>
    </row>
    <row r="56" spans="1:7">
      <c r="A56" s="5" t="s">
        <v>113</v>
      </c>
      <c r="B56" s="6"/>
      <c r="C56" s="125"/>
      <c r="D56" s="66"/>
      <c r="E56" s="15" t="str">
        <f t="shared" si="0"/>
        <v/>
      </c>
      <c r="F56" s="312" t="b">
        <f>IF(nume_candidat="",FALSE,ISNUMBER(SEARCH(nume_candidat,#REF!)))</f>
        <v>0</v>
      </c>
      <c r="G56" s="313" t="e">
        <f>LEN(#REF!)-LEN(SUBSTITUTE(#REF!,",",""))+1</f>
        <v>#REF!</v>
      </c>
    </row>
    <row r="57" spans="1:7">
      <c r="A57" s="5" t="s">
        <v>114</v>
      </c>
      <c r="B57" s="6"/>
      <c r="C57" s="125"/>
      <c r="D57" s="66"/>
      <c r="E57" s="15" t="str">
        <f t="shared" si="0"/>
        <v/>
      </c>
      <c r="F57" s="312" t="b">
        <f>IF(nume_candidat="",FALSE,ISNUMBER(SEARCH(nume_candidat,#REF!)))</f>
        <v>0</v>
      </c>
      <c r="G57" s="313" t="e">
        <f>LEN(#REF!)-LEN(SUBSTITUTE(#REF!,",",""))+1</f>
        <v>#REF!</v>
      </c>
    </row>
    <row r="58" spans="1:7">
      <c r="A58" s="5" t="s">
        <v>115</v>
      </c>
      <c r="B58" s="6"/>
      <c r="C58" s="125"/>
      <c r="D58" s="66"/>
      <c r="E58" s="15" t="str">
        <f t="shared" si="0"/>
        <v/>
      </c>
      <c r="F58" s="312" t="b">
        <f>IF(nume_candidat="",FALSE,ISNUMBER(SEARCH(nume_candidat,#REF!)))</f>
        <v>0</v>
      </c>
      <c r="G58" s="313" t="e">
        <f>LEN(#REF!)-LEN(SUBSTITUTE(#REF!,",",""))+1</f>
        <v>#REF!</v>
      </c>
    </row>
    <row r="59" spans="1:7">
      <c r="A59" s="5" t="s">
        <v>116</v>
      </c>
      <c r="B59" s="6"/>
      <c r="C59" s="125"/>
      <c r="D59" s="66"/>
      <c r="E59" s="15" t="str">
        <f t="shared" si="0"/>
        <v/>
      </c>
      <c r="F59" s="312" t="b">
        <f>IF(nume_candidat="",FALSE,ISNUMBER(SEARCH(nume_candidat,#REF!)))</f>
        <v>0</v>
      </c>
      <c r="G59" s="313" t="e">
        <f>LEN(#REF!)-LEN(SUBSTITUTE(#REF!,",",""))+1</f>
        <v>#REF!</v>
      </c>
    </row>
    <row r="60" spans="1:7">
      <c r="A60" s="5" t="s">
        <v>117</v>
      </c>
      <c r="B60" s="6"/>
      <c r="C60" s="125"/>
      <c r="D60" s="66"/>
      <c r="E60" s="15" t="str">
        <f t="shared" si="0"/>
        <v/>
      </c>
      <c r="F60" s="312" t="b">
        <f>IF(nume_candidat="",FALSE,ISNUMBER(SEARCH(nume_candidat,#REF!)))</f>
        <v>0</v>
      </c>
      <c r="G60" s="313" t="e">
        <f>LEN(#REF!)-LEN(SUBSTITUTE(#REF!,",",""))+1</f>
        <v>#REF!</v>
      </c>
    </row>
    <row r="61" spans="1:7">
      <c r="A61" s="5" t="s">
        <v>118</v>
      </c>
      <c r="B61" s="6"/>
      <c r="C61" s="125"/>
      <c r="D61" s="66"/>
      <c r="E61" s="15" t="str">
        <f t="shared" si="0"/>
        <v/>
      </c>
      <c r="F61" s="312" t="b">
        <f>IF(nume_candidat="",FALSE,ISNUMBER(SEARCH(nume_candidat,#REF!)))</f>
        <v>0</v>
      </c>
      <c r="G61" s="313" t="e">
        <f>LEN(#REF!)-LEN(SUBSTITUTE(#REF!,",",""))+1</f>
        <v>#REF!</v>
      </c>
    </row>
    <row r="62" spans="1:7">
      <c r="A62" s="5" t="s">
        <v>119</v>
      </c>
      <c r="B62" s="6"/>
      <c r="C62" s="125"/>
      <c r="D62" s="66"/>
      <c r="E62" s="15" t="str">
        <f t="shared" si="0"/>
        <v/>
      </c>
      <c r="F62" s="312" t="b">
        <f>IF(nume_candidat="",FALSE,ISNUMBER(SEARCH(nume_candidat,#REF!)))</f>
        <v>0</v>
      </c>
      <c r="G62" s="313" t="e">
        <f>LEN(#REF!)-LEN(SUBSTITUTE(#REF!,",",""))+1</f>
        <v>#REF!</v>
      </c>
    </row>
    <row r="63" spans="1:7">
      <c r="A63" s="5" t="s">
        <v>120</v>
      </c>
      <c r="B63" s="6"/>
      <c r="C63" s="125"/>
      <c r="D63" s="66"/>
      <c r="E63" s="15" t="str">
        <f t="shared" si="0"/>
        <v/>
      </c>
      <c r="F63" s="312" t="b">
        <f>IF(nume_candidat="",FALSE,ISNUMBER(SEARCH(nume_candidat,#REF!)))</f>
        <v>0</v>
      </c>
      <c r="G63" s="313" t="e">
        <f>LEN(#REF!)-LEN(SUBSTITUTE(#REF!,",",""))+1</f>
        <v>#REF!</v>
      </c>
    </row>
    <row r="64" spans="1:7">
      <c r="A64" s="5" t="s">
        <v>121</v>
      </c>
      <c r="B64" s="6"/>
      <c r="C64" s="125"/>
      <c r="D64" s="66"/>
      <c r="E64" s="15" t="str">
        <f t="shared" si="0"/>
        <v/>
      </c>
      <c r="F64" s="312" t="b">
        <f>IF(nume_candidat="",FALSE,ISNUMBER(SEARCH(nume_candidat,#REF!)))</f>
        <v>0</v>
      </c>
      <c r="G64" s="313" t="e">
        <f>LEN(#REF!)-LEN(SUBSTITUTE(#REF!,",",""))+1</f>
        <v>#REF!</v>
      </c>
    </row>
    <row r="65" spans="1:7">
      <c r="A65" s="5" t="s">
        <v>122</v>
      </c>
      <c r="B65" s="6"/>
      <c r="C65" s="125"/>
      <c r="D65" s="66"/>
      <c r="E65" s="15" t="str">
        <f t="shared" si="0"/>
        <v/>
      </c>
      <c r="F65" s="312" t="b">
        <f>IF(nume_candidat="",FALSE,ISNUMBER(SEARCH(nume_candidat,#REF!)))</f>
        <v>0</v>
      </c>
      <c r="G65" s="313" t="e">
        <f>LEN(#REF!)-LEN(SUBSTITUTE(#REF!,",",""))+1</f>
        <v>#REF!</v>
      </c>
    </row>
    <row r="66" spans="1:7">
      <c r="A66" s="5" t="s">
        <v>123</v>
      </c>
      <c r="B66" s="6"/>
      <c r="C66" s="125"/>
      <c r="D66" s="66"/>
      <c r="E66" s="15" t="str">
        <f t="shared" si="0"/>
        <v/>
      </c>
      <c r="F66" s="312" t="b">
        <f>IF(nume_candidat="",FALSE,ISNUMBER(SEARCH(nume_candidat,#REF!)))</f>
        <v>0</v>
      </c>
      <c r="G66" s="313" t="e">
        <f>LEN(#REF!)-LEN(SUBSTITUTE(#REF!,",",""))+1</f>
        <v>#REF!</v>
      </c>
    </row>
    <row r="67" spans="1:7">
      <c r="A67" s="5" t="s">
        <v>124</v>
      </c>
      <c r="B67" s="6"/>
      <c r="C67" s="125"/>
      <c r="D67" s="66"/>
      <c r="E67" s="15" t="str">
        <f t="shared" si="0"/>
        <v/>
      </c>
      <c r="F67" s="312" t="b">
        <f>IF(nume_candidat="",FALSE,ISNUMBER(SEARCH(nume_candidat,#REF!)))</f>
        <v>0</v>
      </c>
      <c r="G67" s="313" t="e">
        <f>LEN(#REF!)-LEN(SUBSTITUTE(#REF!,",",""))+1</f>
        <v>#REF!</v>
      </c>
    </row>
    <row r="68" spans="1:7">
      <c r="A68" s="5" t="s">
        <v>125</v>
      </c>
      <c r="B68" s="6"/>
      <c r="C68" s="125"/>
      <c r="D68" s="66"/>
      <c r="E68" s="15" t="str">
        <f t="shared" si="0"/>
        <v/>
      </c>
      <c r="F68" s="312" t="b">
        <f>IF(nume_candidat="",FALSE,ISNUMBER(SEARCH(nume_candidat,#REF!)))</f>
        <v>0</v>
      </c>
      <c r="G68" s="313" t="e">
        <f>LEN(#REF!)-LEN(SUBSTITUTE(#REF!,",",""))+1</f>
        <v>#REF!</v>
      </c>
    </row>
    <row r="69" spans="1:7">
      <c r="A69" s="5" t="s">
        <v>126</v>
      </c>
      <c r="B69" s="6"/>
      <c r="C69" s="125"/>
      <c r="D69" s="66"/>
      <c r="E69" s="15" t="str">
        <f t="shared" si="0"/>
        <v/>
      </c>
      <c r="F69" s="312" t="b">
        <f>IF(nume_candidat="",FALSE,ISNUMBER(SEARCH(nume_candidat,#REF!)))</f>
        <v>0</v>
      </c>
      <c r="G69" s="313" t="e">
        <f>LEN(#REF!)-LEN(SUBSTITUTE(#REF!,",",""))+1</f>
        <v>#REF!</v>
      </c>
    </row>
    <row r="70" spans="1:7">
      <c r="A70" s="5" t="s">
        <v>127</v>
      </c>
      <c r="B70" s="6"/>
      <c r="C70" s="125"/>
      <c r="D70" s="66"/>
      <c r="E70" s="15" t="str">
        <f t="shared" si="0"/>
        <v/>
      </c>
      <c r="F70" s="312" t="b">
        <f>IF(nume_candidat="",FALSE,ISNUMBER(SEARCH(nume_candidat,#REF!)))</f>
        <v>0</v>
      </c>
      <c r="G70" s="313" t="e">
        <f>LEN(#REF!)-LEN(SUBSTITUTE(#REF!,",",""))+1</f>
        <v>#REF!</v>
      </c>
    </row>
    <row r="71" spans="1:7">
      <c r="A71" s="5" t="s">
        <v>128</v>
      </c>
      <c r="B71" s="6"/>
      <c r="C71" s="125"/>
      <c r="D71" s="66"/>
      <c r="E71" s="15" t="str">
        <f t="shared" si="0"/>
        <v/>
      </c>
      <c r="F71" s="312" t="b">
        <f>IF(nume_candidat="",FALSE,ISNUMBER(SEARCH(nume_candidat,#REF!)))</f>
        <v>0</v>
      </c>
      <c r="G71" s="313" t="e">
        <f>LEN(#REF!)-LEN(SUBSTITUTE(#REF!,",",""))+1</f>
        <v>#REF!</v>
      </c>
    </row>
    <row r="72" spans="1:7">
      <c r="A72" s="5" t="s">
        <v>129</v>
      </c>
      <c r="B72" s="6"/>
      <c r="C72" s="125"/>
      <c r="D72" s="66"/>
      <c r="E72" s="15" t="str">
        <f t="shared" si="0"/>
        <v/>
      </c>
      <c r="F72" s="312" t="b">
        <f>IF(nume_candidat="",FALSE,ISNUMBER(SEARCH(nume_candidat,#REF!)))</f>
        <v>0</v>
      </c>
      <c r="G72" s="313" t="e">
        <f>LEN(#REF!)-LEN(SUBSTITUTE(#REF!,",",""))+1</f>
        <v>#REF!</v>
      </c>
    </row>
    <row r="73" spans="1:7">
      <c r="A73" s="5" t="s">
        <v>130</v>
      </c>
      <c r="B73" s="6"/>
      <c r="C73" s="125"/>
      <c r="D73" s="66"/>
      <c r="E73" s="15" t="str">
        <f t="shared" si="0"/>
        <v/>
      </c>
      <c r="F73" s="312" t="b">
        <f>IF(nume_candidat="",FALSE,ISNUMBER(SEARCH(nume_candidat,#REF!)))</f>
        <v>0</v>
      </c>
      <c r="G73" s="313" t="e">
        <f>LEN(#REF!)-LEN(SUBSTITUTE(#REF!,",",""))+1</f>
        <v>#REF!</v>
      </c>
    </row>
    <row r="74" spans="1:7">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c r="A75" s="5" t="s">
        <v>132</v>
      </c>
      <c r="B75" s="6"/>
      <c r="C75" s="125"/>
      <c r="D75" s="66"/>
      <c r="E75" s="15" t="str">
        <f t="shared" si="1"/>
        <v/>
      </c>
      <c r="F75" s="312" t="b">
        <f>IF(nume_candidat="",FALSE,ISNUMBER(SEARCH(nume_candidat,#REF!)))</f>
        <v>0</v>
      </c>
      <c r="G75" s="313" t="e">
        <f>LEN(#REF!)-LEN(SUBSTITUTE(#REF!,",",""))+1</f>
        <v>#REF!</v>
      </c>
    </row>
    <row r="76" spans="1:7">
      <c r="A76" s="5" t="s">
        <v>133</v>
      </c>
      <c r="B76" s="6"/>
      <c r="C76" s="125"/>
      <c r="D76" s="66"/>
      <c r="E76" s="15" t="str">
        <f t="shared" si="1"/>
        <v/>
      </c>
      <c r="F76" s="312" t="b">
        <f>IF(nume_candidat="",FALSE,ISNUMBER(SEARCH(nume_candidat,#REF!)))</f>
        <v>0</v>
      </c>
      <c r="G76" s="313" t="e">
        <f>LEN(#REF!)-LEN(SUBSTITUTE(#REF!,",",""))+1</f>
        <v>#REF!</v>
      </c>
    </row>
    <row r="77" spans="1:7">
      <c r="A77" s="5" t="s">
        <v>134</v>
      </c>
      <c r="B77" s="6"/>
      <c r="C77" s="125"/>
      <c r="D77" s="66"/>
      <c r="E77" s="15" t="str">
        <f t="shared" si="1"/>
        <v/>
      </c>
      <c r="F77" s="312" t="b">
        <f>IF(nume_candidat="",FALSE,ISNUMBER(SEARCH(nume_candidat,#REF!)))</f>
        <v>0</v>
      </c>
      <c r="G77" s="313" t="e">
        <f>LEN(#REF!)-LEN(SUBSTITUTE(#REF!,",",""))+1</f>
        <v>#REF!</v>
      </c>
    </row>
    <row r="78" spans="1:7">
      <c r="A78" s="5" t="s">
        <v>135</v>
      </c>
      <c r="B78" s="6"/>
      <c r="C78" s="125"/>
      <c r="D78" s="66"/>
      <c r="E78" s="15" t="str">
        <f t="shared" si="1"/>
        <v/>
      </c>
      <c r="F78" s="312" t="b">
        <f>IF(nume_candidat="",FALSE,ISNUMBER(SEARCH(nume_candidat,#REF!)))</f>
        <v>0</v>
      </c>
      <c r="G78" s="313" t="e">
        <f>LEN(#REF!)-LEN(SUBSTITUTE(#REF!,",",""))+1</f>
        <v>#REF!</v>
      </c>
    </row>
    <row r="79" spans="1:7">
      <c r="A79" s="5" t="s">
        <v>136</v>
      </c>
      <c r="B79" s="6"/>
      <c r="C79" s="125"/>
      <c r="D79" s="66"/>
      <c r="E79" s="15" t="str">
        <f t="shared" si="1"/>
        <v/>
      </c>
      <c r="F79" s="312" t="b">
        <f>IF(nume_candidat="",FALSE,ISNUMBER(SEARCH(nume_candidat,#REF!)))</f>
        <v>0</v>
      </c>
      <c r="G79" s="313" t="e">
        <f>LEN(#REF!)-LEN(SUBSTITUTE(#REF!,",",""))+1</f>
        <v>#REF!</v>
      </c>
    </row>
    <row r="80" spans="1:7">
      <c r="A80" s="5" t="s">
        <v>137</v>
      </c>
      <c r="B80" s="6"/>
      <c r="C80" s="125"/>
      <c r="D80" s="66"/>
      <c r="E80" s="15" t="str">
        <f t="shared" si="1"/>
        <v/>
      </c>
      <c r="F80" s="312" t="b">
        <f>IF(nume_candidat="",FALSE,ISNUMBER(SEARCH(nume_candidat,#REF!)))</f>
        <v>0</v>
      </c>
      <c r="G80" s="313" t="e">
        <f>LEN(#REF!)-LEN(SUBSTITUTE(#REF!,",",""))+1</f>
        <v>#REF!</v>
      </c>
    </row>
    <row r="81" spans="1:7">
      <c r="A81" s="5" t="s">
        <v>138</v>
      </c>
      <c r="B81" s="6"/>
      <c r="C81" s="125"/>
      <c r="D81" s="66"/>
      <c r="E81" s="15" t="str">
        <f t="shared" si="1"/>
        <v/>
      </c>
      <c r="F81" s="312" t="b">
        <f>IF(nume_candidat="",FALSE,ISNUMBER(SEARCH(nume_candidat,#REF!)))</f>
        <v>0</v>
      </c>
      <c r="G81" s="313" t="e">
        <f>LEN(#REF!)-LEN(SUBSTITUTE(#REF!,",",""))+1</f>
        <v>#REF!</v>
      </c>
    </row>
    <row r="82" spans="1:7">
      <c r="A82" s="5" t="s">
        <v>139</v>
      </c>
      <c r="B82" s="6"/>
      <c r="C82" s="125"/>
      <c r="D82" s="66"/>
      <c r="E82" s="15" t="str">
        <f t="shared" si="1"/>
        <v/>
      </c>
      <c r="F82" s="312" t="b">
        <f>IF(nume_candidat="",FALSE,ISNUMBER(SEARCH(nume_candidat,#REF!)))</f>
        <v>0</v>
      </c>
      <c r="G82" s="313" t="e">
        <f>LEN(#REF!)-LEN(SUBSTITUTE(#REF!,",",""))+1</f>
        <v>#REF!</v>
      </c>
    </row>
    <row r="83" spans="1:7">
      <c r="A83" s="5" t="s">
        <v>140</v>
      </c>
      <c r="B83" s="6"/>
      <c r="C83" s="125"/>
      <c r="D83" s="66"/>
      <c r="E83" s="15" t="str">
        <f t="shared" si="1"/>
        <v/>
      </c>
      <c r="F83" s="312" t="b">
        <f>IF(nume_candidat="",FALSE,ISNUMBER(SEARCH(nume_candidat,#REF!)))</f>
        <v>0</v>
      </c>
      <c r="G83" s="313" t="e">
        <f>LEN(#REF!)-LEN(SUBSTITUTE(#REF!,",",""))+1</f>
        <v>#REF!</v>
      </c>
    </row>
    <row r="84" spans="1:7">
      <c r="A84" s="5" t="s">
        <v>141</v>
      </c>
      <c r="B84" s="6"/>
      <c r="C84" s="125"/>
      <c r="D84" s="66"/>
      <c r="E84" s="15" t="str">
        <f t="shared" si="1"/>
        <v/>
      </c>
      <c r="F84" s="312" t="b">
        <f>IF(nume_candidat="",FALSE,ISNUMBER(SEARCH(nume_candidat,#REF!)))</f>
        <v>0</v>
      </c>
      <c r="G84" s="313" t="e">
        <f>LEN(#REF!)-LEN(SUBSTITUTE(#REF!,",",""))+1</f>
        <v>#REF!</v>
      </c>
    </row>
    <row r="85" spans="1:7">
      <c r="A85" s="5" t="s">
        <v>142</v>
      </c>
      <c r="B85" s="6"/>
      <c r="C85" s="125"/>
      <c r="D85" s="66"/>
      <c r="E85" s="15" t="str">
        <f t="shared" si="1"/>
        <v/>
      </c>
      <c r="F85" s="312" t="b">
        <f>IF(nume_candidat="",FALSE,ISNUMBER(SEARCH(nume_candidat,#REF!)))</f>
        <v>0</v>
      </c>
      <c r="G85" s="313" t="e">
        <f>LEN(#REF!)-LEN(SUBSTITUTE(#REF!,",",""))+1</f>
        <v>#REF!</v>
      </c>
    </row>
    <row r="86" spans="1:7">
      <c r="A86" s="5" t="s">
        <v>143</v>
      </c>
      <c r="B86" s="6"/>
      <c r="C86" s="125"/>
      <c r="D86" s="66"/>
      <c r="E86" s="15" t="str">
        <f t="shared" si="1"/>
        <v/>
      </c>
      <c r="F86" s="312" t="b">
        <f>IF(nume_candidat="",FALSE,ISNUMBER(SEARCH(nume_candidat,#REF!)))</f>
        <v>0</v>
      </c>
      <c r="G86" s="313" t="e">
        <f>LEN(#REF!)-LEN(SUBSTITUTE(#REF!,",",""))+1</f>
        <v>#REF!</v>
      </c>
    </row>
    <row r="87" spans="1:7">
      <c r="A87" s="5" t="s">
        <v>144</v>
      </c>
      <c r="B87" s="6"/>
      <c r="C87" s="125"/>
      <c r="D87" s="66"/>
      <c r="E87" s="15" t="str">
        <f t="shared" si="1"/>
        <v/>
      </c>
      <c r="F87" s="312" t="b">
        <f>IF(nume_candidat="",FALSE,ISNUMBER(SEARCH(nume_candidat,#REF!)))</f>
        <v>0</v>
      </c>
      <c r="G87" s="313" t="e">
        <f>LEN(#REF!)-LEN(SUBSTITUTE(#REF!,",",""))+1</f>
        <v>#REF!</v>
      </c>
    </row>
    <row r="88" spans="1:7">
      <c r="A88" s="5" t="s">
        <v>145</v>
      </c>
      <c r="B88" s="6"/>
      <c r="C88" s="125"/>
      <c r="D88" s="66"/>
      <c r="E88" s="15" t="str">
        <f t="shared" si="1"/>
        <v/>
      </c>
      <c r="F88" s="312" t="b">
        <f>IF(nume_candidat="",FALSE,ISNUMBER(SEARCH(nume_candidat,#REF!)))</f>
        <v>0</v>
      </c>
      <c r="G88" s="313" t="e">
        <f>LEN(#REF!)-LEN(SUBSTITUTE(#REF!,",",""))+1</f>
        <v>#REF!</v>
      </c>
    </row>
    <row r="89" spans="1:7">
      <c r="A89" s="5" t="s">
        <v>146</v>
      </c>
      <c r="B89" s="6"/>
      <c r="C89" s="125"/>
      <c r="D89" s="66"/>
      <c r="E89" s="15" t="str">
        <f t="shared" si="1"/>
        <v/>
      </c>
      <c r="F89" s="312" t="b">
        <f>IF(nume_candidat="",FALSE,ISNUMBER(SEARCH(nume_candidat,#REF!)))</f>
        <v>0</v>
      </c>
      <c r="G89" s="313" t="e">
        <f>LEN(#REF!)-LEN(SUBSTITUTE(#REF!,",",""))+1</f>
        <v>#REF!</v>
      </c>
    </row>
    <row r="90" spans="1:7">
      <c r="A90" s="5" t="s">
        <v>147</v>
      </c>
      <c r="B90" s="6"/>
      <c r="C90" s="125"/>
      <c r="D90" s="66"/>
      <c r="E90" s="15" t="str">
        <f t="shared" si="1"/>
        <v/>
      </c>
      <c r="F90" s="312" t="b">
        <f>IF(nume_candidat="",FALSE,ISNUMBER(SEARCH(nume_candidat,#REF!)))</f>
        <v>0</v>
      </c>
      <c r="G90" s="313" t="e">
        <f>LEN(#REF!)-LEN(SUBSTITUTE(#REF!,",",""))+1</f>
        <v>#REF!</v>
      </c>
    </row>
    <row r="91" spans="1:7">
      <c r="A91" s="5" t="s">
        <v>148</v>
      </c>
      <c r="B91" s="6"/>
      <c r="C91" s="125"/>
      <c r="D91" s="66"/>
      <c r="E91" s="15" t="str">
        <f t="shared" si="1"/>
        <v/>
      </c>
      <c r="F91" s="312" t="b">
        <f>IF(nume_candidat="",FALSE,ISNUMBER(SEARCH(nume_candidat,#REF!)))</f>
        <v>0</v>
      </c>
      <c r="G91" s="313" t="e">
        <f>LEN(#REF!)-LEN(SUBSTITUTE(#REF!,",",""))+1</f>
        <v>#REF!</v>
      </c>
    </row>
    <row r="92" spans="1:7">
      <c r="A92" s="5" t="s">
        <v>149</v>
      </c>
      <c r="B92" s="6"/>
      <c r="C92" s="125"/>
      <c r="D92" s="66"/>
      <c r="E92" s="15" t="str">
        <f t="shared" si="1"/>
        <v/>
      </c>
      <c r="F92" s="312" t="b">
        <f>IF(nume_candidat="",FALSE,ISNUMBER(SEARCH(nume_candidat,#REF!)))</f>
        <v>0</v>
      </c>
      <c r="G92" s="313" t="e">
        <f>LEN(#REF!)-LEN(SUBSTITUTE(#REF!,",",""))+1</f>
        <v>#REF!</v>
      </c>
    </row>
    <row r="93" spans="1:7">
      <c r="A93" s="5" t="s">
        <v>150</v>
      </c>
      <c r="B93" s="6"/>
      <c r="C93" s="125"/>
      <c r="D93" s="66"/>
      <c r="E93" s="15" t="str">
        <f t="shared" si="1"/>
        <v/>
      </c>
      <c r="F93" s="312" t="b">
        <f>IF(nume_candidat="",FALSE,ISNUMBER(SEARCH(nume_candidat,#REF!)))</f>
        <v>0</v>
      </c>
      <c r="G93" s="313" t="e">
        <f>LEN(#REF!)-LEN(SUBSTITUTE(#REF!,",",""))+1</f>
        <v>#REF!</v>
      </c>
    </row>
    <row r="94" spans="1:7">
      <c r="A94" s="5" t="s">
        <v>151</v>
      </c>
      <c r="B94" s="6"/>
      <c r="C94" s="125"/>
      <c r="D94" s="66"/>
      <c r="E94" s="15" t="str">
        <f t="shared" si="1"/>
        <v/>
      </c>
      <c r="F94" s="312" t="b">
        <f>IF(nume_candidat="",FALSE,ISNUMBER(SEARCH(nume_candidat,#REF!)))</f>
        <v>0</v>
      </c>
      <c r="G94" s="313" t="e">
        <f>LEN(#REF!)-LEN(SUBSTITUTE(#REF!,",",""))+1</f>
        <v>#REF!</v>
      </c>
    </row>
    <row r="95" spans="1:7">
      <c r="A95" s="5" t="s">
        <v>152</v>
      </c>
      <c r="B95" s="6"/>
      <c r="C95" s="125"/>
      <c r="D95" s="66"/>
      <c r="E95" s="15" t="str">
        <f t="shared" si="1"/>
        <v/>
      </c>
      <c r="F95" s="312" t="b">
        <f>IF(nume_candidat="",FALSE,ISNUMBER(SEARCH(nume_candidat,#REF!)))</f>
        <v>0</v>
      </c>
      <c r="G95" s="313" t="e">
        <f>LEN(#REF!)-LEN(SUBSTITUTE(#REF!,",",""))+1</f>
        <v>#REF!</v>
      </c>
    </row>
    <row r="96" spans="1:7">
      <c r="A96" s="5" t="s">
        <v>153</v>
      </c>
      <c r="B96" s="6"/>
      <c r="C96" s="125"/>
      <c r="D96" s="66"/>
      <c r="E96" s="15" t="str">
        <f t="shared" si="1"/>
        <v/>
      </c>
      <c r="F96" s="312" t="b">
        <f>IF(nume_candidat="",FALSE,ISNUMBER(SEARCH(nume_candidat,#REF!)))</f>
        <v>0</v>
      </c>
      <c r="G96" s="313" t="e">
        <f>LEN(#REF!)-LEN(SUBSTITUTE(#REF!,",",""))+1</f>
        <v>#REF!</v>
      </c>
    </row>
    <row r="97" spans="1:7">
      <c r="A97" s="5" t="s">
        <v>154</v>
      </c>
      <c r="B97" s="6"/>
      <c r="C97" s="125"/>
      <c r="D97" s="66"/>
      <c r="E97" s="15" t="str">
        <f t="shared" si="1"/>
        <v/>
      </c>
      <c r="F97" s="312" t="b">
        <f>IF(nume_candidat="",FALSE,ISNUMBER(SEARCH(nume_candidat,#REF!)))</f>
        <v>0</v>
      </c>
      <c r="G97" s="313" t="e">
        <f>LEN(#REF!)-LEN(SUBSTITUTE(#REF!,",",""))+1</f>
        <v>#REF!</v>
      </c>
    </row>
    <row r="98" spans="1:7">
      <c r="A98" s="5" t="s">
        <v>155</v>
      </c>
      <c r="B98" s="6"/>
      <c r="C98" s="125"/>
      <c r="D98" s="66"/>
      <c r="E98" s="15" t="str">
        <f t="shared" si="1"/>
        <v/>
      </c>
      <c r="F98" s="312" t="b">
        <f>IF(nume_candidat="",FALSE,ISNUMBER(SEARCH(nume_candidat,#REF!)))</f>
        <v>0</v>
      </c>
      <c r="G98" s="313" t="e">
        <f>LEN(#REF!)-LEN(SUBSTITUTE(#REF!,",",""))+1</f>
        <v>#REF!</v>
      </c>
    </row>
    <row r="99" spans="1:7">
      <c r="A99" s="5" t="s">
        <v>156</v>
      </c>
      <c r="B99" s="6"/>
      <c r="C99" s="125"/>
      <c r="D99" s="66"/>
      <c r="E99" s="15" t="str">
        <f t="shared" si="1"/>
        <v/>
      </c>
      <c r="F99" s="312" t="b">
        <f>IF(nume_candidat="",FALSE,ISNUMBER(SEARCH(nume_candidat,#REF!)))</f>
        <v>0</v>
      </c>
      <c r="G99" s="313" t="e">
        <f>LEN(#REF!)-LEN(SUBSTITUTE(#REF!,",",""))+1</f>
        <v>#REF!</v>
      </c>
    </row>
    <row r="100" spans="1:7">
      <c r="A100" s="5" t="s">
        <v>157</v>
      </c>
      <c r="B100" s="6"/>
      <c r="C100" s="125"/>
      <c r="D100" s="66"/>
      <c r="E100" s="15" t="str">
        <f t="shared" si="1"/>
        <v/>
      </c>
      <c r="F100" s="312" t="b">
        <f>IF(nume_candidat="",FALSE,ISNUMBER(SEARCH(nume_candidat,#REF!)))</f>
        <v>0</v>
      </c>
      <c r="G100" s="313" t="e">
        <f>LEN(#REF!)-LEN(SUBSTITUTE(#REF!,",",""))+1</f>
        <v>#REF!</v>
      </c>
    </row>
    <row r="101" spans="1:7">
      <c r="A101" s="5" t="s">
        <v>158</v>
      </c>
      <c r="B101" s="6"/>
      <c r="C101" s="125"/>
      <c r="D101" s="66"/>
      <c r="E101" s="15" t="str">
        <f t="shared" si="1"/>
        <v/>
      </c>
      <c r="F101" s="312" t="b">
        <f>IF(nume_candidat="",FALSE,ISNUMBER(SEARCH(nume_candidat,#REF!)))</f>
        <v>0</v>
      </c>
      <c r="G101" s="313" t="e">
        <f>LEN(#REF!)-LEN(SUBSTITUTE(#REF!,",",""))+1</f>
        <v>#REF!</v>
      </c>
    </row>
    <row r="102" spans="1:7">
      <c r="A102" s="5" t="s">
        <v>159</v>
      </c>
      <c r="B102" s="6"/>
      <c r="C102" s="125"/>
      <c r="D102" s="66"/>
      <c r="E102" s="15" t="str">
        <f t="shared" si="1"/>
        <v/>
      </c>
      <c r="F102" s="312" t="b">
        <f>IF(nume_candidat="",FALSE,ISNUMBER(SEARCH(nume_candidat,#REF!)))</f>
        <v>0</v>
      </c>
      <c r="G102" s="313" t="e">
        <f>LEN(#REF!)-LEN(SUBSTITUTE(#REF!,",",""))+1</f>
        <v>#REF!</v>
      </c>
    </row>
    <row r="103" spans="1:7">
      <c r="A103" s="5" t="s">
        <v>160</v>
      </c>
      <c r="B103" s="6"/>
      <c r="C103" s="125"/>
      <c r="D103" s="66"/>
      <c r="E103" s="15" t="str">
        <f t="shared" si="1"/>
        <v/>
      </c>
      <c r="F103" s="312" t="b">
        <f>IF(nume_candidat="",FALSE,ISNUMBER(SEARCH(nume_candidat,#REF!)))</f>
        <v>0</v>
      </c>
      <c r="G103" s="313" t="e">
        <f>LEN(#REF!)-LEN(SUBSTITUTE(#REF!,",",""))+1</f>
        <v>#REF!</v>
      </c>
    </row>
    <row r="104" spans="1:7">
      <c r="A104" s="5" t="s">
        <v>161</v>
      </c>
      <c r="B104" s="6"/>
      <c r="C104" s="125"/>
      <c r="D104" s="66"/>
      <c r="E104" s="15" t="str">
        <f t="shared" si="1"/>
        <v/>
      </c>
      <c r="F104" s="312" t="b">
        <f>IF(nume_candidat="",FALSE,ISNUMBER(SEARCH(nume_candidat,#REF!)))</f>
        <v>0</v>
      </c>
      <c r="G104" s="313" t="e">
        <f>LEN(#REF!)-LEN(SUBSTITUTE(#REF!,",",""))+1</f>
        <v>#REF!</v>
      </c>
    </row>
    <row r="105" spans="1:7">
      <c r="A105" s="5" t="s">
        <v>162</v>
      </c>
      <c r="B105" s="6"/>
      <c r="C105" s="125"/>
      <c r="D105" s="66"/>
      <c r="E105" s="15" t="str">
        <f t="shared" si="1"/>
        <v/>
      </c>
      <c r="F105" s="312" t="b">
        <f>IF(nume_candidat="",FALSE,ISNUMBER(SEARCH(nume_candidat,#REF!)))</f>
        <v>0</v>
      </c>
      <c r="G105" s="313" t="e">
        <f>LEN(#REF!)-LEN(SUBSTITUTE(#REF!,",",""))+1</f>
        <v>#REF!</v>
      </c>
    </row>
    <row r="106" spans="1:7">
      <c r="A106" s="5" t="s">
        <v>163</v>
      </c>
      <c r="B106" s="6"/>
      <c r="C106" s="125"/>
      <c r="D106" s="66"/>
      <c r="E106" s="15" t="str">
        <f t="shared" si="1"/>
        <v/>
      </c>
      <c r="F106" s="312" t="b">
        <f>IF(nume_candidat="",FALSE,ISNUMBER(SEARCH(nume_candidat,#REF!)))</f>
        <v>0</v>
      </c>
      <c r="G106" s="313" t="e">
        <f>LEN(#REF!)-LEN(SUBSTITUTE(#REF!,",",""))+1</f>
        <v>#REF!</v>
      </c>
    </row>
    <row r="107" spans="1:7">
      <c r="A107" s="5" t="s">
        <v>164</v>
      </c>
      <c r="B107" s="6"/>
      <c r="C107" s="125"/>
      <c r="D107" s="66"/>
      <c r="E107" s="15" t="str">
        <f t="shared" si="1"/>
        <v/>
      </c>
      <c r="F107" s="312" t="b">
        <f>IF(nume_candidat="",FALSE,ISNUMBER(SEARCH(nume_candidat,#REF!)))</f>
        <v>0</v>
      </c>
      <c r="G107" s="313" t="e">
        <f>LEN(#REF!)-LEN(SUBSTITUTE(#REF!,",",""))+1</f>
        <v>#REF!</v>
      </c>
    </row>
    <row r="108" spans="1:7">
      <c r="A108" s="5" t="s">
        <v>165</v>
      </c>
      <c r="B108" s="6"/>
      <c r="C108" s="125"/>
      <c r="D108" s="66"/>
      <c r="E108" s="15" t="str">
        <f t="shared" si="1"/>
        <v/>
      </c>
      <c r="F108" s="312" t="b">
        <f>IF(nume_candidat="",FALSE,ISNUMBER(SEARCH(nume_candidat,#REF!)))</f>
        <v>0</v>
      </c>
      <c r="G108" s="313" t="e">
        <f>LEN(#REF!)-LEN(SUBSTITUTE(#REF!,",",""))+1</f>
        <v>#REF!</v>
      </c>
    </row>
    <row r="109" spans="1:7">
      <c r="A109" s="5" t="s">
        <v>166</v>
      </c>
      <c r="B109" s="6"/>
      <c r="C109" s="125"/>
      <c r="D109" s="66"/>
      <c r="E109" s="15" t="str">
        <f t="shared" si="1"/>
        <v/>
      </c>
      <c r="F109" s="312" t="b">
        <f>IF(nume_candidat="",FALSE,ISNUMBER(SEARCH(nume_candidat,#REF!)))</f>
        <v>0</v>
      </c>
      <c r="G109" s="313" t="e">
        <f>LEN(#REF!)-LEN(SUBSTITUTE(#REF!,",",""))+1</f>
        <v>#REF!</v>
      </c>
    </row>
    <row r="110" spans="1:7">
      <c r="A110" s="5" t="s">
        <v>167</v>
      </c>
      <c r="B110" s="6"/>
      <c r="C110" s="125"/>
      <c r="D110" s="66"/>
      <c r="E110" s="15" t="str">
        <f t="shared" si="1"/>
        <v/>
      </c>
      <c r="F110" s="312" t="b">
        <f>IF(nume_candidat="",FALSE,ISNUMBER(SEARCH(nume_candidat,#REF!)))</f>
        <v>0</v>
      </c>
      <c r="G110" s="313" t="e">
        <f>LEN(#REF!)-LEN(SUBSTITUTE(#REF!,",",""))+1</f>
        <v>#REF!</v>
      </c>
    </row>
    <row r="111" spans="1:7">
      <c r="A111" s="5" t="s">
        <v>168</v>
      </c>
      <c r="B111" s="6"/>
      <c r="C111" s="125"/>
      <c r="D111" s="66"/>
      <c r="E111" s="15" t="str">
        <f t="shared" si="1"/>
        <v/>
      </c>
      <c r="F111" s="312" t="b">
        <f>IF(nume_candidat="",FALSE,ISNUMBER(SEARCH(nume_candidat,#REF!)))</f>
        <v>0</v>
      </c>
      <c r="G111" s="313" t="e">
        <f>LEN(#REF!)-LEN(SUBSTITUTE(#REF!,",",""))+1</f>
        <v>#REF!</v>
      </c>
    </row>
    <row r="112" spans="1:7">
      <c r="A112" s="5" t="s">
        <v>169</v>
      </c>
      <c r="B112" s="6"/>
      <c r="C112" s="125"/>
      <c r="D112" s="66"/>
      <c r="E112" s="15" t="str">
        <f t="shared" si="1"/>
        <v/>
      </c>
      <c r="F112" s="312" t="b">
        <f>IF(nume_candidat="",FALSE,ISNUMBER(SEARCH(nume_candidat,#REF!)))</f>
        <v>0</v>
      </c>
      <c r="G112" s="313" t="e">
        <f>LEN(#REF!)-LEN(SUBSTITUTE(#REF!,",",""))+1</f>
        <v>#REF!</v>
      </c>
    </row>
    <row r="113" spans="1:7">
      <c r="A113" s="5" t="s">
        <v>170</v>
      </c>
      <c r="B113" s="6"/>
      <c r="C113" s="125"/>
      <c r="D113" s="66"/>
      <c r="E113" s="15" t="str">
        <f t="shared" si="1"/>
        <v/>
      </c>
      <c r="F113" s="312" t="b">
        <f>IF(nume_candidat="",FALSE,ISNUMBER(SEARCH(nume_candidat,#REF!)))</f>
        <v>0</v>
      </c>
      <c r="G113" s="313" t="e">
        <f>LEN(#REF!)-LEN(SUBSTITUTE(#REF!,",",""))+1</f>
        <v>#REF!</v>
      </c>
    </row>
    <row r="114" spans="1:7">
      <c r="A114" s="5" t="s">
        <v>171</v>
      </c>
      <c r="B114" s="6"/>
      <c r="C114" s="125"/>
      <c r="D114" s="66"/>
      <c r="E114" s="15" t="str">
        <f t="shared" si="1"/>
        <v/>
      </c>
      <c r="F114" s="312" t="b">
        <f>IF(nume_candidat="",FALSE,ISNUMBER(SEARCH(nume_candidat,#REF!)))</f>
        <v>0</v>
      </c>
      <c r="G114" s="313" t="e">
        <f>LEN(#REF!)-LEN(SUBSTITUTE(#REF!,",",""))+1</f>
        <v>#REF!</v>
      </c>
    </row>
    <row r="115" spans="1:7">
      <c r="A115" s="5" t="s">
        <v>172</v>
      </c>
      <c r="B115" s="6"/>
      <c r="C115" s="125"/>
      <c r="D115" s="66"/>
      <c r="E115" s="15" t="str">
        <f t="shared" si="1"/>
        <v/>
      </c>
      <c r="F115" s="312" t="b">
        <f>IF(nume_candidat="",FALSE,ISNUMBER(SEARCH(nume_candidat,#REF!)))</f>
        <v>0</v>
      </c>
      <c r="G115" s="313" t="e">
        <f>LEN(#REF!)-LEN(SUBSTITUTE(#REF!,",",""))+1</f>
        <v>#REF!</v>
      </c>
    </row>
    <row r="116" spans="1:7">
      <c r="A116" s="5" t="s">
        <v>173</v>
      </c>
      <c r="B116" s="6"/>
      <c r="C116" s="125"/>
      <c r="D116" s="66"/>
      <c r="E116" s="15" t="str">
        <f t="shared" si="1"/>
        <v/>
      </c>
      <c r="F116" s="312" t="b">
        <f>IF(nume_candidat="",FALSE,ISNUMBER(SEARCH(nume_candidat,#REF!)))</f>
        <v>0</v>
      </c>
      <c r="G116" s="313" t="e">
        <f>LEN(#REF!)-LEN(SUBSTITUTE(#REF!,",",""))+1</f>
        <v>#REF!</v>
      </c>
    </row>
    <row r="117" spans="1:7">
      <c r="A117" s="5" t="s">
        <v>174</v>
      </c>
      <c r="B117" s="6"/>
      <c r="C117" s="125"/>
      <c r="D117" s="66"/>
      <c r="E117" s="15" t="str">
        <f t="shared" si="1"/>
        <v/>
      </c>
      <c r="F117" s="312" t="b">
        <f>IF(nume_candidat="",FALSE,ISNUMBER(SEARCH(nume_candidat,#REF!)))</f>
        <v>0</v>
      </c>
      <c r="G117" s="313" t="e">
        <f>LEN(#REF!)-LEN(SUBSTITUTE(#REF!,",",""))+1</f>
        <v>#REF!</v>
      </c>
    </row>
    <row r="118" spans="1:7">
      <c r="A118" s="5" t="s">
        <v>175</v>
      </c>
      <c r="B118" s="6"/>
      <c r="C118" s="125"/>
      <c r="D118" s="66"/>
      <c r="E118" s="15" t="str">
        <f t="shared" si="1"/>
        <v/>
      </c>
      <c r="F118" s="312" t="b">
        <f>IF(nume_candidat="",FALSE,ISNUMBER(SEARCH(nume_candidat,#REF!)))</f>
        <v>0</v>
      </c>
      <c r="G118" s="313" t="e">
        <f>LEN(#REF!)-LEN(SUBSTITUTE(#REF!,",",""))+1</f>
        <v>#REF!</v>
      </c>
    </row>
    <row r="119" spans="1:7">
      <c r="A119" s="5" t="s">
        <v>176</v>
      </c>
      <c r="B119" s="6"/>
      <c r="C119" s="125"/>
      <c r="D119" s="66"/>
      <c r="E119" s="15" t="str">
        <f t="shared" si="1"/>
        <v/>
      </c>
      <c r="F119" s="312" t="b">
        <f>IF(nume_candidat="",FALSE,ISNUMBER(SEARCH(nume_candidat,#REF!)))</f>
        <v>0</v>
      </c>
      <c r="G119" s="313" t="e">
        <f>LEN(#REF!)-LEN(SUBSTITUTE(#REF!,",",""))+1</f>
        <v>#REF!</v>
      </c>
    </row>
    <row r="120" spans="1:7">
      <c r="A120" s="5" t="s">
        <v>177</v>
      </c>
      <c r="B120" s="6"/>
      <c r="C120" s="125"/>
      <c r="D120" s="66"/>
      <c r="E120" s="15" t="str">
        <f t="shared" si="1"/>
        <v/>
      </c>
      <c r="F120" s="312" t="b">
        <f>IF(nume_candidat="",FALSE,ISNUMBER(SEARCH(nume_candidat,#REF!)))</f>
        <v>0</v>
      </c>
      <c r="G120" s="313" t="e">
        <f>LEN(#REF!)-LEN(SUBSTITUTE(#REF!,",",""))+1</f>
        <v>#REF!</v>
      </c>
    </row>
    <row r="121" spans="1:7">
      <c r="A121" s="5" t="s">
        <v>178</v>
      </c>
      <c r="B121" s="6"/>
      <c r="C121" s="125"/>
      <c r="D121" s="66"/>
      <c r="E121" s="15" t="str">
        <f t="shared" si="1"/>
        <v/>
      </c>
      <c r="F121" s="312" t="b">
        <f>IF(nume_candidat="",FALSE,ISNUMBER(SEARCH(nume_candidat,#REF!)))</f>
        <v>0</v>
      </c>
      <c r="G121" s="313" t="e">
        <f>LEN(#REF!)-LEN(SUBSTITUTE(#REF!,",",""))+1</f>
        <v>#REF!</v>
      </c>
    </row>
    <row r="122" spans="1:7">
      <c r="A122" s="5" t="s">
        <v>179</v>
      </c>
      <c r="B122" s="6"/>
      <c r="C122" s="125"/>
      <c r="D122" s="66"/>
      <c r="E122" s="15" t="str">
        <f t="shared" si="1"/>
        <v/>
      </c>
      <c r="F122" s="312" t="b">
        <f>IF(nume_candidat="",FALSE,ISNUMBER(SEARCH(nume_candidat,#REF!)))</f>
        <v>0</v>
      </c>
      <c r="G122" s="313" t="e">
        <f>LEN(#REF!)-LEN(SUBSTITUTE(#REF!,",",""))+1</f>
        <v>#REF!</v>
      </c>
    </row>
    <row r="123" spans="1:7">
      <c r="A123" s="5" t="s">
        <v>180</v>
      </c>
      <c r="B123" s="6"/>
      <c r="C123" s="125"/>
      <c r="D123" s="66"/>
      <c r="E123" s="15" t="str">
        <f t="shared" si="1"/>
        <v/>
      </c>
      <c r="F123" s="312" t="b">
        <f>IF(nume_candidat="",FALSE,ISNUMBER(SEARCH(nume_candidat,#REF!)))</f>
        <v>0</v>
      </c>
      <c r="G123" s="313" t="e">
        <f>LEN(#REF!)-LEN(SUBSTITUTE(#REF!,",",""))+1</f>
        <v>#REF!</v>
      </c>
    </row>
    <row r="124" spans="1:7">
      <c r="A124" s="5" t="s">
        <v>181</v>
      </c>
      <c r="B124" s="6"/>
      <c r="C124" s="125"/>
      <c r="D124" s="66"/>
      <c r="E124" s="15" t="str">
        <f t="shared" si="1"/>
        <v/>
      </c>
      <c r="F124" s="312" t="b">
        <f>IF(nume_candidat="",FALSE,ISNUMBER(SEARCH(nume_candidat,#REF!)))</f>
        <v>0</v>
      </c>
      <c r="G124" s="313" t="e">
        <f>LEN(#REF!)-LEN(SUBSTITUTE(#REF!,",",""))+1</f>
        <v>#REF!</v>
      </c>
    </row>
    <row r="125" spans="1:7">
      <c r="A125" s="5" t="s">
        <v>182</v>
      </c>
      <c r="B125" s="6"/>
      <c r="C125" s="125"/>
      <c r="D125" s="66"/>
      <c r="E125" s="15" t="str">
        <f t="shared" si="1"/>
        <v/>
      </c>
      <c r="F125" s="312" t="b">
        <f>IF(nume_candidat="",FALSE,ISNUMBER(SEARCH(nume_candidat,#REF!)))</f>
        <v>0</v>
      </c>
      <c r="G125" s="313" t="e">
        <f>LEN(#REF!)-LEN(SUBSTITUTE(#REF!,",",""))+1</f>
        <v>#REF!</v>
      </c>
    </row>
    <row r="126" spans="1:7">
      <c r="A126" s="5" t="s">
        <v>183</v>
      </c>
      <c r="B126" s="6"/>
      <c r="C126" s="125"/>
      <c r="D126" s="66"/>
      <c r="E126" s="15" t="str">
        <f t="shared" si="1"/>
        <v/>
      </c>
      <c r="F126" s="312" t="b">
        <f>IF(nume_candidat="",FALSE,ISNUMBER(SEARCH(nume_candidat,#REF!)))</f>
        <v>0</v>
      </c>
      <c r="G126" s="313" t="e">
        <f>LEN(#REF!)-LEN(SUBSTITUTE(#REF!,",",""))+1</f>
        <v>#REF!</v>
      </c>
    </row>
    <row r="127" spans="1:7">
      <c r="A127" s="5" t="s">
        <v>184</v>
      </c>
      <c r="B127" s="6"/>
      <c r="C127" s="125"/>
      <c r="D127" s="66"/>
      <c r="E127" s="15" t="str">
        <f t="shared" si="1"/>
        <v/>
      </c>
      <c r="F127" s="312" t="b">
        <f>IF(nume_candidat="",FALSE,ISNUMBER(SEARCH(nume_candidat,#REF!)))</f>
        <v>0</v>
      </c>
      <c r="G127" s="313" t="e">
        <f>LEN(#REF!)-LEN(SUBSTITUTE(#REF!,",",""))+1</f>
        <v>#REF!</v>
      </c>
    </row>
    <row r="128" spans="1:7">
      <c r="A128" s="5" t="s">
        <v>185</v>
      </c>
      <c r="B128" s="6"/>
      <c r="C128" s="125"/>
      <c r="D128" s="66"/>
      <c r="E128" s="15" t="str">
        <f t="shared" si="1"/>
        <v/>
      </c>
      <c r="F128" s="312" t="b">
        <f>IF(nume_candidat="",FALSE,ISNUMBER(SEARCH(nume_candidat,#REF!)))</f>
        <v>0</v>
      </c>
      <c r="G128" s="313" t="e">
        <f>LEN(#REF!)-LEN(SUBSTITUTE(#REF!,",",""))+1</f>
        <v>#REF!</v>
      </c>
    </row>
    <row r="129" spans="1:7">
      <c r="A129" s="5" t="s">
        <v>186</v>
      </c>
      <c r="B129" s="6"/>
      <c r="C129" s="125"/>
      <c r="D129" s="66"/>
      <c r="E129" s="15" t="str">
        <f t="shared" si="1"/>
        <v/>
      </c>
      <c r="F129" s="312" t="b">
        <f>IF(nume_candidat="",FALSE,ISNUMBER(SEARCH(nume_candidat,#REF!)))</f>
        <v>0</v>
      </c>
      <c r="G129" s="313" t="e">
        <f>LEN(#REF!)-LEN(SUBSTITUTE(#REF!,",",""))+1</f>
        <v>#REF!</v>
      </c>
    </row>
    <row r="130" spans="1:7">
      <c r="A130" s="5" t="s">
        <v>187</v>
      </c>
      <c r="B130" s="6"/>
      <c r="C130" s="125"/>
      <c r="D130" s="66"/>
      <c r="E130" s="15" t="str">
        <f t="shared" si="1"/>
        <v/>
      </c>
      <c r="F130" s="312" t="b">
        <f>IF(nume_candidat="",FALSE,ISNUMBER(SEARCH(nume_candidat,#REF!)))</f>
        <v>0</v>
      </c>
      <c r="G130" s="313" t="e">
        <f>LEN(#REF!)-LEN(SUBSTITUTE(#REF!,",",""))+1</f>
        <v>#REF!</v>
      </c>
    </row>
    <row r="131" spans="1:7">
      <c r="A131" s="5" t="s">
        <v>188</v>
      </c>
      <c r="B131" s="6"/>
      <c r="C131" s="125"/>
      <c r="D131" s="66"/>
      <c r="E131" s="15" t="str">
        <f t="shared" si="1"/>
        <v/>
      </c>
      <c r="F131" s="312" t="b">
        <f>IF(nume_candidat="",FALSE,ISNUMBER(SEARCH(nume_candidat,#REF!)))</f>
        <v>0</v>
      </c>
      <c r="G131" s="313" t="e">
        <f>LEN(#REF!)-LEN(SUBSTITUTE(#REF!,",",""))+1</f>
        <v>#REF!</v>
      </c>
    </row>
    <row r="132" spans="1:7">
      <c r="A132" s="5" t="s">
        <v>189</v>
      </c>
      <c r="B132" s="6"/>
      <c r="C132" s="125"/>
      <c r="D132" s="66"/>
      <c r="E132" s="15" t="str">
        <f t="shared" si="1"/>
        <v/>
      </c>
      <c r="F132" s="312" t="b">
        <f>IF(nume_candidat="",FALSE,ISNUMBER(SEARCH(nume_candidat,#REF!)))</f>
        <v>0</v>
      </c>
      <c r="G132" s="313" t="e">
        <f>LEN(#REF!)-LEN(SUBSTITUTE(#REF!,",",""))+1</f>
        <v>#REF!</v>
      </c>
    </row>
    <row r="133" spans="1:7">
      <c r="A133" s="5" t="s">
        <v>190</v>
      </c>
      <c r="B133" s="6"/>
      <c r="C133" s="125"/>
      <c r="D133" s="66"/>
      <c r="E133" s="15" t="str">
        <f t="shared" si="1"/>
        <v/>
      </c>
      <c r="F133" s="312" t="b">
        <f>IF(nume_candidat="",FALSE,ISNUMBER(SEARCH(nume_candidat,#REF!)))</f>
        <v>0</v>
      </c>
      <c r="G133" s="313" t="e">
        <f>LEN(#REF!)-LEN(SUBSTITUTE(#REF!,",",""))+1</f>
        <v>#REF!</v>
      </c>
    </row>
    <row r="134" spans="1:7">
      <c r="A134" s="5" t="s">
        <v>191</v>
      </c>
      <c r="B134" s="6"/>
      <c r="C134" s="125"/>
      <c r="D134" s="66"/>
      <c r="E134" s="15" t="str">
        <f t="shared" si="1"/>
        <v/>
      </c>
      <c r="F134" s="312" t="b">
        <f>IF(nume_candidat="",FALSE,ISNUMBER(SEARCH(nume_candidat,#REF!)))</f>
        <v>0</v>
      </c>
      <c r="G134" s="313" t="e">
        <f>LEN(#REF!)-LEN(SUBSTITUTE(#REF!,",",""))+1</f>
        <v>#REF!</v>
      </c>
    </row>
    <row r="135" spans="1:7">
      <c r="A135" s="5" t="s">
        <v>192</v>
      </c>
      <c r="B135" s="6"/>
      <c r="C135" s="125"/>
      <c r="D135" s="66"/>
      <c r="E135" s="15" t="str">
        <f t="shared" si="1"/>
        <v/>
      </c>
      <c r="F135" s="312" t="b">
        <f>IF(nume_candidat="",FALSE,ISNUMBER(SEARCH(nume_candidat,#REF!)))</f>
        <v>0</v>
      </c>
      <c r="G135" s="313" t="e">
        <f>LEN(#REF!)-LEN(SUBSTITUTE(#REF!,",",""))+1</f>
        <v>#REF!</v>
      </c>
    </row>
    <row r="136" spans="1:7">
      <c r="A136" s="5" t="s">
        <v>193</v>
      </c>
      <c r="B136" s="6"/>
      <c r="C136" s="125"/>
      <c r="D136" s="66"/>
      <c r="E136" s="15" t="str">
        <f t="shared" si="1"/>
        <v/>
      </c>
      <c r="F136" s="312" t="b">
        <f>IF(nume_candidat="",FALSE,ISNUMBER(SEARCH(nume_candidat,#REF!)))</f>
        <v>0</v>
      </c>
      <c r="G136" s="313" t="e">
        <f>LEN(#REF!)-LEN(SUBSTITUTE(#REF!,",",""))+1</f>
        <v>#REF!</v>
      </c>
    </row>
    <row r="137" spans="1:7">
      <c r="A137" s="5" t="s">
        <v>194</v>
      </c>
      <c r="B137" s="6"/>
      <c r="C137" s="125"/>
      <c r="D137" s="66"/>
      <c r="E137" s="15" t="str">
        <f t="shared" si="1"/>
        <v/>
      </c>
      <c r="F137" s="312" t="b">
        <f>IF(nume_candidat="",FALSE,ISNUMBER(SEARCH(nume_candidat,#REF!)))</f>
        <v>0</v>
      </c>
      <c r="G137" s="313" t="e">
        <f>LEN(#REF!)-LEN(SUBSTITUTE(#REF!,",",""))+1</f>
        <v>#REF!</v>
      </c>
    </row>
    <row r="138" spans="1:7">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c r="A139" s="5" t="s">
        <v>196</v>
      </c>
      <c r="B139" s="6"/>
      <c r="C139" s="125"/>
      <c r="D139" s="66"/>
      <c r="E139" s="15" t="str">
        <f t="shared" si="2"/>
        <v/>
      </c>
      <c r="F139" s="312" t="b">
        <f>IF(nume_candidat="",FALSE,ISNUMBER(SEARCH(nume_candidat,#REF!)))</f>
        <v>0</v>
      </c>
      <c r="G139" s="313" t="e">
        <f>LEN(#REF!)-LEN(SUBSTITUTE(#REF!,",",""))+1</f>
        <v>#REF!</v>
      </c>
    </row>
    <row r="140" spans="1:7">
      <c r="A140" s="5" t="s">
        <v>197</v>
      </c>
      <c r="B140" s="6"/>
      <c r="C140" s="125"/>
      <c r="D140" s="66"/>
      <c r="E140" s="15" t="str">
        <f t="shared" si="2"/>
        <v/>
      </c>
      <c r="F140" s="312" t="b">
        <f>IF(nume_candidat="",FALSE,ISNUMBER(SEARCH(nume_candidat,#REF!)))</f>
        <v>0</v>
      </c>
      <c r="G140" s="313" t="e">
        <f>LEN(#REF!)-LEN(SUBSTITUTE(#REF!,",",""))+1</f>
        <v>#REF!</v>
      </c>
    </row>
    <row r="141" spans="1:7">
      <c r="A141" s="5" t="s">
        <v>198</v>
      </c>
      <c r="B141" s="6"/>
      <c r="C141" s="125"/>
      <c r="D141" s="66"/>
      <c r="E141" s="15" t="str">
        <f t="shared" si="2"/>
        <v/>
      </c>
      <c r="F141" s="312" t="b">
        <f>IF(nume_candidat="",FALSE,ISNUMBER(SEARCH(nume_candidat,#REF!)))</f>
        <v>0</v>
      </c>
      <c r="G141" s="313" t="e">
        <f>LEN(#REF!)-LEN(SUBSTITUTE(#REF!,",",""))+1</f>
        <v>#REF!</v>
      </c>
    </row>
    <row r="142" spans="1:7">
      <c r="A142" s="5" t="s">
        <v>199</v>
      </c>
      <c r="B142" s="6"/>
      <c r="C142" s="125"/>
      <c r="D142" s="66"/>
      <c r="E142" s="15" t="str">
        <f t="shared" si="2"/>
        <v/>
      </c>
      <c r="F142" s="312" t="b">
        <f>IF(nume_candidat="",FALSE,ISNUMBER(SEARCH(nume_candidat,#REF!)))</f>
        <v>0</v>
      </c>
      <c r="G142" s="313" t="e">
        <f>LEN(#REF!)-LEN(SUBSTITUTE(#REF!,",",""))+1</f>
        <v>#REF!</v>
      </c>
    </row>
    <row r="143" spans="1:7">
      <c r="A143" s="5" t="s">
        <v>200</v>
      </c>
      <c r="B143" s="6"/>
      <c r="C143" s="125"/>
      <c r="D143" s="66"/>
      <c r="E143" s="15" t="str">
        <f t="shared" si="2"/>
        <v/>
      </c>
      <c r="F143" s="312" t="b">
        <f>IF(nume_candidat="",FALSE,ISNUMBER(SEARCH(nume_candidat,#REF!)))</f>
        <v>0</v>
      </c>
      <c r="G143" s="313" t="e">
        <f>LEN(#REF!)-LEN(SUBSTITUTE(#REF!,",",""))+1</f>
        <v>#REF!</v>
      </c>
    </row>
    <row r="144" spans="1:7">
      <c r="A144" s="5" t="s">
        <v>201</v>
      </c>
      <c r="B144" s="6"/>
      <c r="C144" s="125"/>
      <c r="D144" s="66"/>
      <c r="E144" s="15" t="str">
        <f t="shared" si="2"/>
        <v/>
      </c>
      <c r="F144" s="312" t="b">
        <f>IF(nume_candidat="",FALSE,ISNUMBER(SEARCH(nume_candidat,#REF!)))</f>
        <v>0</v>
      </c>
      <c r="G144" s="313" t="e">
        <f>LEN(#REF!)-LEN(SUBSTITUTE(#REF!,",",""))+1</f>
        <v>#REF!</v>
      </c>
    </row>
    <row r="145" spans="1:7">
      <c r="A145" s="5" t="s">
        <v>202</v>
      </c>
      <c r="B145" s="6"/>
      <c r="C145" s="125"/>
      <c r="D145" s="66"/>
      <c r="E145" s="15" t="str">
        <f t="shared" si="2"/>
        <v/>
      </c>
      <c r="F145" s="312" t="b">
        <f>IF(nume_candidat="",FALSE,ISNUMBER(SEARCH(nume_candidat,#REF!)))</f>
        <v>0</v>
      </c>
      <c r="G145" s="313" t="e">
        <f>LEN(#REF!)-LEN(SUBSTITUTE(#REF!,",",""))+1</f>
        <v>#REF!</v>
      </c>
    </row>
    <row r="146" spans="1:7">
      <c r="A146" s="5" t="s">
        <v>203</v>
      </c>
      <c r="B146" s="6"/>
      <c r="C146" s="125"/>
      <c r="D146" s="66"/>
      <c r="E146" s="15" t="str">
        <f t="shared" si="2"/>
        <v/>
      </c>
      <c r="F146" s="312" t="b">
        <f>IF(nume_candidat="",FALSE,ISNUMBER(SEARCH(nume_candidat,#REF!)))</f>
        <v>0</v>
      </c>
      <c r="G146" s="313" t="e">
        <f>LEN(#REF!)-LEN(SUBSTITUTE(#REF!,",",""))+1</f>
        <v>#REF!</v>
      </c>
    </row>
    <row r="147" spans="1:7">
      <c r="A147" s="5" t="s">
        <v>204</v>
      </c>
      <c r="B147" s="6"/>
      <c r="C147" s="125"/>
      <c r="D147" s="66"/>
      <c r="E147" s="15" t="str">
        <f t="shared" si="2"/>
        <v/>
      </c>
      <c r="F147" s="312" t="b">
        <f>IF(nume_candidat="",FALSE,ISNUMBER(SEARCH(nume_candidat,#REF!)))</f>
        <v>0</v>
      </c>
      <c r="G147" s="313" t="e">
        <f>LEN(#REF!)-LEN(SUBSTITUTE(#REF!,",",""))+1</f>
        <v>#REF!</v>
      </c>
    </row>
    <row r="148" spans="1:7">
      <c r="A148" s="5" t="s">
        <v>205</v>
      </c>
      <c r="B148" s="6"/>
      <c r="C148" s="125"/>
      <c r="D148" s="66"/>
      <c r="E148" s="15" t="str">
        <f t="shared" si="2"/>
        <v/>
      </c>
      <c r="F148" s="312" t="b">
        <f>IF(nume_candidat="",FALSE,ISNUMBER(SEARCH(nume_candidat,#REF!)))</f>
        <v>0</v>
      </c>
      <c r="G148" s="313" t="e">
        <f>LEN(#REF!)-LEN(SUBSTITUTE(#REF!,",",""))+1</f>
        <v>#REF!</v>
      </c>
    </row>
    <row r="149" spans="1:7">
      <c r="A149" s="5" t="s">
        <v>206</v>
      </c>
      <c r="B149" s="6"/>
      <c r="C149" s="125"/>
      <c r="D149" s="66"/>
      <c r="E149" s="15" t="str">
        <f t="shared" si="2"/>
        <v/>
      </c>
      <c r="F149" s="312" t="b">
        <f>IF(nume_candidat="",FALSE,ISNUMBER(SEARCH(nume_candidat,#REF!)))</f>
        <v>0</v>
      </c>
      <c r="G149" s="313" t="e">
        <f>LEN(#REF!)-LEN(SUBSTITUTE(#REF!,",",""))+1</f>
        <v>#REF!</v>
      </c>
    </row>
    <row r="150" spans="1:7">
      <c r="A150" s="5" t="s">
        <v>207</v>
      </c>
      <c r="B150" s="6"/>
      <c r="C150" s="125"/>
      <c r="D150" s="66"/>
      <c r="E150" s="15" t="str">
        <f t="shared" si="2"/>
        <v/>
      </c>
      <c r="F150" s="312" t="b">
        <f>IF(nume_candidat="",FALSE,ISNUMBER(SEARCH(nume_candidat,#REF!)))</f>
        <v>0</v>
      </c>
      <c r="G150" s="313" t="e">
        <f>LEN(#REF!)-LEN(SUBSTITUTE(#REF!,",",""))+1</f>
        <v>#REF!</v>
      </c>
    </row>
    <row r="151" spans="1:7">
      <c r="A151" s="5" t="s">
        <v>208</v>
      </c>
      <c r="B151" s="6"/>
      <c r="C151" s="125"/>
      <c r="D151" s="66"/>
      <c r="E151" s="15" t="str">
        <f t="shared" si="2"/>
        <v/>
      </c>
      <c r="F151" s="312" t="b">
        <f>IF(nume_candidat="",FALSE,ISNUMBER(SEARCH(nume_candidat,#REF!)))</f>
        <v>0</v>
      </c>
      <c r="G151" s="313" t="e">
        <f>LEN(#REF!)-LEN(SUBSTITUTE(#REF!,",",""))+1</f>
        <v>#REF!</v>
      </c>
    </row>
    <row r="152" spans="1:7">
      <c r="A152" s="5" t="s">
        <v>209</v>
      </c>
      <c r="B152" s="6"/>
      <c r="C152" s="125"/>
      <c r="D152" s="66"/>
      <c r="E152" s="15" t="str">
        <f t="shared" si="2"/>
        <v/>
      </c>
      <c r="F152" s="312" t="b">
        <f>IF(nume_candidat="",FALSE,ISNUMBER(SEARCH(nume_candidat,#REF!)))</f>
        <v>0</v>
      </c>
      <c r="G152" s="313" t="e">
        <f>LEN(#REF!)-LEN(SUBSTITUTE(#REF!,",",""))+1</f>
        <v>#REF!</v>
      </c>
    </row>
    <row r="153" spans="1:7">
      <c r="A153" s="5" t="s">
        <v>210</v>
      </c>
      <c r="B153" s="6"/>
      <c r="C153" s="125"/>
      <c r="D153" s="66"/>
      <c r="E153" s="15" t="str">
        <f t="shared" si="2"/>
        <v/>
      </c>
      <c r="F153" s="312" t="b">
        <f>IF(nume_candidat="",FALSE,ISNUMBER(SEARCH(nume_candidat,#REF!)))</f>
        <v>0</v>
      </c>
      <c r="G153" s="313" t="e">
        <f>LEN(#REF!)-LEN(SUBSTITUTE(#REF!,",",""))+1</f>
        <v>#REF!</v>
      </c>
    </row>
    <row r="154" spans="1:7">
      <c r="A154" s="5" t="s">
        <v>211</v>
      </c>
      <c r="B154" s="6"/>
      <c r="C154" s="125"/>
      <c r="D154" s="66"/>
      <c r="E154" s="15" t="str">
        <f t="shared" si="2"/>
        <v/>
      </c>
      <c r="F154" s="312" t="b">
        <f>IF(nume_candidat="",FALSE,ISNUMBER(SEARCH(nume_candidat,#REF!)))</f>
        <v>0</v>
      </c>
      <c r="G154" s="313" t="e">
        <f>LEN(#REF!)-LEN(SUBSTITUTE(#REF!,",",""))+1</f>
        <v>#REF!</v>
      </c>
    </row>
    <row r="155" spans="1:7">
      <c r="A155" s="5" t="s">
        <v>212</v>
      </c>
      <c r="B155" s="6"/>
      <c r="C155" s="125"/>
      <c r="D155" s="66"/>
      <c r="E155" s="15" t="str">
        <f t="shared" si="2"/>
        <v/>
      </c>
      <c r="F155" s="312" t="b">
        <f>IF(nume_candidat="",FALSE,ISNUMBER(SEARCH(nume_candidat,#REF!)))</f>
        <v>0</v>
      </c>
      <c r="G155" s="313" t="e">
        <f>LEN(#REF!)-LEN(SUBSTITUTE(#REF!,",",""))+1</f>
        <v>#REF!</v>
      </c>
    </row>
    <row r="156" spans="1:7">
      <c r="A156" s="5" t="s">
        <v>213</v>
      </c>
      <c r="B156" s="6"/>
      <c r="C156" s="125"/>
      <c r="D156" s="66"/>
      <c r="E156" s="15" t="str">
        <f t="shared" si="2"/>
        <v/>
      </c>
      <c r="F156" s="312" t="b">
        <f>IF(nume_candidat="",FALSE,ISNUMBER(SEARCH(nume_candidat,#REF!)))</f>
        <v>0</v>
      </c>
      <c r="G156" s="313" t="e">
        <f>LEN(#REF!)-LEN(SUBSTITUTE(#REF!,",",""))+1</f>
        <v>#REF!</v>
      </c>
    </row>
    <row r="157" spans="1:7">
      <c r="A157" s="5" t="s">
        <v>214</v>
      </c>
      <c r="B157" s="6"/>
      <c r="C157" s="125"/>
      <c r="D157" s="66"/>
      <c r="E157" s="15" t="str">
        <f t="shared" si="2"/>
        <v/>
      </c>
      <c r="F157" s="312" t="b">
        <f>IF(nume_candidat="",FALSE,ISNUMBER(SEARCH(nume_candidat,#REF!)))</f>
        <v>0</v>
      </c>
      <c r="G157" s="313" t="e">
        <f>LEN(#REF!)-LEN(SUBSTITUTE(#REF!,",",""))+1</f>
        <v>#REF!</v>
      </c>
    </row>
    <row r="158" spans="1:7">
      <c r="A158" s="5" t="s">
        <v>215</v>
      </c>
      <c r="B158" s="6"/>
      <c r="C158" s="125"/>
      <c r="D158" s="66"/>
      <c r="E158" s="15" t="str">
        <f t="shared" si="2"/>
        <v/>
      </c>
      <c r="F158" s="312" t="b">
        <f>IF(nume_candidat="",FALSE,ISNUMBER(SEARCH(nume_candidat,#REF!)))</f>
        <v>0</v>
      </c>
      <c r="G158" s="313" t="e">
        <f>LEN(#REF!)-LEN(SUBSTITUTE(#REF!,",",""))+1</f>
        <v>#REF!</v>
      </c>
    </row>
    <row r="159" spans="1:7">
      <c r="A159" s="5" t="s">
        <v>216</v>
      </c>
      <c r="B159" s="6"/>
      <c r="C159" s="125"/>
      <c r="D159" s="66"/>
      <c r="E159" s="15" t="str">
        <f t="shared" si="2"/>
        <v/>
      </c>
      <c r="F159" s="312" t="b">
        <f>IF(nume_candidat="",FALSE,ISNUMBER(SEARCH(nume_candidat,#REF!)))</f>
        <v>0</v>
      </c>
      <c r="G159" s="313" t="e">
        <f>LEN(#REF!)-LEN(SUBSTITUTE(#REF!,",",""))+1</f>
        <v>#REF!</v>
      </c>
    </row>
    <row r="160" spans="1:7">
      <c r="A160" s="5" t="s">
        <v>217</v>
      </c>
      <c r="B160" s="6"/>
      <c r="C160" s="125"/>
      <c r="D160" s="66"/>
      <c r="E160" s="15" t="str">
        <f t="shared" si="2"/>
        <v/>
      </c>
      <c r="F160" s="312" t="b">
        <f>IF(nume_candidat="",FALSE,ISNUMBER(SEARCH(nume_candidat,#REF!)))</f>
        <v>0</v>
      </c>
      <c r="G160" s="313" t="e">
        <f>LEN(#REF!)-LEN(SUBSTITUTE(#REF!,",",""))+1</f>
        <v>#REF!</v>
      </c>
    </row>
    <row r="161" spans="1:7">
      <c r="A161" s="5" t="s">
        <v>218</v>
      </c>
      <c r="B161" s="6"/>
      <c r="C161" s="125"/>
      <c r="D161" s="66"/>
      <c r="E161" s="15" t="str">
        <f t="shared" si="2"/>
        <v/>
      </c>
      <c r="F161" s="312" t="b">
        <f>IF(nume_candidat="",FALSE,ISNUMBER(SEARCH(nume_candidat,#REF!)))</f>
        <v>0</v>
      </c>
      <c r="G161" s="313" t="e">
        <f>LEN(#REF!)-LEN(SUBSTITUTE(#REF!,",",""))+1</f>
        <v>#REF!</v>
      </c>
    </row>
    <row r="162" spans="1:7">
      <c r="A162" s="5" t="s">
        <v>219</v>
      </c>
      <c r="B162" s="6"/>
      <c r="C162" s="125"/>
      <c r="D162" s="66"/>
      <c r="E162" s="15" t="str">
        <f t="shared" si="2"/>
        <v/>
      </c>
      <c r="F162" s="312" t="b">
        <f>IF(nume_candidat="",FALSE,ISNUMBER(SEARCH(nume_candidat,#REF!)))</f>
        <v>0</v>
      </c>
      <c r="G162" s="313" t="e">
        <f>LEN(#REF!)-LEN(SUBSTITUTE(#REF!,",",""))+1</f>
        <v>#REF!</v>
      </c>
    </row>
    <row r="163" spans="1:7">
      <c r="A163" s="5" t="s">
        <v>220</v>
      </c>
      <c r="B163" s="6"/>
      <c r="C163" s="125"/>
      <c r="D163" s="66"/>
      <c r="E163" s="15" t="str">
        <f t="shared" si="2"/>
        <v/>
      </c>
      <c r="F163" s="312" t="b">
        <f>IF(nume_candidat="",FALSE,ISNUMBER(SEARCH(nume_candidat,#REF!)))</f>
        <v>0</v>
      </c>
      <c r="G163" s="313" t="e">
        <f>LEN(#REF!)-LEN(SUBSTITUTE(#REF!,",",""))+1</f>
        <v>#REF!</v>
      </c>
    </row>
    <row r="164" spans="1:7">
      <c r="A164" s="5" t="s">
        <v>221</v>
      </c>
      <c r="B164" s="6"/>
      <c r="C164" s="125"/>
      <c r="D164" s="66"/>
      <c r="E164" s="15" t="str">
        <f t="shared" si="2"/>
        <v/>
      </c>
      <c r="F164" s="312" t="b">
        <f>IF(nume_candidat="",FALSE,ISNUMBER(SEARCH(nume_candidat,#REF!)))</f>
        <v>0</v>
      </c>
      <c r="G164" s="313" t="e">
        <f>LEN(#REF!)-LEN(SUBSTITUTE(#REF!,",",""))+1</f>
        <v>#REF!</v>
      </c>
    </row>
    <row r="165" spans="1:7">
      <c r="A165" s="5" t="s">
        <v>222</v>
      </c>
      <c r="B165" s="6"/>
      <c r="C165" s="125"/>
      <c r="D165" s="66"/>
      <c r="E165" s="15" t="str">
        <f t="shared" si="2"/>
        <v/>
      </c>
      <c r="F165" s="312" t="b">
        <f>IF(nume_candidat="",FALSE,ISNUMBER(SEARCH(nume_candidat,#REF!)))</f>
        <v>0</v>
      </c>
      <c r="G165" s="313" t="e">
        <f>LEN(#REF!)-LEN(SUBSTITUTE(#REF!,",",""))+1</f>
        <v>#REF!</v>
      </c>
    </row>
    <row r="166" spans="1:7">
      <c r="A166" s="5" t="s">
        <v>223</v>
      </c>
      <c r="B166" s="6"/>
      <c r="C166" s="125"/>
      <c r="D166" s="66"/>
      <c r="E166" s="15" t="str">
        <f t="shared" si="2"/>
        <v/>
      </c>
      <c r="F166" s="312" t="b">
        <f>IF(nume_candidat="",FALSE,ISNUMBER(SEARCH(nume_candidat,#REF!)))</f>
        <v>0</v>
      </c>
      <c r="G166" s="313" t="e">
        <f>LEN(#REF!)-LEN(SUBSTITUTE(#REF!,",",""))+1</f>
        <v>#REF!</v>
      </c>
    </row>
    <row r="167" spans="1:7">
      <c r="A167" s="5" t="s">
        <v>224</v>
      </c>
      <c r="B167" s="6"/>
      <c r="C167" s="125"/>
      <c r="D167" s="66"/>
      <c r="E167" s="15" t="str">
        <f t="shared" si="2"/>
        <v/>
      </c>
      <c r="F167" s="312" t="b">
        <f>IF(nume_candidat="",FALSE,ISNUMBER(SEARCH(nume_candidat,#REF!)))</f>
        <v>0</v>
      </c>
      <c r="G167" s="313" t="e">
        <f>LEN(#REF!)-LEN(SUBSTITUTE(#REF!,",",""))+1</f>
        <v>#REF!</v>
      </c>
    </row>
    <row r="168" spans="1:7">
      <c r="A168" s="5" t="s">
        <v>225</v>
      </c>
      <c r="B168" s="6"/>
      <c r="C168" s="125"/>
      <c r="D168" s="66"/>
      <c r="E168" s="15" t="str">
        <f t="shared" si="2"/>
        <v/>
      </c>
      <c r="F168" s="312" t="b">
        <f>IF(nume_candidat="",FALSE,ISNUMBER(SEARCH(nume_candidat,#REF!)))</f>
        <v>0</v>
      </c>
      <c r="G168" s="313" t="e">
        <f>LEN(#REF!)-LEN(SUBSTITUTE(#REF!,",",""))+1</f>
        <v>#REF!</v>
      </c>
    </row>
    <row r="169" spans="1:7">
      <c r="A169" s="5" t="s">
        <v>226</v>
      </c>
      <c r="B169" s="6"/>
      <c r="C169" s="125"/>
      <c r="D169" s="66"/>
      <c r="E169" s="15" t="str">
        <f t="shared" si="2"/>
        <v/>
      </c>
      <c r="F169" s="312" t="b">
        <f>IF(nume_candidat="",FALSE,ISNUMBER(SEARCH(nume_candidat,#REF!)))</f>
        <v>0</v>
      </c>
      <c r="G169" s="313" t="e">
        <f>LEN(#REF!)-LEN(SUBSTITUTE(#REF!,",",""))+1</f>
        <v>#REF!</v>
      </c>
    </row>
    <row r="170" spans="1:7">
      <c r="A170" s="5" t="s">
        <v>227</v>
      </c>
      <c r="B170" s="6"/>
      <c r="C170" s="125"/>
      <c r="D170" s="66"/>
      <c r="E170" s="15" t="str">
        <f t="shared" si="2"/>
        <v/>
      </c>
      <c r="F170" s="312" t="b">
        <f>IF(nume_candidat="",FALSE,ISNUMBER(SEARCH(nume_candidat,#REF!)))</f>
        <v>0</v>
      </c>
      <c r="G170" s="313" t="e">
        <f>LEN(#REF!)-LEN(SUBSTITUTE(#REF!,",",""))+1</f>
        <v>#REF!</v>
      </c>
    </row>
    <row r="171" spans="1:7">
      <c r="A171" s="5" t="s">
        <v>228</v>
      </c>
      <c r="B171" s="6"/>
      <c r="C171" s="125"/>
      <c r="D171" s="66"/>
      <c r="E171" s="15" t="str">
        <f t="shared" si="2"/>
        <v/>
      </c>
      <c r="F171" s="312" t="b">
        <f>IF(nume_candidat="",FALSE,ISNUMBER(SEARCH(nume_candidat,#REF!)))</f>
        <v>0</v>
      </c>
      <c r="G171" s="313" t="e">
        <f>LEN(#REF!)-LEN(SUBSTITUTE(#REF!,",",""))+1</f>
        <v>#REF!</v>
      </c>
    </row>
    <row r="172" spans="1:7">
      <c r="A172" s="5" t="s">
        <v>229</v>
      </c>
      <c r="B172" s="6"/>
      <c r="C172" s="125"/>
      <c r="D172" s="66"/>
      <c r="E172" s="15" t="str">
        <f t="shared" si="2"/>
        <v/>
      </c>
      <c r="F172" s="312" t="b">
        <f>IF(nume_candidat="",FALSE,ISNUMBER(SEARCH(nume_candidat,#REF!)))</f>
        <v>0</v>
      </c>
      <c r="G172" s="313" t="e">
        <f>LEN(#REF!)-LEN(SUBSTITUTE(#REF!,",",""))+1</f>
        <v>#REF!</v>
      </c>
    </row>
    <row r="173" spans="1:7">
      <c r="A173" s="5" t="s">
        <v>230</v>
      </c>
      <c r="B173" s="6"/>
      <c r="C173" s="125"/>
      <c r="D173" s="66"/>
      <c r="E173" s="15" t="str">
        <f t="shared" si="2"/>
        <v/>
      </c>
      <c r="F173" s="312" t="b">
        <f>IF(nume_candidat="",FALSE,ISNUMBER(SEARCH(nume_candidat,#REF!)))</f>
        <v>0</v>
      </c>
      <c r="G173" s="313" t="e">
        <f>LEN(#REF!)-LEN(SUBSTITUTE(#REF!,",",""))+1</f>
        <v>#REF!</v>
      </c>
    </row>
    <row r="174" spans="1:7">
      <c r="A174" s="5" t="s">
        <v>231</v>
      </c>
      <c r="B174" s="6"/>
      <c r="C174" s="125"/>
      <c r="D174" s="66"/>
      <c r="E174" s="15" t="str">
        <f t="shared" si="2"/>
        <v/>
      </c>
      <c r="F174" s="312" t="b">
        <f>IF(nume_candidat="",FALSE,ISNUMBER(SEARCH(nume_candidat,#REF!)))</f>
        <v>0</v>
      </c>
      <c r="G174" s="313" t="e">
        <f>LEN(#REF!)-LEN(SUBSTITUTE(#REF!,",",""))+1</f>
        <v>#REF!</v>
      </c>
    </row>
    <row r="175" spans="1:7">
      <c r="A175" s="5" t="s">
        <v>232</v>
      </c>
      <c r="B175" s="6"/>
      <c r="C175" s="125"/>
      <c r="D175" s="66"/>
      <c r="E175" s="15" t="str">
        <f t="shared" si="2"/>
        <v/>
      </c>
      <c r="F175" s="312" t="b">
        <f>IF(nume_candidat="",FALSE,ISNUMBER(SEARCH(nume_candidat,#REF!)))</f>
        <v>0</v>
      </c>
      <c r="G175" s="313" t="e">
        <f>LEN(#REF!)-LEN(SUBSTITUTE(#REF!,",",""))+1</f>
        <v>#REF!</v>
      </c>
    </row>
    <row r="176" spans="1:7">
      <c r="A176" s="5" t="s">
        <v>233</v>
      </c>
      <c r="B176" s="6"/>
      <c r="C176" s="125"/>
      <c r="D176" s="66"/>
      <c r="E176" s="15" t="str">
        <f t="shared" si="2"/>
        <v/>
      </c>
      <c r="F176" s="312" t="b">
        <f>IF(nume_candidat="",FALSE,ISNUMBER(SEARCH(nume_candidat,#REF!)))</f>
        <v>0</v>
      </c>
      <c r="G176" s="313" t="e">
        <f>LEN(#REF!)-LEN(SUBSTITUTE(#REF!,",",""))+1</f>
        <v>#REF!</v>
      </c>
    </row>
    <row r="177" spans="1:7">
      <c r="A177" s="5" t="s">
        <v>234</v>
      </c>
      <c r="B177" s="6"/>
      <c r="C177" s="125"/>
      <c r="D177" s="66"/>
      <c r="E177" s="15" t="str">
        <f t="shared" si="2"/>
        <v/>
      </c>
      <c r="F177" s="312" t="b">
        <f>IF(nume_candidat="",FALSE,ISNUMBER(SEARCH(nume_candidat,#REF!)))</f>
        <v>0</v>
      </c>
      <c r="G177" s="313" t="e">
        <f>LEN(#REF!)-LEN(SUBSTITUTE(#REF!,",",""))+1</f>
        <v>#REF!</v>
      </c>
    </row>
    <row r="178" spans="1:7">
      <c r="A178" s="5" t="s">
        <v>235</v>
      </c>
      <c r="B178" s="6"/>
      <c r="C178" s="125"/>
      <c r="D178" s="66"/>
      <c r="E178" s="15" t="str">
        <f t="shared" si="2"/>
        <v/>
      </c>
      <c r="F178" s="312" t="b">
        <f>IF(nume_candidat="",FALSE,ISNUMBER(SEARCH(nume_candidat,#REF!)))</f>
        <v>0</v>
      </c>
      <c r="G178" s="313" t="e">
        <f>LEN(#REF!)-LEN(SUBSTITUTE(#REF!,",",""))+1</f>
        <v>#REF!</v>
      </c>
    </row>
    <row r="179" spans="1:7">
      <c r="A179" s="5" t="s">
        <v>236</v>
      </c>
      <c r="B179" s="6"/>
      <c r="C179" s="125"/>
      <c r="D179" s="66"/>
      <c r="E179" s="15" t="str">
        <f t="shared" si="2"/>
        <v/>
      </c>
      <c r="F179" s="312" t="b">
        <f>IF(nume_candidat="",FALSE,ISNUMBER(SEARCH(nume_candidat,#REF!)))</f>
        <v>0</v>
      </c>
      <c r="G179" s="313" t="e">
        <f>LEN(#REF!)-LEN(SUBSTITUTE(#REF!,",",""))+1</f>
        <v>#REF!</v>
      </c>
    </row>
    <row r="180" spans="1:7">
      <c r="A180" s="5" t="s">
        <v>237</v>
      </c>
      <c r="B180" s="6"/>
      <c r="C180" s="125"/>
      <c r="D180" s="66"/>
      <c r="E180" s="15" t="str">
        <f t="shared" si="2"/>
        <v/>
      </c>
      <c r="F180" s="312" t="b">
        <f>IF(nume_candidat="",FALSE,ISNUMBER(SEARCH(nume_candidat,#REF!)))</f>
        <v>0</v>
      </c>
      <c r="G180" s="313" t="e">
        <f>LEN(#REF!)-LEN(SUBSTITUTE(#REF!,",",""))+1</f>
        <v>#REF!</v>
      </c>
    </row>
    <row r="181" spans="1:7">
      <c r="A181" s="5" t="s">
        <v>238</v>
      </c>
      <c r="B181" s="6"/>
      <c r="C181" s="125"/>
      <c r="D181" s="66"/>
      <c r="E181" s="15" t="str">
        <f t="shared" si="2"/>
        <v/>
      </c>
      <c r="F181" s="312" t="b">
        <f>IF(nume_candidat="",FALSE,ISNUMBER(SEARCH(nume_candidat,#REF!)))</f>
        <v>0</v>
      </c>
      <c r="G181" s="313" t="e">
        <f>LEN(#REF!)-LEN(SUBSTITUTE(#REF!,",",""))+1</f>
        <v>#REF!</v>
      </c>
    </row>
    <row r="182" spans="1:7">
      <c r="A182" s="5" t="s">
        <v>239</v>
      </c>
      <c r="B182" s="6"/>
      <c r="C182" s="125"/>
      <c r="D182" s="66"/>
      <c r="E182" s="15" t="str">
        <f t="shared" si="2"/>
        <v/>
      </c>
      <c r="F182" s="312" t="b">
        <f>IF(nume_candidat="",FALSE,ISNUMBER(SEARCH(nume_candidat,#REF!)))</f>
        <v>0</v>
      </c>
      <c r="G182" s="313" t="e">
        <f>LEN(#REF!)-LEN(SUBSTITUTE(#REF!,",",""))+1</f>
        <v>#REF!</v>
      </c>
    </row>
    <row r="183" spans="1:7">
      <c r="A183" s="5" t="s">
        <v>240</v>
      </c>
      <c r="B183" s="6"/>
      <c r="C183" s="125"/>
      <c r="D183" s="66"/>
      <c r="E183" s="15" t="str">
        <f t="shared" si="2"/>
        <v/>
      </c>
      <c r="F183" s="312" t="b">
        <f>IF(nume_candidat="",FALSE,ISNUMBER(SEARCH(nume_candidat,#REF!)))</f>
        <v>0</v>
      </c>
      <c r="G183" s="313" t="e">
        <f>LEN(#REF!)-LEN(SUBSTITUTE(#REF!,",",""))+1</f>
        <v>#REF!</v>
      </c>
    </row>
    <row r="184" spans="1:7">
      <c r="A184" s="5" t="s">
        <v>241</v>
      </c>
      <c r="B184" s="6"/>
      <c r="C184" s="125"/>
      <c r="D184" s="66"/>
      <c r="E184" s="15" t="str">
        <f t="shared" si="2"/>
        <v/>
      </c>
      <c r="F184" s="312" t="b">
        <f>IF(nume_candidat="",FALSE,ISNUMBER(SEARCH(nume_candidat,#REF!)))</f>
        <v>0</v>
      </c>
      <c r="G184" s="313" t="e">
        <f>LEN(#REF!)-LEN(SUBSTITUTE(#REF!,",",""))+1</f>
        <v>#REF!</v>
      </c>
    </row>
    <row r="185" spans="1:7">
      <c r="A185" s="5" t="s">
        <v>242</v>
      </c>
      <c r="B185" s="6"/>
      <c r="C185" s="125"/>
      <c r="D185" s="66"/>
      <c r="E185" s="15" t="str">
        <f t="shared" si="2"/>
        <v/>
      </c>
      <c r="F185" s="312" t="b">
        <f>IF(nume_candidat="",FALSE,ISNUMBER(SEARCH(nume_candidat,#REF!)))</f>
        <v>0</v>
      </c>
      <c r="G185" s="313" t="e">
        <f>LEN(#REF!)-LEN(SUBSTITUTE(#REF!,",",""))+1</f>
        <v>#REF!</v>
      </c>
    </row>
    <row r="186" spans="1:7">
      <c r="A186" s="5" t="s">
        <v>243</v>
      </c>
      <c r="B186" s="6"/>
      <c r="C186" s="125"/>
      <c r="D186" s="66"/>
      <c r="E186" s="15" t="str">
        <f t="shared" si="2"/>
        <v/>
      </c>
      <c r="F186" s="312" t="b">
        <f>IF(nume_candidat="",FALSE,ISNUMBER(SEARCH(nume_candidat,#REF!)))</f>
        <v>0</v>
      </c>
      <c r="G186" s="313" t="e">
        <f>LEN(#REF!)-LEN(SUBSTITUTE(#REF!,",",""))+1</f>
        <v>#REF!</v>
      </c>
    </row>
    <row r="187" spans="1:7">
      <c r="A187" s="5" t="s">
        <v>244</v>
      </c>
      <c r="B187" s="6"/>
      <c r="C187" s="125"/>
      <c r="D187" s="66"/>
      <c r="E187" s="15" t="str">
        <f t="shared" si="2"/>
        <v/>
      </c>
      <c r="F187" s="312" t="b">
        <f>IF(nume_candidat="",FALSE,ISNUMBER(SEARCH(nume_candidat,#REF!)))</f>
        <v>0</v>
      </c>
      <c r="G187" s="313" t="e">
        <f>LEN(#REF!)-LEN(SUBSTITUTE(#REF!,",",""))+1</f>
        <v>#REF!</v>
      </c>
    </row>
    <row r="188" spans="1:7">
      <c r="A188" s="5" t="s">
        <v>245</v>
      </c>
      <c r="B188" s="6"/>
      <c r="C188" s="125"/>
      <c r="D188" s="66"/>
      <c r="E188" s="15" t="str">
        <f t="shared" si="2"/>
        <v/>
      </c>
      <c r="F188" s="312" t="b">
        <f>IF(nume_candidat="",FALSE,ISNUMBER(SEARCH(nume_candidat,#REF!)))</f>
        <v>0</v>
      </c>
      <c r="G188" s="313" t="e">
        <f>LEN(#REF!)-LEN(SUBSTITUTE(#REF!,",",""))+1</f>
        <v>#REF!</v>
      </c>
    </row>
    <row r="189" spans="1:7">
      <c r="A189" s="5" t="s">
        <v>246</v>
      </c>
      <c r="B189" s="6"/>
      <c r="C189" s="125"/>
      <c r="D189" s="66"/>
      <c r="E189" s="15" t="str">
        <f t="shared" si="2"/>
        <v/>
      </c>
      <c r="F189" s="312" t="b">
        <f>IF(nume_candidat="",FALSE,ISNUMBER(SEARCH(nume_candidat,#REF!)))</f>
        <v>0</v>
      </c>
      <c r="G189" s="313" t="e">
        <f>LEN(#REF!)-LEN(SUBSTITUTE(#REF!,",",""))+1</f>
        <v>#REF!</v>
      </c>
    </row>
    <row r="190" spans="1:7">
      <c r="A190" s="5" t="s">
        <v>247</v>
      </c>
      <c r="B190" s="6"/>
      <c r="C190" s="125"/>
      <c r="D190" s="66"/>
      <c r="E190" s="15" t="str">
        <f t="shared" si="2"/>
        <v/>
      </c>
      <c r="F190" s="312" t="b">
        <f>IF(nume_candidat="",FALSE,ISNUMBER(SEARCH(nume_candidat,#REF!)))</f>
        <v>0</v>
      </c>
      <c r="G190" s="313" t="e">
        <f>LEN(#REF!)-LEN(SUBSTITUTE(#REF!,",",""))+1</f>
        <v>#REF!</v>
      </c>
    </row>
    <row r="191" spans="1:7">
      <c r="A191" s="5" t="s">
        <v>248</v>
      </c>
      <c r="B191" s="6"/>
      <c r="C191" s="125"/>
      <c r="D191" s="66"/>
      <c r="E191" s="15" t="str">
        <f t="shared" si="2"/>
        <v/>
      </c>
      <c r="F191" s="312" t="b">
        <f>IF(nume_candidat="",FALSE,ISNUMBER(SEARCH(nume_candidat,#REF!)))</f>
        <v>0</v>
      </c>
      <c r="G191" s="313" t="e">
        <f>LEN(#REF!)-LEN(SUBSTITUTE(#REF!,",",""))+1</f>
        <v>#REF!</v>
      </c>
    </row>
    <row r="192" spans="1:7">
      <c r="A192" s="5" t="s">
        <v>249</v>
      </c>
      <c r="B192" s="6"/>
      <c r="C192" s="125"/>
      <c r="D192" s="66"/>
      <c r="E192" s="15" t="str">
        <f t="shared" si="2"/>
        <v/>
      </c>
      <c r="F192" s="312" t="b">
        <f>IF(nume_candidat="",FALSE,ISNUMBER(SEARCH(nume_candidat,#REF!)))</f>
        <v>0</v>
      </c>
      <c r="G192" s="313" t="e">
        <f>LEN(#REF!)-LEN(SUBSTITUTE(#REF!,",",""))+1</f>
        <v>#REF!</v>
      </c>
    </row>
    <row r="193" spans="1:7">
      <c r="A193" s="5" t="s">
        <v>250</v>
      </c>
      <c r="B193" s="6"/>
      <c r="C193" s="125"/>
      <c r="D193" s="66"/>
      <c r="E193" s="15" t="str">
        <f t="shared" si="2"/>
        <v/>
      </c>
      <c r="F193" s="312" t="b">
        <f>IF(nume_candidat="",FALSE,ISNUMBER(SEARCH(nume_candidat,#REF!)))</f>
        <v>0</v>
      </c>
      <c r="G193" s="313" t="e">
        <f>LEN(#REF!)-LEN(SUBSTITUTE(#REF!,",",""))+1</f>
        <v>#REF!</v>
      </c>
    </row>
    <row r="194" spans="1:7">
      <c r="A194" s="5" t="s">
        <v>251</v>
      </c>
      <c r="B194" s="6"/>
      <c r="C194" s="125"/>
      <c r="D194" s="66"/>
      <c r="E194" s="15" t="str">
        <f t="shared" si="2"/>
        <v/>
      </c>
      <c r="F194" s="312" t="b">
        <f>IF(nume_candidat="",FALSE,ISNUMBER(SEARCH(nume_candidat,#REF!)))</f>
        <v>0</v>
      </c>
      <c r="G194" s="313" t="e">
        <f>LEN(#REF!)-LEN(SUBSTITUTE(#REF!,",",""))+1</f>
        <v>#REF!</v>
      </c>
    </row>
    <row r="195" spans="1:7">
      <c r="A195" s="5" t="s">
        <v>252</v>
      </c>
      <c r="B195" s="6"/>
      <c r="C195" s="125"/>
      <c r="D195" s="66"/>
      <c r="E195" s="15" t="str">
        <f t="shared" si="2"/>
        <v/>
      </c>
      <c r="F195" s="312" t="b">
        <f>IF(nume_candidat="",FALSE,ISNUMBER(SEARCH(nume_candidat,#REF!)))</f>
        <v>0</v>
      </c>
      <c r="G195" s="313" t="e">
        <f>LEN(#REF!)-LEN(SUBSTITUTE(#REF!,",",""))+1</f>
        <v>#REF!</v>
      </c>
    </row>
    <row r="196" spans="1:7">
      <c r="A196" s="5" t="s">
        <v>253</v>
      </c>
      <c r="B196" s="6"/>
      <c r="C196" s="125"/>
      <c r="D196" s="66"/>
      <c r="E196" s="15" t="str">
        <f t="shared" si="2"/>
        <v/>
      </c>
      <c r="F196" s="312" t="b">
        <f>IF(nume_candidat="",FALSE,ISNUMBER(SEARCH(nume_candidat,#REF!)))</f>
        <v>0</v>
      </c>
      <c r="G196" s="313" t="e">
        <f>LEN(#REF!)-LEN(SUBSTITUTE(#REF!,",",""))+1</f>
        <v>#REF!</v>
      </c>
    </row>
    <row r="197" spans="1:7">
      <c r="A197" s="5" t="s">
        <v>254</v>
      </c>
      <c r="B197" s="6"/>
      <c r="C197" s="125"/>
      <c r="D197" s="66"/>
      <c r="E197" s="15" t="str">
        <f t="shared" si="2"/>
        <v/>
      </c>
      <c r="F197" s="312" t="b">
        <f>IF(nume_candidat="",FALSE,ISNUMBER(SEARCH(nume_candidat,#REF!)))</f>
        <v>0</v>
      </c>
      <c r="G197" s="313" t="e">
        <f>LEN(#REF!)-LEN(SUBSTITUTE(#REF!,",",""))+1</f>
        <v>#REF!</v>
      </c>
    </row>
    <row r="198" spans="1:7">
      <c r="A198" s="5" t="s">
        <v>255</v>
      </c>
      <c r="B198" s="6"/>
      <c r="C198" s="125"/>
      <c r="D198" s="66"/>
      <c r="E198" s="15" t="str">
        <f t="shared" si="2"/>
        <v/>
      </c>
      <c r="F198" s="312" t="b">
        <f>IF(nume_candidat="",FALSE,ISNUMBER(SEARCH(nume_candidat,#REF!)))</f>
        <v>0</v>
      </c>
      <c r="G198" s="313" t="e">
        <f>LEN(#REF!)-LEN(SUBSTITUTE(#REF!,",",""))+1</f>
        <v>#REF!</v>
      </c>
    </row>
    <row r="199" spans="1:7">
      <c r="A199" s="5" t="s">
        <v>256</v>
      </c>
      <c r="B199" s="6"/>
      <c r="C199" s="125"/>
      <c r="D199" s="66"/>
      <c r="E199" s="15" t="str">
        <f t="shared" si="2"/>
        <v/>
      </c>
      <c r="F199" s="312" t="b">
        <f>IF(nume_candidat="",FALSE,ISNUMBER(SEARCH(nume_candidat,#REF!)))</f>
        <v>0</v>
      </c>
      <c r="G199" s="313" t="e">
        <f>LEN(#REF!)-LEN(SUBSTITUTE(#REF!,",",""))+1</f>
        <v>#REF!</v>
      </c>
    </row>
    <row r="200" spans="1:7">
      <c r="A200" s="5" t="s">
        <v>257</v>
      </c>
      <c r="B200" s="6"/>
      <c r="C200" s="125"/>
      <c r="D200" s="66"/>
      <c r="E200" s="15" t="str">
        <f t="shared" si="2"/>
        <v/>
      </c>
      <c r="F200" s="312" t="b">
        <f>IF(nume_candidat="",FALSE,ISNUMBER(SEARCH(nume_candidat,#REF!)))</f>
        <v>0</v>
      </c>
      <c r="G200" s="313" t="e">
        <f>LEN(#REF!)-LEN(SUBSTITUTE(#REF!,",",""))+1</f>
        <v>#REF!</v>
      </c>
    </row>
    <row r="201" spans="1:7">
      <c r="A201" s="5" t="s">
        <v>258</v>
      </c>
      <c r="B201" s="6"/>
      <c r="C201" s="125"/>
      <c r="D201" s="66"/>
      <c r="E201" s="15" t="str">
        <f t="shared" si="2"/>
        <v/>
      </c>
      <c r="F201" s="312" t="b">
        <f>IF(nume_candidat="",FALSE,ISNUMBER(SEARCH(nume_candidat,#REF!)))</f>
        <v>0</v>
      </c>
      <c r="G201" s="313" t="e">
        <f>LEN(#REF!)-LEN(SUBSTITUTE(#REF!,",",""))+1</f>
        <v>#REF!</v>
      </c>
    </row>
    <row r="202" spans="1:7">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c r="A203" s="5" t="s">
        <v>260</v>
      </c>
      <c r="B203" s="6"/>
      <c r="C203" s="125"/>
      <c r="D203" s="66"/>
      <c r="E203" s="15" t="str">
        <f t="shared" si="3"/>
        <v/>
      </c>
      <c r="F203" s="312" t="b">
        <f>IF(nume_candidat="",FALSE,ISNUMBER(SEARCH(nume_candidat,#REF!)))</f>
        <v>0</v>
      </c>
      <c r="G203" s="313" t="e">
        <f>LEN(#REF!)-LEN(SUBSTITUTE(#REF!,",",""))+1</f>
        <v>#REF!</v>
      </c>
    </row>
    <row r="204" spans="1:7">
      <c r="A204" s="5" t="s">
        <v>261</v>
      </c>
      <c r="B204" s="6"/>
      <c r="C204" s="125"/>
      <c r="D204" s="66"/>
      <c r="E204" s="15" t="str">
        <f t="shared" si="3"/>
        <v/>
      </c>
      <c r="F204" s="312" t="b">
        <f>IF(nume_candidat="",FALSE,ISNUMBER(SEARCH(nume_candidat,#REF!)))</f>
        <v>0</v>
      </c>
      <c r="G204" s="313" t="e">
        <f>LEN(#REF!)-LEN(SUBSTITUTE(#REF!,",",""))+1</f>
        <v>#REF!</v>
      </c>
    </row>
    <row r="205" spans="1:7">
      <c r="A205" s="5" t="s">
        <v>262</v>
      </c>
      <c r="B205" s="6"/>
      <c r="C205" s="125"/>
      <c r="D205" s="66"/>
      <c r="E205" s="15" t="str">
        <f t="shared" si="3"/>
        <v/>
      </c>
      <c r="F205" s="312" t="b">
        <f>IF(nume_candidat="",FALSE,ISNUMBER(SEARCH(nume_candidat,#REF!)))</f>
        <v>0</v>
      </c>
      <c r="G205" s="313" t="e">
        <f>LEN(#REF!)-LEN(SUBSTITUTE(#REF!,",",""))+1</f>
        <v>#REF!</v>
      </c>
    </row>
    <row r="206" spans="1:7">
      <c r="A206" s="5" t="s">
        <v>263</v>
      </c>
      <c r="B206" s="6"/>
      <c r="C206" s="125"/>
      <c r="D206" s="66"/>
      <c r="E206" s="15" t="str">
        <f t="shared" si="3"/>
        <v/>
      </c>
      <c r="F206" s="312" t="b">
        <f>IF(nume_candidat="",FALSE,ISNUMBER(SEARCH(nume_candidat,#REF!)))</f>
        <v>0</v>
      </c>
      <c r="G206" s="313" t="e">
        <f>LEN(#REF!)-LEN(SUBSTITUTE(#REF!,",",""))+1</f>
        <v>#REF!</v>
      </c>
    </row>
    <row r="207" spans="1:7">
      <c r="A207" s="5" t="s">
        <v>264</v>
      </c>
      <c r="B207" s="6"/>
      <c r="C207" s="125"/>
      <c r="D207" s="66"/>
      <c r="E207" s="15" t="str">
        <f t="shared" si="3"/>
        <v/>
      </c>
      <c r="F207" s="312" t="b">
        <f>IF(nume_candidat="",FALSE,ISNUMBER(SEARCH(nume_candidat,#REF!)))</f>
        <v>0</v>
      </c>
      <c r="G207" s="313" t="e">
        <f>LEN(#REF!)-LEN(SUBSTITUTE(#REF!,",",""))+1</f>
        <v>#REF!</v>
      </c>
    </row>
    <row r="208" spans="1:7">
      <c r="A208" s="5" t="s">
        <v>265</v>
      </c>
      <c r="B208" s="6"/>
      <c r="C208" s="125"/>
      <c r="D208" s="66"/>
      <c r="E208" s="15" t="str">
        <f t="shared" si="3"/>
        <v/>
      </c>
      <c r="F208" s="312" t="b">
        <f>IF(nume_candidat="",FALSE,ISNUMBER(SEARCH(nume_candidat,#REF!)))</f>
        <v>0</v>
      </c>
      <c r="G208" s="313" t="e">
        <f>LEN(#REF!)-LEN(SUBSTITUTE(#REF!,",",""))+1</f>
        <v>#REF!</v>
      </c>
    </row>
    <row r="209" spans="1:7">
      <c r="A209" s="5" t="s">
        <v>266</v>
      </c>
      <c r="B209" s="6"/>
      <c r="C209" s="125"/>
      <c r="D209" s="66"/>
      <c r="E209" s="15" t="str">
        <f t="shared" si="3"/>
        <v/>
      </c>
      <c r="F209" s="312" t="b">
        <f>IF(nume_candidat="",FALSE,ISNUMBER(SEARCH(nume_candidat,#REF!)))</f>
        <v>0</v>
      </c>
      <c r="G209" s="313" t="e">
        <f>LEN(#REF!)-LEN(SUBSTITUTE(#REF!,",",""))+1</f>
        <v>#REF!</v>
      </c>
    </row>
    <row r="210" spans="1:7">
      <c r="A210" s="5" t="s">
        <v>267</v>
      </c>
      <c r="B210" s="6"/>
      <c r="C210" s="125"/>
      <c r="D210" s="66"/>
      <c r="E210" s="15" t="str">
        <f t="shared" si="3"/>
        <v/>
      </c>
      <c r="F210" s="312" t="b">
        <f>IF(nume_candidat="",FALSE,ISNUMBER(SEARCH(nume_candidat,#REF!)))</f>
        <v>0</v>
      </c>
      <c r="G210" s="313" t="e">
        <f>LEN(#REF!)-LEN(SUBSTITUTE(#REF!,",",""))+1</f>
        <v>#REF!</v>
      </c>
    </row>
    <row r="211" spans="1:7">
      <c r="A211" s="5" t="s">
        <v>268</v>
      </c>
      <c r="B211" s="6"/>
      <c r="C211" s="125"/>
      <c r="D211" s="66"/>
      <c r="E211" s="15" t="str">
        <f t="shared" si="3"/>
        <v/>
      </c>
      <c r="F211" s="312" t="b">
        <f>IF(nume_candidat="",FALSE,ISNUMBER(SEARCH(nume_candidat,#REF!)))</f>
        <v>0</v>
      </c>
      <c r="G211" s="313" t="e">
        <f>LEN(#REF!)-LEN(SUBSTITUTE(#REF!,",",""))+1</f>
        <v>#REF!</v>
      </c>
    </row>
    <row r="212" spans="1:7">
      <c r="A212" s="5" t="s">
        <v>269</v>
      </c>
      <c r="B212" s="6"/>
      <c r="C212" s="125"/>
      <c r="D212" s="66"/>
      <c r="E212" s="15" t="str">
        <f t="shared" si="3"/>
        <v/>
      </c>
      <c r="F212" s="312" t="b">
        <f>IF(nume_candidat="",FALSE,ISNUMBER(SEARCH(nume_candidat,#REF!)))</f>
        <v>0</v>
      </c>
      <c r="G212" s="313" t="e">
        <f>LEN(#REF!)-LEN(SUBSTITUTE(#REF!,",",""))+1</f>
        <v>#REF!</v>
      </c>
    </row>
    <row r="213" spans="1:7">
      <c r="A213" s="5" t="s">
        <v>270</v>
      </c>
      <c r="B213" s="6"/>
      <c r="C213" s="125"/>
      <c r="D213" s="66"/>
      <c r="E213" s="15" t="str">
        <f t="shared" si="3"/>
        <v/>
      </c>
      <c r="F213" s="312" t="b">
        <f>IF(nume_candidat="",FALSE,ISNUMBER(SEARCH(nume_candidat,#REF!)))</f>
        <v>0</v>
      </c>
      <c r="G213" s="313" t="e">
        <f>LEN(#REF!)-LEN(SUBSTITUTE(#REF!,",",""))+1</f>
        <v>#REF!</v>
      </c>
    </row>
    <row r="214" spans="1:7">
      <c r="A214" s="5" t="s">
        <v>271</v>
      </c>
      <c r="B214" s="6"/>
      <c r="C214" s="125"/>
      <c r="D214" s="66"/>
      <c r="E214" s="15" t="str">
        <f t="shared" si="3"/>
        <v/>
      </c>
      <c r="F214" s="312" t="b">
        <f>IF(nume_candidat="",FALSE,ISNUMBER(SEARCH(nume_candidat,#REF!)))</f>
        <v>0</v>
      </c>
      <c r="G214" s="313" t="e">
        <f>LEN(#REF!)-LEN(SUBSTITUTE(#REF!,",",""))+1</f>
        <v>#REF!</v>
      </c>
    </row>
    <row r="215" spans="1:7">
      <c r="A215" s="5" t="s">
        <v>272</v>
      </c>
      <c r="B215" s="6"/>
      <c r="C215" s="125"/>
      <c r="D215" s="66"/>
      <c r="E215" s="15" t="str">
        <f t="shared" si="3"/>
        <v/>
      </c>
      <c r="F215" s="312" t="b">
        <f>IF(nume_candidat="",FALSE,ISNUMBER(SEARCH(nume_candidat,#REF!)))</f>
        <v>0</v>
      </c>
      <c r="G215" s="313" t="e">
        <f>LEN(#REF!)-LEN(SUBSTITUTE(#REF!,",",""))+1</f>
        <v>#REF!</v>
      </c>
    </row>
    <row r="216" spans="1:7">
      <c r="A216" s="5" t="s">
        <v>273</v>
      </c>
      <c r="B216" s="6"/>
      <c r="C216" s="125"/>
      <c r="D216" s="66"/>
      <c r="E216" s="15" t="str">
        <f t="shared" si="3"/>
        <v/>
      </c>
      <c r="F216" s="312" t="b">
        <f>IF(nume_candidat="",FALSE,ISNUMBER(SEARCH(nume_candidat,#REF!)))</f>
        <v>0</v>
      </c>
      <c r="G216" s="313" t="e">
        <f>LEN(#REF!)-LEN(SUBSTITUTE(#REF!,",",""))+1</f>
        <v>#REF!</v>
      </c>
    </row>
    <row r="217" spans="1:7">
      <c r="A217" s="5" t="s">
        <v>274</v>
      </c>
      <c r="B217" s="6"/>
      <c r="C217" s="125"/>
      <c r="D217" s="66"/>
      <c r="E217" s="15" t="str">
        <f t="shared" si="3"/>
        <v/>
      </c>
      <c r="F217" s="312" t="b">
        <f>IF(nume_candidat="",FALSE,ISNUMBER(SEARCH(nume_candidat,#REF!)))</f>
        <v>0</v>
      </c>
      <c r="G217" s="313" t="e">
        <f>LEN(#REF!)-LEN(SUBSTITUTE(#REF!,",",""))+1</f>
        <v>#REF!</v>
      </c>
    </row>
    <row r="218" spans="1:7">
      <c r="A218" s="5" t="s">
        <v>275</v>
      </c>
      <c r="B218" s="6"/>
      <c r="C218" s="125"/>
      <c r="D218" s="66"/>
      <c r="E218" s="15" t="str">
        <f t="shared" si="3"/>
        <v/>
      </c>
      <c r="F218" s="312" t="b">
        <f>IF(nume_candidat="",FALSE,ISNUMBER(SEARCH(nume_candidat,#REF!)))</f>
        <v>0</v>
      </c>
      <c r="G218" s="313" t="e">
        <f>LEN(#REF!)-LEN(SUBSTITUTE(#REF!,",",""))+1</f>
        <v>#REF!</v>
      </c>
    </row>
    <row r="219" spans="1:7">
      <c r="A219" s="5" t="s">
        <v>276</v>
      </c>
      <c r="B219" s="6"/>
      <c r="C219" s="125"/>
      <c r="D219" s="66"/>
      <c r="E219" s="15" t="str">
        <f t="shared" si="3"/>
        <v/>
      </c>
      <c r="F219" s="312" t="b">
        <f>IF(nume_candidat="",FALSE,ISNUMBER(SEARCH(nume_candidat,#REF!)))</f>
        <v>0</v>
      </c>
      <c r="G219" s="313" t="e">
        <f>LEN(#REF!)-LEN(SUBSTITUTE(#REF!,",",""))+1</f>
        <v>#REF!</v>
      </c>
    </row>
    <row r="220" spans="1:7">
      <c r="A220" s="5" t="s">
        <v>277</v>
      </c>
      <c r="B220" s="6"/>
      <c r="C220" s="125"/>
      <c r="D220" s="66"/>
      <c r="E220" s="15" t="str">
        <f t="shared" si="3"/>
        <v/>
      </c>
      <c r="F220" s="312" t="b">
        <f>IF(nume_candidat="",FALSE,ISNUMBER(SEARCH(nume_candidat,#REF!)))</f>
        <v>0</v>
      </c>
      <c r="G220" s="313" t="e">
        <f>LEN(#REF!)-LEN(SUBSTITUTE(#REF!,",",""))+1</f>
        <v>#REF!</v>
      </c>
    </row>
    <row r="221" spans="1:7">
      <c r="A221" s="5" t="s">
        <v>278</v>
      </c>
      <c r="B221" s="6"/>
      <c r="C221" s="125"/>
      <c r="D221" s="66"/>
      <c r="E221" s="15" t="str">
        <f t="shared" si="3"/>
        <v/>
      </c>
      <c r="F221" s="312" t="b">
        <f>IF(nume_candidat="",FALSE,ISNUMBER(SEARCH(nume_candidat,#REF!)))</f>
        <v>0</v>
      </c>
      <c r="G221" s="313" t="e">
        <f>LEN(#REF!)-LEN(SUBSTITUTE(#REF!,",",""))+1</f>
        <v>#REF!</v>
      </c>
    </row>
    <row r="222" spans="1:7">
      <c r="A222" s="5" t="s">
        <v>279</v>
      </c>
      <c r="B222" s="6"/>
      <c r="C222" s="125"/>
      <c r="D222" s="66"/>
      <c r="E222" s="15" t="str">
        <f t="shared" si="3"/>
        <v/>
      </c>
      <c r="F222" s="312" t="b">
        <f>IF(nume_candidat="",FALSE,ISNUMBER(SEARCH(nume_candidat,#REF!)))</f>
        <v>0</v>
      </c>
      <c r="G222" s="313" t="e">
        <f>LEN(#REF!)-LEN(SUBSTITUTE(#REF!,",",""))+1</f>
        <v>#REF!</v>
      </c>
    </row>
    <row r="223" spans="1:7">
      <c r="A223" s="5" t="s">
        <v>280</v>
      </c>
      <c r="B223" s="6"/>
      <c r="C223" s="125"/>
      <c r="D223" s="66"/>
      <c r="E223" s="15" t="str">
        <f t="shared" si="3"/>
        <v/>
      </c>
      <c r="F223" s="312" t="b">
        <f>IF(nume_candidat="",FALSE,ISNUMBER(SEARCH(nume_candidat,#REF!)))</f>
        <v>0</v>
      </c>
      <c r="G223" s="313" t="e">
        <f>LEN(#REF!)-LEN(SUBSTITUTE(#REF!,",",""))+1</f>
        <v>#REF!</v>
      </c>
    </row>
    <row r="224" spans="1:7">
      <c r="A224" s="5" t="s">
        <v>281</v>
      </c>
      <c r="B224" s="6"/>
      <c r="C224" s="125"/>
      <c r="D224" s="66"/>
      <c r="E224" s="15" t="str">
        <f t="shared" si="3"/>
        <v/>
      </c>
      <c r="F224" s="312" t="b">
        <f>IF(nume_candidat="",FALSE,ISNUMBER(SEARCH(nume_candidat,#REF!)))</f>
        <v>0</v>
      </c>
      <c r="G224" s="313" t="e">
        <f>LEN(#REF!)-LEN(SUBSTITUTE(#REF!,",",""))+1</f>
        <v>#REF!</v>
      </c>
    </row>
    <row r="225" spans="1:7">
      <c r="A225" s="5" t="s">
        <v>282</v>
      </c>
      <c r="B225" s="6"/>
      <c r="C225" s="125"/>
      <c r="D225" s="66"/>
      <c r="E225" s="15" t="str">
        <f t="shared" si="3"/>
        <v/>
      </c>
      <c r="F225" s="312" t="b">
        <f>IF(nume_candidat="",FALSE,ISNUMBER(SEARCH(nume_candidat,#REF!)))</f>
        <v>0</v>
      </c>
      <c r="G225" s="313" t="e">
        <f>LEN(#REF!)-LEN(SUBSTITUTE(#REF!,",",""))+1</f>
        <v>#REF!</v>
      </c>
    </row>
    <row r="226" spans="1:7">
      <c r="A226" s="5" t="s">
        <v>283</v>
      </c>
      <c r="B226" s="6"/>
      <c r="C226" s="125"/>
      <c r="D226" s="66"/>
      <c r="E226" s="15" t="str">
        <f t="shared" si="3"/>
        <v/>
      </c>
      <c r="F226" s="312" t="b">
        <f>IF(nume_candidat="",FALSE,ISNUMBER(SEARCH(nume_candidat,#REF!)))</f>
        <v>0</v>
      </c>
      <c r="G226" s="313" t="e">
        <f>LEN(#REF!)-LEN(SUBSTITUTE(#REF!,",",""))+1</f>
        <v>#REF!</v>
      </c>
    </row>
    <row r="227" spans="1:7">
      <c r="A227" s="5" t="s">
        <v>284</v>
      </c>
      <c r="B227" s="6"/>
      <c r="C227" s="125"/>
      <c r="D227" s="66"/>
      <c r="E227" s="15" t="str">
        <f t="shared" si="3"/>
        <v/>
      </c>
      <c r="F227" s="312" t="b">
        <f>IF(nume_candidat="",FALSE,ISNUMBER(SEARCH(nume_candidat,#REF!)))</f>
        <v>0</v>
      </c>
      <c r="G227" s="313" t="e">
        <f>LEN(#REF!)-LEN(SUBSTITUTE(#REF!,",",""))+1</f>
        <v>#REF!</v>
      </c>
    </row>
    <row r="228" spans="1:7">
      <c r="A228" s="5" t="s">
        <v>285</v>
      </c>
      <c r="B228" s="6"/>
      <c r="C228" s="125"/>
      <c r="D228" s="66"/>
      <c r="E228" s="15" t="str">
        <f t="shared" si="3"/>
        <v/>
      </c>
      <c r="F228" s="312" t="b">
        <f>IF(nume_candidat="",FALSE,ISNUMBER(SEARCH(nume_candidat,#REF!)))</f>
        <v>0</v>
      </c>
      <c r="G228" s="313" t="e">
        <f>LEN(#REF!)-LEN(SUBSTITUTE(#REF!,",",""))+1</f>
        <v>#REF!</v>
      </c>
    </row>
    <row r="229" spans="1:7">
      <c r="A229" s="5" t="s">
        <v>286</v>
      </c>
      <c r="B229" s="6"/>
      <c r="C229" s="125"/>
      <c r="D229" s="66"/>
      <c r="E229" s="15" t="str">
        <f t="shared" si="3"/>
        <v/>
      </c>
      <c r="F229" s="312" t="b">
        <f>IF(nume_candidat="",FALSE,ISNUMBER(SEARCH(nume_candidat,#REF!)))</f>
        <v>0</v>
      </c>
      <c r="G229" s="313" t="e">
        <f>LEN(#REF!)-LEN(SUBSTITUTE(#REF!,",",""))+1</f>
        <v>#REF!</v>
      </c>
    </row>
    <row r="230" spans="1:7">
      <c r="A230" s="5" t="s">
        <v>287</v>
      </c>
      <c r="B230" s="6"/>
      <c r="C230" s="125"/>
      <c r="D230" s="66"/>
      <c r="E230" s="15" t="str">
        <f t="shared" si="3"/>
        <v/>
      </c>
      <c r="F230" s="312" t="b">
        <f>IF(nume_candidat="",FALSE,ISNUMBER(SEARCH(nume_candidat,#REF!)))</f>
        <v>0</v>
      </c>
      <c r="G230" s="313" t="e">
        <f>LEN(#REF!)-LEN(SUBSTITUTE(#REF!,",",""))+1</f>
        <v>#REF!</v>
      </c>
    </row>
    <row r="231" spans="1:7">
      <c r="A231" s="5" t="s">
        <v>288</v>
      </c>
      <c r="B231" s="6"/>
      <c r="C231" s="125"/>
      <c r="D231" s="66"/>
      <c r="E231" s="15" t="str">
        <f t="shared" si="3"/>
        <v/>
      </c>
      <c r="F231" s="312" t="b">
        <f>IF(nume_candidat="",FALSE,ISNUMBER(SEARCH(nume_candidat,#REF!)))</f>
        <v>0</v>
      </c>
      <c r="G231" s="313" t="e">
        <f>LEN(#REF!)-LEN(SUBSTITUTE(#REF!,",",""))+1</f>
        <v>#REF!</v>
      </c>
    </row>
    <row r="232" spans="1:7">
      <c r="A232" s="5" t="s">
        <v>289</v>
      </c>
      <c r="B232" s="6"/>
      <c r="C232" s="125"/>
      <c r="D232" s="66"/>
      <c r="E232" s="15" t="str">
        <f t="shared" si="3"/>
        <v/>
      </c>
      <c r="F232" s="312" t="b">
        <f>IF(nume_candidat="",FALSE,ISNUMBER(SEARCH(nume_candidat,#REF!)))</f>
        <v>0</v>
      </c>
      <c r="G232" s="313" t="e">
        <f>LEN(#REF!)-LEN(SUBSTITUTE(#REF!,",",""))+1</f>
        <v>#REF!</v>
      </c>
    </row>
    <row r="233" spans="1:7">
      <c r="A233" s="5" t="s">
        <v>290</v>
      </c>
      <c r="B233" s="6"/>
      <c r="C233" s="125"/>
      <c r="D233" s="66"/>
      <c r="E233" s="15" t="str">
        <f t="shared" si="3"/>
        <v/>
      </c>
      <c r="F233" s="312" t="b">
        <f>IF(nume_candidat="",FALSE,ISNUMBER(SEARCH(nume_candidat,#REF!)))</f>
        <v>0</v>
      </c>
      <c r="G233" s="313" t="e">
        <f>LEN(#REF!)-LEN(SUBSTITUTE(#REF!,",",""))+1</f>
        <v>#REF!</v>
      </c>
    </row>
    <row r="234" spans="1:7">
      <c r="A234" s="5" t="s">
        <v>291</v>
      </c>
      <c r="B234" s="6"/>
      <c r="C234" s="125"/>
      <c r="D234" s="66"/>
      <c r="E234" s="15" t="str">
        <f t="shared" si="3"/>
        <v/>
      </c>
      <c r="F234" s="312" t="b">
        <f>IF(nume_candidat="",FALSE,ISNUMBER(SEARCH(nume_candidat,#REF!)))</f>
        <v>0</v>
      </c>
      <c r="G234" s="313" t="e">
        <f>LEN(#REF!)-LEN(SUBSTITUTE(#REF!,",",""))+1</f>
        <v>#REF!</v>
      </c>
    </row>
    <row r="235" spans="1:7">
      <c r="A235" s="5" t="s">
        <v>292</v>
      </c>
      <c r="B235" s="6"/>
      <c r="C235" s="125"/>
      <c r="D235" s="66"/>
      <c r="E235" s="15" t="str">
        <f t="shared" si="3"/>
        <v/>
      </c>
      <c r="F235" s="312" t="b">
        <f>IF(nume_candidat="",FALSE,ISNUMBER(SEARCH(nume_candidat,#REF!)))</f>
        <v>0</v>
      </c>
      <c r="G235" s="313" t="e">
        <f>LEN(#REF!)-LEN(SUBSTITUTE(#REF!,",",""))+1</f>
        <v>#REF!</v>
      </c>
    </row>
    <row r="236" spans="1:7">
      <c r="A236" s="5" t="s">
        <v>293</v>
      </c>
      <c r="B236" s="6"/>
      <c r="C236" s="125"/>
      <c r="D236" s="66"/>
      <c r="E236" s="15" t="str">
        <f t="shared" si="3"/>
        <v/>
      </c>
      <c r="F236" s="312" t="b">
        <f>IF(nume_candidat="",FALSE,ISNUMBER(SEARCH(nume_candidat,#REF!)))</f>
        <v>0</v>
      </c>
      <c r="G236" s="313" t="e">
        <f>LEN(#REF!)-LEN(SUBSTITUTE(#REF!,",",""))+1</f>
        <v>#REF!</v>
      </c>
    </row>
    <row r="237" spans="1:7">
      <c r="A237" s="5" t="s">
        <v>294</v>
      </c>
      <c r="B237" s="6"/>
      <c r="C237" s="125"/>
      <c r="D237" s="66"/>
      <c r="E237" s="15" t="str">
        <f t="shared" si="3"/>
        <v/>
      </c>
      <c r="F237" s="312" t="b">
        <f>IF(nume_candidat="",FALSE,ISNUMBER(SEARCH(nume_candidat,#REF!)))</f>
        <v>0</v>
      </c>
      <c r="G237" s="313" t="e">
        <f>LEN(#REF!)-LEN(SUBSTITUTE(#REF!,",",""))+1</f>
        <v>#REF!</v>
      </c>
    </row>
    <row r="238" spans="1:7">
      <c r="A238" s="5" t="s">
        <v>295</v>
      </c>
      <c r="B238" s="6"/>
      <c r="C238" s="125"/>
      <c r="D238" s="66"/>
      <c r="E238" s="15" t="str">
        <f t="shared" si="3"/>
        <v/>
      </c>
      <c r="F238" s="312" t="b">
        <f>IF(nume_candidat="",FALSE,ISNUMBER(SEARCH(nume_candidat,#REF!)))</f>
        <v>0</v>
      </c>
      <c r="G238" s="313" t="e">
        <f>LEN(#REF!)-LEN(SUBSTITUTE(#REF!,",",""))+1</f>
        <v>#REF!</v>
      </c>
    </row>
    <row r="239" spans="1:7">
      <c r="A239" s="5" t="s">
        <v>296</v>
      </c>
      <c r="B239" s="6"/>
      <c r="C239" s="125"/>
      <c r="D239" s="66"/>
      <c r="E239" s="15" t="str">
        <f t="shared" si="3"/>
        <v/>
      </c>
      <c r="F239" s="312" t="b">
        <f>IF(nume_candidat="",FALSE,ISNUMBER(SEARCH(nume_candidat,#REF!)))</f>
        <v>0</v>
      </c>
      <c r="G239" s="313" t="e">
        <f>LEN(#REF!)-LEN(SUBSTITUTE(#REF!,",",""))+1</f>
        <v>#REF!</v>
      </c>
    </row>
    <row r="240" spans="1:7">
      <c r="A240" s="5" t="s">
        <v>297</v>
      </c>
      <c r="B240" s="6"/>
      <c r="C240" s="125"/>
      <c r="D240" s="66"/>
      <c r="E240" s="15" t="str">
        <f t="shared" si="3"/>
        <v/>
      </c>
      <c r="F240" s="312" t="b">
        <f>IF(nume_candidat="",FALSE,ISNUMBER(SEARCH(nume_candidat,#REF!)))</f>
        <v>0</v>
      </c>
      <c r="G240" s="313" t="e">
        <f>LEN(#REF!)-LEN(SUBSTITUTE(#REF!,",",""))+1</f>
        <v>#REF!</v>
      </c>
    </row>
    <row r="241" spans="1:7">
      <c r="A241" s="5" t="s">
        <v>298</v>
      </c>
      <c r="B241" s="6"/>
      <c r="C241" s="125"/>
      <c r="D241" s="66"/>
      <c r="E241" s="15" t="str">
        <f t="shared" si="3"/>
        <v/>
      </c>
      <c r="F241" s="312" t="b">
        <f>IF(nume_candidat="",FALSE,ISNUMBER(SEARCH(nume_candidat,#REF!)))</f>
        <v>0</v>
      </c>
      <c r="G241" s="313" t="e">
        <f>LEN(#REF!)-LEN(SUBSTITUTE(#REF!,",",""))+1</f>
        <v>#REF!</v>
      </c>
    </row>
    <row r="242" spans="1:7">
      <c r="A242" s="5" t="s">
        <v>299</v>
      </c>
      <c r="B242" s="6"/>
      <c r="C242" s="125"/>
      <c r="D242" s="66"/>
      <c r="E242" s="15" t="str">
        <f t="shared" si="3"/>
        <v/>
      </c>
      <c r="F242" s="312" t="b">
        <f>IF(nume_candidat="",FALSE,ISNUMBER(SEARCH(nume_candidat,#REF!)))</f>
        <v>0</v>
      </c>
      <c r="G242" s="313" t="e">
        <f>LEN(#REF!)-LEN(SUBSTITUTE(#REF!,",",""))+1</f>
        <v>#REF!</v>
      </c>
    </row>
    <row r="243" spans="1:7">
      <c r="A243" s="5" t="s">
        <v>300</v>
      </c>
      <c r="B243" s="6"/>
      <c r="C243" s="125"/>
      <c r="D243" s="66"/>
      <c r="E243" s="15" t="str">
        <f t="shared" si="3"/>
        <v/>
      </c>
      <c r="F243" s="312" t="b">
        <f>IF(nume_candidat="",FALSE,ISNUMBER(SEARCH(nume_candidat,#REF!)))</f>
        <v>0</v>
      </c>
      <c r="G243" s="313" t="e">
        <f>LEN(#REF!)-LEN(SUBSTITUTE(#REF!,",",""))+1</f>
        <v>#REF!</v>
      </c>
    </row>
    <row r="244" spans="1:7">
      <c r="A244" s="5" t="s">
        <v>301</v>
      </c>
      <c r="B244" s="6"/>
      <c r="C244" s="125"/>
      <c r="D244" s="66"/>
      <c r="E244" s="15" t="str">
        <f t="shared" si="3"/>
        <v/>
      </c>
      <c r="F244" s="312" t="b">
        <f>IF(nume_candidat="",FALSE,ISNUMBER(SEARCH(nume_candidat,#REF!)))</f>
        <v>0</v>
      </c>
      <c r="G244" s="313" t="e">
        <f>LEN(#REF!)-LEN(SUBSTITUTE(#REF!,",",""))+1</f>
        <v>#REF!</v>
      </c>
    </row>
    <row r="245" spans="1:7">
      <c r="A245" s="5" t="s">
        <v>302</v>
      </c>
      <c r="B245" s="6"/>
      <c r="C245" s="125"/>
      <c r="D245" s="66"/>
      <c r="E245" s="15" t="str">
        <f t="shared" si="3"/>
        <v/>
      </c>
      <c r="F245" s="312" t="b">
        <f>IF(nume_candidat="",FALSE,ISNUMBER(SEARCH(nume_candidat,#REF!)))</f>
        <v>0</v>
      </c>
      <c r="G245" s="313" t="e">
        <f>LEN(#REF!)-LEN(SUBSTITUTE(#REF!,",",""))+1</f>
        <v>#REF!</v>
      </c>
    </row>
    <row r="246" spans="1:7">
      <c r="A246" s="5" t="s">
        <v>303</v>
      </c>
      <c r="B246" s="6"/>
      <c r="C246" s="125"/>
      <c r="D246" s="66"/>
      <c r="E246" s="15" t="str">
        <f t="shared" si="3"/>
        <v/>
      </c>
      <c r="F246" s="312" t="b">
        <f>IF(nume_candidat="",FALSE,ISNUMBER(SEARCH(nume_candidat,#REF!)))</f>
        <v>0</v>
      </c>
      <c r="G246" s="313" t="e">
        <f>LEN(#REF!)-LEN(SUBSTITUTE(#REF!,",",""))+1</f>
        <v>#REF!</v>
      </c>
    </row>
    <row r="247" spans="1:7">
      <c r="A247" s="5" t="s">
        <v>304</v>
      </c>
      <c r="B247" s="6"/>
      <c r="C247" s="125"/>
      <c r="D247" s="66"/>
      <c r="E247" s="15" t="str">
        <f t="shared" si="3"/>
        <v/>
      </c>
      <c r="F247" s="312" t="b">
        <f>IF(nume_candidat="",FALSE,ISNUMBER(SEARCH(nume_candidat,#REF!)))</f>
        <v>0</v>
      </c>
      <c r="G247" s="313" t="e">
        <f>LEN(#REF!)-LEN(SUBSTITUTE(#REF!,",",""))+1</f>
        <v>#REF!</v>
      </c>
    </row>
    <row r="248" spans="1:7">
      <c r="A248" s="5" t="s">
        <v>305</v>
      </c>
      <c r="B248" s="6"/>
      <c r="C248" s="125"/>
      <c r="D248" s="66"/>
      <c r="E248" s="15" t="str">
        <f t="shared" si="3"/>
        <v/>
      </c>
      <c r="F248" s="312" t="b">
        <f>IF(nume_candidat="",FALSE,ISNUMBER(SEARCH(nume_candidat,#REF!)))</f>
        <v>0</v>
      </c>
      <c r="G248" s="313" t="e">
        <f>LEN(#REF!)-LEN(SUBSTITUTE(#REF!,",",""))+1</f>
        <v>#REF!</v>
      </c>
    </row>
    <row r="249" spans="1:7">
      <c r="A249" s="5" t="s">
        <v>306</v>
      </c>
      <c r="B249" s="6"/>
      <c r="C249" s="125"/>
      <c r="D249" s="66"/>
      <c r="E249" s="15" t="str">
        <f t="shared" si="3"/>
        <v/>
      </c>
      <c r="F249" s="312" t="b">
        <f>IF(nume_candidat="",FALSE,ISNUMBER(SEARCH(nume_candidat,#REF!)))</f>
        <v>0</v>
      </c>
      <c r="G249" s="313" t="e">
        <f>LEN(#REF!)-LEN(SUBSTITUTE(#REF!,",",""))+1</f>
        <v>#REF!</v>
      </c>
    </row>
    <row r="250" spans="1:7">
      <c r="A250" s="5" t="s">
        <v>307</v>
      </c>
      <c r="B250" s="6"/>
      <c r="C250" s="125"/>
      <c r="D250" s="66"/>
      <c r="E250" s="15" t="str">
        <f t="shared" si="3"/>
        <v/>
      </c>
      <c r="F250" s="312" t="b">
        <f>IF(nume_candidat="",FALSE,ISNUMBER(SEARCH(nume_candidat,#REF!)))</f>
        <v>0</v>
      </c>
      <c r="G250" s="313" t="e">
        <f>LEN(#REF!)-LEN(SUBSTITUTE(#REF!,",",""))+1</f>
        <v>#REF!</v>
      </c>
    </row>
    <row r="251" spans="1:7">
      <c r="A251" s="5" t="s">
        <v>308</v>
      </c>
      <c r="B251" s="6"/>
      <c r="C251" s="125"/>
      <c r="D251" s="66"/>
      <c r="E251" s="15" t="str">
        <f t="shared" si="3"/>
        <v/>
      </c>
      <c r="F251" s="312" t="b">
        <f>IF(nume_candidat="",FALSE,ISNUMBER(SEARCH(nume_candidat,#REF!)))</f>
        <v>0</v>
      </c>
      <c r="G251" s="313" t="e">
        <f>LEN(#REF!)-LEN(SUBSTITUTE(#REF!,",",""))+1</f>
        <v>#REF!</v>
      </c>
    </row>
    <row r="252" spans="1:7">
      <c r="A252" s="5" t="s">
        <v>309</v>
      </c>
      <c r="B252" s="6"/>
      <c r="C252" s="125"/>
      <c r="D252" s="66"/>
      <c r="E252" s="15" t="str">
        <f t="shared" si="3"/>
        <v/>
      </c>
      <c r="F252" s="312" t="b">
        <f>IF(nume_candidat="",FALSE,ISNUMBER(SEARCH(nume_candidat,#REF!)))</f>
        <v>0</v>
      </c>
      <c r="G252" s="313" t="e">
        <f>LEN(#REF!)-LEN(SUBSTITUTE(#REF!,",",""))+1</f>
        <v>#REF!</v>
      </c>
    </row>
    <row r="253" spans="1:7">
      <c r="A253" s="5" t="s">
        <v>310</v>
      </c>
      <c r="B253" s="6"/>
      <c r="C253" s="125"/>
      <c r="D253" s="66"/>
      <c r="E253" s="15" t="str">
        <f t="shared" si="3"/>
        <v/>
      </c>
      <c r="F253" s="312" t="b">
        <f>IF(nume_candidat="",FALSE,ISNUMBER(SEARCH(nume_candidat,#REF!)))</f>
        <v>0</v>
      </c>
      <c r="G253" s="313" t="e">
        <f>LEN(#REF!)-LEN(SUBSTITUTE(#REF!,",",""))+1</f>
        <v>#REF!</v>
      </c>
    </row>
    <row r="254" spans="1:7">
      <c r="A254" s="5" t="s">
        <v>311</v>
      </c>
      <c r="B254" s="6"/>
      <c r="C254" s="125"/>
      <c r="D254" s="66"/>
      <c r="E254" s="15" t="str">
        <f t="shared" si="3"/>
        <v/>
      </c>
      <c r="F254" s="312" t="b">
        <f>IF(nume_candidat="",FALSE,ISNUMBER(SEARCH(nume_candidat,#REF!)))</f>
        <v>0</v>
      </c>
      <c r="G254" s="313" t="e">
        <f>LEN(#REF!)-LEN(SUBSTITUTE(#REF!,",",""))+1</f>
        <v>#REF!</v>
      </c>
    </row>
    <row r="255" spans="1:7">
      <c r="A255" s="5" t="s">
        <v>312</v>
      </c>
      <c r="B255" s="6"/>
      <c r="C255" s="125"/>
      <c r="D255" s="66"/>
      <c r="E255" s="15" t="str">
        <f t="shared" si="3"/>
        <v/>
      </c>
      <c r="F255" s="312" t="b">
        <f>IF(nume_candidat="",FALSE,ISNUMBER(SEARCH(nume_candidat,#REF!)))</f>
        <v>0</v>
      </c>
      <c r="G255" s="313" t="e">
        <f>LEN(#REF!)-LEN(SUBSTITUTE(#REF!,",",""))+1</f>
        <v>#REF!</v>
      </c>
    </row>
    <row r="256" spans="1:7">
      <c r="A256" s="5" t="s">
        <v>313</v>
      </c>
      <c r="B256" s="6"/>
      <c r="C256" s="125"/>
      <c r="D256" s="66"/>
      <c r="E256" s="15" t="str">
        <f t="shared" si="3"/>
        <v/>
      </c>
      <c r="F256" s="312" t="b">
        <f>IF(nume_candidat="",FALSE,ISNUMBER(SEARCH(nume_candidat,#REF!)))</f>
        <v>0</v>
      </c>
      <c r="G256" s="313" t="e">
        <f>LEN(#REF!)-LEN(SUBSTITUTE(#REF!,",",""))+1</f>
        <v>#REF!</v>
      </c>
    </row>
    <row r="257" spans="1:7">
      <c r="A257" s="5" t="s">
        <v>314</v>
      </c>
      <c r="B257" s="6"/>
      <c r="C257" s="125"/>
      <c r="D257" s="66"/>
      <c r="E257" s="15" t="str">
        <f t="shared" si="3"/>
        <v/>
      </c>
      <c r="F257" s="312" t="b">
        <f>IF(nume_candidat="",FALSE,ISNUMBER(SEARCH(nume_candidat,#REF!)))</f>
        <v>0</v>
      </c>
      <c r="G257" s="313" t="e">
        <f>LEN(#REF!)-LEN(SUBSTITUTE(#REF!,",",""))+1</f>
        <v>#REF!</v>
      </c>
    </row>
    <row r="258" spans="1:7">
      <c r="A258" s="5" t="s">
        <v>315</v>
      </c>
      <c r="B258" s="6"/>
      <c r="C258" s="125"/>
      <c r="D258" s="66"/>
      <c r="E258" s="15" t="str">
        <f t="shared" si="3"/>
        <v/>
      </c>
      <c r="F258" s="312" t="b">
        <f>IF(nume_candidat="",FALSE,ISNUMBER(SEARCH(nume_candidat,#REF!)))</f>
        <v>0</v>
      </c>
      <c r="G258" s="313" t="e">
        <f>LEN(#REF!)-LEN(SUBSTITUTE(#REF!,",",""))+1</f>
        <v>#REF!</v>
      </c>
    </row>
    <row r="259" spans="1:7">
      <c r="A259" s="5" t="s">
        <v>316</v>
      </c>
      <c r="B259" s="6"/>
      <c r="C259" s="125"/>
      <c r="D259" s="66"/>
      <c r="E259" s="15" t="str">
        <f t="shared" si="3"/>
        <v/>
      </c>
      <c r="F259" s="312" t="b">
        <f>IF(nume_candidat="",FALSE,ISNUMBER(SEARCH(nume_candidat,#REF!)))</f>
        <v>0</v>
      </c>
      <c r="G259" s="313" t="e">
        <f>LEN(#REF!)-LEN(SUBSTITUTE(#REF!,",",""))+1</f>
        <v>#REF!</v>
      </c>
    </row>
  </sheetData>
  <sheetProtection algorithmName="SHA-512" hashValue="rP8Gs5m6ZzWmuEzAgs7Wdd+Zd8oa2/Zlw77R3cNMxv+gwT8srgSv3/jpdprYrlzBVlFEMvR5OhVVSG77l12KCw==" saltValue="1MADuCG5K2pMnstQOsZ+F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2" sqref="B12"/>
    </sheetView>
  </sheetViews>
  <sheetFormatPr defaultColWidth="9.140625" defaultRowHeight="15.75"/>
  <cols>
    <col min="1" max="1" width="5.7109375" style="53" customWidth="1"/>
    <col min="2" max="4" width="35.7109375" style="57" customWidth="1"/>
    <col min="5" max="5" width="45.140625" style="57" customWidth="1"/>
    <col min="6" max="6" width="23" style="57" customWidth="1"/>
    <col min="7" max="7" width="10.7109375" style="62" customWidth="1"/>
    <col min="8" max="8" width="10.7109375" style="57" customWidth="1"/>
    <col min="9" max="9" width="17.7109375" style="57" customWidth="1"/>
    <col min="10" max="10" width="9.140625" style="63" hidden="1" customWidth="1"/>
    <col min="11" max="11" width="9.140625" style="57" hidden="1" customWidth="1"/>
    <col min="12" max="21" width="9.140625" style="57" customWidth="1"/>
    <col min="22" max="16384" width="9.140625" style="57"/>
  </cols>
  <sheetData>
    <row r="1" spans="1:11" s="53" customFormat="1">
      <c r="A1" s="52" t="s">
        <v>483</v>
      </c>
      <c r="G1" s="54"/>
      <c r="I1" s="56"/>
    </row>
    <row r="2" spans="1:11" s="53" customFormat="1">
      <c r="A2" s="52" t="s">
        <v>943</v>
      </c>
      <c r="G2" s="54"/>
      <c r="I2" s="56"/>
    </row>
    <row r="3" spans="1:11" s="53" customFormat="1">
      <c r="A3" s="52"/>
      <c r="G3" s="54"/>
      <c r="I3" s="56"/>
    </row>
    <row r="4" spans="1:11">
      <c r="A4" s="448" t="s">
        <v>903</v>
      </c>
      <c r="B4" s="448"/>
      <c r="C4" s="448"/>
      <c r="D4" s="448"/>
      <c r="E4" s="448"/>
      <c r="F4" s="448"/>
      <c r="G4" s="448"/>
      <c r="H4" s="448"/>
      <c r="I4" s="448"/>
    </row>
    <row r="5" spans="1:11">
      <c r="A5" s="448" t="s">
        <v>944</v>
      </c>
      <c r="B5" s="448"/>
      <c r="C5" s="448"/>
      <c r="D5" s="448"/>
      <c r="E5" s="448"/>
      <c r="F5" s="448"/>
      <c r="G5" s="448"/>
      <c r="H5" s="448"/>
      <c r="I5" s="448"/>
    </row>
    <row r="6" spans="1:11" ht="13.5" customHeight="1">
      <c r="G6" s="57"/>
      <c r="I6" s="305" t="str">
        <f>CONCATENATE(functie," ",nume_candidat)</f>
        <v>Profesor Pop Mirela-Cristina</v>
      </c>
    </row>
    <row r="7" spans="1:11" ht="18.75" customHeight="1">
      <c r="A7" s="445" t="s">
        <v>338</v>
      </c>
      <c r="B7" s="445" t="s">
        <v>0</v>
      </c>
      <c r="C7" s="445" t="s">
        <v>545</v>
      </c>
      <c r="D7" s="445" t="s">
        <v>1053</v>
      </c>
      <c r="E7" s="445" t="s">
        <v>1032</v>
      </c>
      <c r="F7" s="445" t="s">
        <v>16</v>
      </c>
      <c r="G7" s="451" t="s">
        <v>2</v>
      </c>
      <c r="H7" s="445" t="s">
        <v>18</v>
      </c>
      <c r="I7" s="503" t="s">
        <v>544</v>
      </c>
      <c r="J7" s="452" t="s">
        <v>541</v>
      </c>
      <c r="K7" s="453" t="s">
        <v>551</v>
      </c>
    </row>
    <row r="8" spans="1:11" ht="46.5" customHeight="1">
      <c r="A8" s="445"/>
      <c r="B8" s="445"/>
      <c r="C8" s="445"/>
      <c r="D8" s="445"/>
      <c r="E8" s="445"/>
      <c r="F8" s="445"/>
      <c r="G8" s="451"/>
      <c r="H8" s="445"/>
      <c r="I8" s="504"/>
      <c r="J8" s="452"/>
      <c r="K8" s="453"/>
    </row>
    <row r="9" spans="1:11">
      <c r="A9" s="79"/>
      <c r="B9" s="58"/>
      <c r="C9" s="58"/>
      <c r="D9" s="58"/>
      <c r="E9" s="58"/>
      <c r="F9" s="58"/>
      <c r="G9" s="29"/>
      <c r="H9" s="59"/>
      <c r="I9" s="130">
        <f>SUMIF(I10:I1010,"&gt;0")</f>
        <v>0</v>
      </c>
      <c r="J9" s="261"/>
    </row>
    <row r="10" spans="1:11">
      <c r="A10" s="36">
        <v>1</v>
      </c>
      <c r="B10" s="7"/>
      <c r="C10" s="7"/>
      <c r="D10" s="7"/>
      <c r="E10" s="7"/>
      <c r="F10" s="7"/>
      <c r="G10" s="189">
        <v>2022</v>
      </c>
      <c r="H10" s="189">
        <v>100</v>
      </c>
      <c r="I10" s="15" t="str">
        <f t="shared" ref="I10:I73" si="0">IF(OR($B10="",$C10="",$F10="",,$G10&lt;an_initial,$G10&gt;an_final,$J10=FALSE),"",HLOOKUP(E10,ii521punctaje,2,FALSE)*H10/K10)</f>
        <v/>
      </c>
      <c r="J10" s="307" t="b">
        <f t="shared" ref="J10:J73" si="1">IF(nume_candidat="",FALSE,ISNUMBER(SEARCH(nume_candidat,$B10)))</f>
        <v>0</v>
      </c>
      <c r="K10" s="308">
        <f t="shared" ref="K10" si="2">LEN(B10)-LEN(SUBSTITUTE(B10,",",""))+1</f>
        <v>1</v>
      </c>
    </row>
    <row r="11" spans="1:11">
      <c r="A11" s="36">
        <v>2</v>
      </c>
      <c r="B11" s="7"/>
      <c r="C11" s="7"/>
      <c r="D11" s="7"/>
      <c r="E11" s="7"/>
      <c r="F11" s="7"/>
      <c r="G11" s="189">
        <v>2022</v>
      </c>
      <c r="H11" s="189"/>
      <c r="I11" s="15" t="str">
        <f t="shared" si="0"/>
        <v/>
      </c>
      <c r="J11" s="307" t="b">
        <f t="shared" si="1"/>
        <v>0</v>
      </c>
      <c r="K11" s="308">
        <f t="shared" ref="K11:K74" si="3">LEN(B11)-LEN(SUBSTITUTE(B11,",",""))+1</f>
        <v>1</v>
      </c>
    </row>
    <row r="12" spans="1:11">
      <c r="A12" s="36">
        <v>3</v>
      </c>
      <c r="B12" s="6"/>
      <c r="C12" s="7"/>
      <c r="D12" s="7"/>
      <c r="E12" s="7"/>
      <c r="F12" s="7"/>
      <c r="G12" s="189">
        <v>2022</v>
      </c>
      <c r="H12" s="189">
        <v>100</v>
      </c>
      <c r="I12" s="15" t="str">
        <f t="shared" si="0"/>
        <v/>
      </c>
      <c r="J12" s="307" t="b">
        <f t="shared" si="1"/>
        <v>0</v>
      </c>
      <c r="K12" s="308">
        <f t="shared" si="3"/>
        <v>1</v>
      </c>
    </row>
    <row r="13" spans="1:11">
      <c r="A13" s="36">
        <v>4</v>
      </c>
      <c r="B13" s="6"/>
      <c r="C13" s="6"/>
      <c r="D13" s="6"/>
      <c r="E13" s="6"/>
      <c r="F13" s="6"/>
      <c r="G13" s="188"/>
      <c r="H13" s="188"/>
      <c r="I13" s="15" t="str">
        <f t="shared" si="0"/>
        <v/>
      </c>
      <c r="J13" s="307" t="b">
        <f t="shared" si="1"/>
        <v>0</v>
      </c>
      <c r="K13" s="308">
        <f t="shared" si="3"/>
        <v>1</v>
      </c>
    </row>
    <row r="14" spans="1:11">
      <c r="A14" s="36">
        <v>5</v>
      </c>
      <c r="B14" s="6"/>
      <c r="C14" s="6"/>
      <c r="D14" s="6"/>
      <c r="E14" s="6"/>
      <c r="F14" s="6"/>
      <c r="G14" s="188"/>
      <c r="H14" s="188"/>
      <c r="I14" s="15" t="str">
        <f t="shared" si="0"/>
        <v/>
      </c>
      <c r="J14" s="307" t="b">
        <f t="shared" si="1"/>
        <v>0</v>
      </c>
      <c r="K14" s="308">
        <f t="shared" si="3"/>
        <v>1</v>
      </c>
    </row>
    <row r="15" spans="1:11">
      <c r="A15" s="36">
        <v>6</v>
      </c>
      <c r="B15" s="6"/>
      <c r="C15" s="6"/>
      <c r="D15" s="6"/>
      <c r="E15" s="6"/>
      <c r="F15" s="6"/>
      <c r="G15" s="188"/>
      <c r="H15" s="188"/>
      <c r="I15" s="15" t="str">
        <f t="shared" si="0"/>
        <v/>
      </c>
      <c r="J15" s="307" t="b">
        <f t="shared" si="1"/>
        <v>0</v>
      </c>
      <c r="K15" s="308">
        <f t="shared" si="3"/>
        <v>1</v>
      </c>
    </row>
    <row r="16" spans="1:11">
      <c r="A16" s="36">
        <v>7</v>
      </c>
      <c r="B16" s="6"/>
      <c r="C16" s="6"/>
      <c r="D16" s="6"/>
      <c r="E16" s="6"/>
      <c r="F16" s="6"/>
      <c r="G16" s="188"/>
      <c r="H16" s="188"/>
      <c r="I16" s="15" t="str">
        <f t="shared" si="0"/>
        <v/>
      </c>
      <c r="J16" s="307" t="b">
        <f t="shared" si="1"/>
        <v>0</v>
      </c>
      <c r="K16" s="308">
        <f t="shared" si="3"/>
        <v>1</v>
      </c>
    </row>
    <row r="17" spans="1:11">
      <c r="A17" s="36">
        <v>8</v>
      </c>
      <c r="B17" s="6"/>
      <c r="C17" s="6"/>
      <c r="D17" s="6"/>
      <c r="E17" s="6"/>
      <c r="F17" s="6"/>
      <c r="G17" s="188"/>
      <c r="H17" s="188"/>
      <c r="I17" s="15" t="str">
        <f t="shared" si="0"/>
        <v/>
      </c>
      <c r="J17" s="307" t="b">
        <f t="shared" si="1"/>
        <v>0</v>
      </c>
      <c r="K17" s="308">
        <f t="shared" si="3"/>
        <v>1</v>
      </c>
    </row>
    <row r="18" spans="1:11">
      <c r="A18" s="36">
        <v>9</v>
      </c>
      <c r="B18" s="6"/>
      <c r="C18" s="6"/>
      <c r="D18" s="6"/>
      <c r="E18" s="6"/>
      <c r="F18" s="6"/>
      <c r="G18" s="188"/>
      <c r="H18" s="188"/>
      <c r="I18" s="15" t="str">
        <f t="shared" si="0"/>
        <v/>
      </c>
      <c r="J18" s="307" t="b">
        <f t="shared" si="1"/>
        <v>0</v>
      </c>
      <c r="K18" s="308">
        <f t="shared" si="3"/>
        <v>1</v>
      </c>
    </row>
    <row r="19" spans="1:11">
      <c r="A19" s="36">
        <v>10</v>
      </c>
      <c r="B19" s="6"/>
      <c r="C19" s="6"/>
      <c r="D19" s="6"/>
      <c r="E19" s="6"/>
      <c r="F19" s="6"/>
      <c r="G19" s="188"/>
      <c r="H19" s="188"/>
      <c r="I19" s="15" t="str">
        <f t="shared" si="0"/>
        <v/>
      </c>
      <c r="J19" s="307" t="b">
        <f t="shared" si="1"/>
        <v>0</v>
      </c>
      <c r="K19" s="308">
        <f t="shared" si="3"/>
        <v>1</v>
      </c>
    </row>
    <row r="20" spans="1:11">
      <c r="A20" s="36">
        <v>11</v>
      </c>
      <c r="B20" s="6"/>
      <c r="C20" s="6"/>
      <c r="D20" s="6"/>
      <c r="E20" s="6"/>
      <c r="F20" s="6"/>
      <c r="G20" s="188"/>
      <c r="H20" s="188"/>
      <c r="I20" s="15" t="str">
        <f t="shared" si="0"/>
        <v/>
      </c>
      <c r="J20" s="307" t="b">
        <f t="shared" si="1"/>
        <v>0</v>
      </c>
      <c r="K20" s="308">
        <f t="shared" si="3"/>
        <v>1</v>
      </c>
    </row>
    <row r="21" spans="1:11">
      <c r="A21" s="36">
        <v>12</v>
      </c>
      <c r="B21" s="6"/>
      <c r="C21" s="6"/>
      <c r="D21" s="6"/>
      <c r="E21" s="6"/>
      <c r="F21" s="6"/>
      <c r="G21" s="188"/>
      <c r="H21" s="188"/>
      <c r="I21" s="15" t="str">
        <f t="shared" si="0"/>
        <v/>
      </c>
      <c r="J21" s="307" t="b">
        <f t="shared" si="1"/>
        <v>0</v>
      </c>
      <c r="K21" s="308">
        <f t="shared" si="3"/>
        <v>1</v>
      </c>
    </row>
    <row r="22" spans="1:11">
      <c r="A22" s="36">
        <v>13</v>
      </c>
      <c r="B22" s="6"/>
      <c r="C22" s="6"/>
      <c r="D22" s="6"/>
      <c r="E22" s="6"/>
      <c r="F22" s="6"/>
      <c r="G22" s="188"/>
      <c r="H22" s="188"/>
      <c r="I22" s="15" t="str">
        <f t="shared" si="0"/>
        <v/>
      </c>
      <c r="J22" s="307" t="b">
        <f t="shared" si="1"/>
        <v>0</v>
      </c>
      <c r="K22" s="308">
        <f t="shared" si="3"/>
        <v>1</v>
      </c>
    </row>
    <row r="23" spans="1:11">
      <c r="A23" s="36">
        <v>14</v>
      </c>
      <c r="B23" s="6"/>
      <c r="C23" s="6"/>
      <c r="D23" s="6"/>
      <c r="E23" s="6"/>
      <c r="F23" s="6"/>
      <c r="G23" s="188"/>
      <c r="H23" s="188"/>
      <c r="I23" s="15" t="str">
        <f t="shared" si="0"/>
        <v/>
      </c>
      <c r="J23" s="307" t="b">
        <f t="shared" si="1"/>
        <v>0</v>
      </c>
      <c r="K23" s="308">
        <f t="shared" si="3"/>
        <v>1</v>
      </c>
    </row>
    <row r="24" spans="1:11">
      <c r="A24" s="36">
        <v>15</v>
      </c>
      <c r="B24" s="6"/>
      <c r="C24" s="6"/>
      <c r="D24" s="6"/>
      <c r="E24" s="6"/>
      <c r="F24" s="6"/>
      <c r="G24" s="188"/>
      <c r="H24" s="188"/>
      <c r="I24" s="15" t="str">
        <f t="shared" si="0"/>
        <v/>
      </c>
      <c r="J24" s="307" t="b">
        <f t="shared" si="1"/>
        <v>0</v>
      </c>
      <c r="K24" s="308">
        <f t="shared" si="3"/>
        <v>1</v>
      </c>
    </row>
    <row r="25" spans="1:11">
      <c r="A25" s="36">
        <v>16</v>
      </c>
      <c r="B25" s="6"/>
      <c r="C25" s="6"/>
      <c r="D25" s="6"/>
      <c r="E25" s="6"/>
      <c r="F25" s="6"/>
      <c r="G25" s="188"/>
      <c r="H25" s="188"/>
      <c r="I25" s="15" t="str">
        <f t="shared" si="0"/>
        <v/>
      </c>
      <c r="J25" s="307" t="b">
        <f t="shared" si="1"/>
        <v>0</v>
      </c>
      <c r="K25" s="308">
        <f t="shared" si="3"/>
        <v>1</v>
      </c>
    </row>
    <row r="26" spans="1:11">
      <c r="A26" s="36">
        <v>17</v>
      </c>
      <c r="B26" s="6"/>
      <c r="C26" s="6"/>
      <c r="D26" s="6"/>
      <c r="E26" s="6"/>
      <c r="F26" s="6"/>
      <c r="G26" s="188"/>
      <c r="H26" s="188"/>
      <c r="I26" s="15" t="str">
        <f t="shared" si="0"/>
        <v/>
      </c>
      <c r="J26" s="307" t="b">
        <f t="shared" si="1"/>
        <v>0</v>
      </c>
      <c r="K26" s="308">
        <f t="shared" si="3"/>
        <v>1</v>
      </c>
    </row>
    <row r="27" spans="1:11">
      <c r="A27" s="36">
        <v>18</v>
      </c>
      <c r="B27" s="6"/>
      <c r="C27" s="6"/>
      <c r="D27" s="6"/>
      <c r="E27" s="6"/>
      <c r="F27" s="6"/>
      <c r="G27" s="188"/>
      <c r="H27" s="188"/>
      <c r="I27" s="15" t="str">
        <f t="shared" si="0"/>
        <v/>
      </c>
      <c r="J27" s="307" t="b">
        <f t="shared" si="1"/>
        <v>0</v>
      </c>
      <c r="K27" s="308">
        <f t="shared" si="3"/>
        <v>1</v>
      </c>
    </row>
    <row r="28" spans="1:11">
      <c r="A28" s="36">
        <v>19</v>
      </c>
      <c r="B28" s="6"/>
      <c r="C28" s="6"/>
      <c r="D28" s="6"/>
      <c r="E28" s="6"/>
      <c r="F28" s="6"/>
      <c r="G28" s="188"/>
      <c r="H28" s="188"/>
      <c r="I28" s="15" t="str">
        <f t="shared" si="0"/>
        <v/>
      </c>
      <c r="J28" s="307" t="b">
        <f t="shared" si="1"/>
        <v>0</v>
      </c>
      <c r="K28" s="308">
        <f t="shared" si="3"/>
        <v>1</v>
      </c>
    </row>
    <row r="29" spans="1:11">
      <c r="A29" s="36">
        <v>20</v>
      </c>
      <c r="B29" s="6"/>
      <c r="C29" s="6"/>
      <c r="D29" s="6"/>
      <c r="E29" s="6"/>
      <c r="F29" s="6"/>
      <c r="G29" s="188"/>
      <c r="H29" s="188"/>
      <c r="I29" s="15" t="str">
        <f t="shared" si="0"/>
        <v/>
      </c>
      <c r="J29" s="307" t="b">
        <f t="shared" si="1"/>
        <v>0</v>
      </c>
      <c r="K29" s="308">
        <f t="shared" si="3"/>
        <v>1</v>
      </c>
    </row>
    <row r="30" spans="1:11">
      <c r="A30" s="36">
        <v>21</v>
      </c>
      <c r="B30" s="6"/>
      <c r="C30" s="6"/>
      <c r="D30" s="6"/>
      <c r="E30" s="6"/>
      <c r="F30" s="6"/>
      <c r="G30" s="188"/>
      <c r="H30" s="188"/>
      <c r="I30" s="15" t="str">
        <f t="shared" si="0"/>
        <v/>
      </c>
      <c r="J30" s="307" t="b">
        <f t="shared" si="1"/>
        <v>0</v>
      </c>
      <c r="K30" s="308">
        <f t="shared" si="3"/>
        <v>1</v>
      </c>
    </row>
    <row r="31" spans="1:11">
      <c r="A31" s="36">
        <v>22</v>
      </c>
      <c r="B31" s="6"/>
      <c r="C31" s="6"/>
      <c r="D31" s="6"/>
      <c r="E31" s="6"/>
      <c r="F31" s="6"/>
      <c r="G31" s="188"/>
      <c r="H31" s="188"/>
      <c r="I31" s="15" t="str">
        <f t="shared" si="0"/>
        <v/>
      </c>
      <c r="J31" s="307" t="b">
        <f t="shared" si="1"/>
        <v>0</v>
      </c>
      <c r="K31" s="308">
        <f t="shared" si="3"/>
        <v>1</v>
      </c>
    </row>
    <row r="32" spans="1:11">
      <c r="A32" s="36">
        <v>23</v>
      </c>
      <c r="B32" s="6"/>
      <c r="C32" s="6"/>
      <c r="D32" s="6"/>
      <c r="E32" s="6"/>
      <c r="F32" s="6"/>
      <c r="G32" s="188"/>
      <c r="H32" s="188"/>
      <c r="I32" s="15" t="str">
        <f t="shared" si="0"/>
        <v/>
      </c>
      <c r="J32" s="307" t="b">
        <f t="shared" si="1"/>
        <v>0</v>
      </c>
      <c r="K32" s="308">
        <f t="shared" si="3"/>
        <v>1</v>
      </c>
    </row>
    <row r="33" spans="1:11">
      <c r="A33" s="36">
        <v>24</v>
      </c>
      <c r="B33" s="6"/>
      <c r="C33" s="6"/>
      <c r="D33" s="6"/>
      <c r="E33" s="6"/>
      <c r="F33" s="6"/>
      <c r="G33" s="188"/>
      <c r="H33" s="188"/>
      <c r="I33" s="15" t="str">
        <f t="shared" si="0"/>
        <v/>
      </c>
      <c r="J33" s="307" t="b">
        <f t="shared" si="1"/>
        <v>0</v>
      </c>
      <c r="K33" s="308">
        <f t="shared" si="3"/>
        <v>1</v>
      </c>
    </row>
    <row r="34" spans="1:11">
      <c r="A34" s="36">
        <v>25</v>
      </c>
      <c r="B34" s="6"/>
      <c r="C34" s="6"/>
      <c r="D34" s="6"/>
      <c r="E34" s="6"/>
      <c r="F34" s="6"/>
      <c r="G34" s="188"/>
      <c r="H34" s="188"/>
      <c r="I34" s="15" t="str">
        <f t="shared" si="0"/>
        <v/>
      </c>
      <c r="J34" s="307" t="b">
        <f t="shared" si="1"/>
        <v>0</v>
      </c>
      <c r="K34" s="308">
        <f t="shared" si="3"/>
        <v>1</v>
      </c>
    </row>
    <row r="35" spans="1:11">
      <c r="A35" s="36">
        <v>26</v>
      </c>
      <c r="B35" s="6"/>
      <c r="C35" s="6"/>
      <c r="D35" s="6"/>
      <c r="E35" s="6"/>
      <c r="F35" s="6"/>
      <c r="G35" s="188"/>
      <c r="H35" s="188"/>
      <c r="I35" s="15" t="str">
        <f t="shared" si="0"/>
        <v/>
      </c>
      <c r="J35" s="307" t="b">
        <f t="shared" si="1"/>
        <v>0</v>
      </c>
      <c r="K35" s="308">
        <f t="shared" si="3"/>
        <v>1</v>
      </c>
    </row>
    <row r="36" spans="1:11">
      <c r="A36" s="36">
        <v>27</v>
      </c>
      <c r="B36" s="6"/>
      <c r="C36" s="6"/>
      <c r="D36" s="6"/>
      <c r="E36" s="6"/>
      <c r="F36" s="6"/>
      <c r="G36" s="188"/>
      <c r="H36" s="188"/>
      <c r="I36" s="15" t="str">
        <f t="shared" si="0"/>
        <v/>
      </c>
      <c r="J36" s="307" t="b">
        <f t="shared" si="1"/>
        <v>0</v>
      </c>
      <c r="K36" s="308">
        <f t="shared" si="3"/>
        <v>1</v>
      </c>
    </row>
    <row r="37" spans="1:11">
      <c r="A37" s="36">
        <v>28</v>
      </c>
      <c r="B37" s="6"/>
      <c r="C37" s="6"/>
      <c r="D37" s="6"/>
      <c r="E37" s="6"/>
      <c r="F37" s="6"/>
      <c r="G37" s="188"/>
      <c r="H37" s="188"/>
      <c r="I37" s="15" t="str">
        <f t="shared" si="0"/>
        <v/>
      </c>
      <c r="J37" s="307" t="b">
        <f t="shared" si="1"/>
        <v>0</v>
      </c>
      <c r="K37" s="308">
        <f t="shared" si="3"/>
        <v>1</v>
      </c>
    </row>
    <row r="38" spans="1:11">
      <c r="A38" s="36">
        <v>29</v>
      </c>
      <c r="B38" s="6"/>
      <c r="C38" s="6"/>
      <c r="D38" s="6"/>
      <c r="E38" s="6"/>
      <c r="F38" s="6"/>
      <c r="G38" s="188"/>
      <c r="H38" s="188"/>
      <c r="I38" s="15" t="str">
        <f t="shared" si="0"/>
        <v/>
      </c>
      <c r="J38" s="307" t="b">
        <f t="shared" si="1"/>
        <v>0</v>
      </c>
      <c r="K38" s="308">
        <f t="shared" si="3"/>
        <v>1</v>
      </c>
    </row>
    <row r="39" spans="1:11">
      <c r="A39" s="36">
        <v>30</v>
      </c>
      <c r="B39" s="6"/>
      <c r="C39" s="6"/>
      <c r="D39" s="6"/>
      <c r="E39" s="6"/>
      <c r="F39" s="6"/>
      <c r="G39" s="188"/>
      <c r="H39" s="188"/>
      <c r="I39" s="15" t="str">
        <f t="shared" si="0"/>
        <v/>
      </c>
      <c r="J39" s="307" t="b">
        <f t="shared" si="1"/>
        <v>0</v>
      </c>
      <c r="K39" s="308">
        <f t="shared" si="3"/>
        <v>1</v>
      </c>
    </row>
    <row r="40" spans="1:11">
      <c r="A40" s="36">
        <v>31</v>
      </c>
      <c r="B40" s="6"/>
      <c r="C40" s="6"/>
      <c r="D40" s="6"/>
      <c r="E40" s="6"/>
      <c r="F40" s="6"/>
      <c r="G40" s="188"/>
      <c r="H40" s="188"/>
      <c r="I40" s="15" t="str">
        <f t="shared" si="0"/>
        <v/>
      </c>
      <c r="J40" s="307" t="b">
        <f t="shared" si="1"/>
        <v>0</v>
      </c>
      <c r="K40" s="308">
        <f t="shared" si="3"/>
        <v>1</v>
      </c>
    </row>
    <row r="41" spans="1:11">
      <c r="A41" s="36">
        <v>32</v>
      </c>
      <c r="B41" s="6"/>
      <c r="C41" s="6"/>
      <c r="D41" s="6"/>
      <c r="E41" s="6"/>
      <c r="F41" s="6"/>
      <c r="G41" s="188"/>
      <c r="H41" s="188"/>
      <c r="I41" s="15" t="str">
        <f t="shared" si="0"/>
        <v/>
      </c>
      <c r="J41" s="307" t="b">
        <f t="shared" si="1"/>
        <v>0</v>
      </c>
      <c r="K41" s="308">
        <f t="shared" si="3"/>
        <v>1</v>
      </c>
    </row>
    <row r="42" spans="1:11">
      <c r="A42" s="36">
        <v>33</v>
      </c>
      <c r="B42" s="6"/>
      <c r="C42" s="6"/>
      <c r="D42" s="6"/>
      <c r="E42" s="6"/>
      <c r="F42" s="6"/>
      <c r="G42" s="188"/>
      <c r="H42" s="188"/>
      <c r="I42" s="15" t="str">
        <f t="shared" si="0"/>
        <v/>
      </c>
      <c r="J42" s="307" t="b">
        <f t="shared" si="1"/>
        <v>0</v>
      </c>
      <c r="K42" s="308">
        <f t="shared" si="3"/>
        <v>1</v>
      </c>
    </row>
    <row r="43" spans="1:11">
      <c r="A43" s="36">
        <v>34</v>
      </c>
      <c r="B43" s="6"/>
      <c r="C43" s="6"/>
      <c r="D43" s="6"/>
      <c r="E43" s="6"/>
      <c r="F43" s="6"/>
      <c r="G43" s="188"/>
      <c r="H43" s="188"/>
      <c r="I43" s="15" t="str">
        <f t="shared" si="0"/>
        <v/>
      </c>
      <c r="J43" s="307" t="b">
        <f t="shared" si="1"/>
        <v>0</v>
      </c>
      <c r="K43" s="308">
        <f t="shared" si="3"/>
        <v>1</v>
      </c>
    </row>
    <row r="44" spans="1:11">
      <c r="A44" s="36">
        <v>35</v>
      </c>
      <c r="B44" s="6"/>
      <c r="C44" s="6"/>
      <c r="D44" s="6"/>
      <c r="E44" s="6"/>
      <c r="F44" s="6"/>
      <c r="G44" s="188"/>
      <c r="H44" s="188"/>
      <c r="I44" s="15" t="str">
        <f t="shared" si="0"/>
        <v/>
      </c>
      <c r="J44" s="307" t="b">
        <f t="shared" si="1"/>
        <v>0</v>
      </c>
      <c r="K44" s="308">
        <f t="shared" si="3"/>
        <v>1</v>
      </c>
    </row>
    <row r="45" spans="1:11">
      <c r="A45" s="36">
        <v>36</v>
      </c>
      <c r="B45" s="6"/>
      <c r="C45" s="6"/>
      <c r="D45" s="6"/>
      <c r="E45" s="6"/>
      <c r="F45" s="6"/>
      <c r="G45" s="188"/>
      <c r="H45" s="188"/>
      <c r="I45" s="15" t="str">
        <f t="shared" si="0"/>
        <v/>
      </c>
      <c r="J45" s="307" t="b">
        <f t="shared" si="1"/>
        <v>0</v>
      </c>
      <c r="K45" s="308">
        <f t="shared" si="3"/>
        <v>1</v>
      </c>
    </row>
    <row r="46" spans="1:11">
      <c r="A46" s="36">
        <v>37</v>
      </c>
      <c r="B46" s="6"/>
      <c r="C46" s="6"/>
      <c r="D46" s="6"/>
      <c r="E46" s="6"/>
      <c r="F46" s="6"/>
      <c r="G46" s="188"/>
      <c r="H46" s="188"/>
      <c r="I46" s="15" t="str">
        <f t="shared" si="0"/>
        <v/>
      </c>
      <c r="J46" s="307" t="b">
        <f t="shared" si="1"/>
        <v>0</v>
      </c>
      <c r="K46" s="308">
        <f t="shared" si="3"/>
        <v>1</v>
      </c>
    </row>
    <row r="47" spans="1:11">
      <c r="A47" s="36">
        <v>38</v>
      </c>
      <c r="B47" s="6"/>
      <c r="C47" s="6"/>
      <c r="D47" s="6"/>
      <c r="E47" s="6"/>
      <c r="F47" s="6"/>
      <c r="G47" s="188"/>
      <c r="H47" s="188"/>
      <c r="I47" s="15" t="str">
        <f t="shared" si="0"/>
        <v/>
      </c>
      <c r="J47" s="307" t="b">
        <f t="shared" si="1"/>
        <v>0</v>
      </c>
      <c r="K47" s="308">
        <f t="shared" si="3"/>
        <v>1</v>
      </c>
    </row>
    <row r="48" spans="1:11">
      <c r="A48" s="36">
        <v>39</v>
      </c>
      <c r="B48" s="6"/>
      <c r="C48" s="6"/>
      <c r="D48" s="6"/>
      <c r="E48" s="6"/>
      <c r="F48" s="6"/>
      <c r="G48" s="188"/>
      <c r="H48" s="188"/>
      <c r="I48" s="15" t="str">
        <f t="shared" si="0"/>
        <v/>
      </c>
      <c r="J48" s="307" t="b">
        <f t="shared" si="1"/>
        <v>0</v>
      </c>
      <c r="K48" s="308">
        <f t="shared" si="3"/>
        <v>1</v>
      </c>
    </row>
    <row r="49" spans="1:11">
      <c r="A49" s="36">
        <v>40</v>
      </c>
      <c r="B49" s="6"/>
      <c r="C49" s="6"/>
      <c r="D49" s="6"/>
      <c r="E49" s="6"/>
      <c r="F49" s="6"/>
      <c r="G49" s="188"/>
      <c r="H49" s="188"/>
      <c r="I49" s="15" t="str">
        <f t="shared" si="0"/>
        <v/>
      </c>
      <c r="J49" s="307" t="b">
        <f t="shared" si="1"/>
        <v>0</v>
      </c>
      <c r="K49" s="308">
        <f t="shared" si="3"/>
        <v>1</v>
      </c>
    </row>
    <row r="50" spans="1:11">
      <c r="A50" s="36">
        <v>41</v>
      </c>
      <c r="B50" s="6"/>
      <c r="C50" s="6"/>
      <c r="D50" s="6"/>
      <c r="E50" s="6"/>
      <c r="F50" s="6"/>
      <c r="G50" s="188"/>
      <c r="H50" s="188"/>
      <c r="I50" s="15" t="str">
        <f t="shared" si="0"/>
        <v/>
      </c>
      <c r="J50" s="307" t="b">
        <f t="shared" si="1"/>
        <v>0</v>
      </c>
      <c r="K50" s="308">
        <f t="shared" si="3"/>
        <v>1</v>
      </c>
    </row>
    <row r="51" spans="1:11">
      <c r="A51" s="36">
        <v>42</v>
      </c>
      <c r="B51" s="6"/>
      <c r="C51" s="6"/>
      <c r="D51" s="6"/>
      <c r="E51" s="6"/>
      <c r="F51" s="6"/>
      <c r="G51" s="188"/>
      <c r="H51" s="188"/>
      <c r="I51" s="15" t="str">
        <f t="shared" si="0"/>
        <v/>
      </c>
      <c r="J51" s="307" t="b">
        <f t="shared" si="1"/>
        <v>0</v>
      </c>
      <c r="K51" s="308">
        <f t="shared" si="3"/>
        <v>1</v>
      </c>
    </row>
    <row r="52" spans="1:11">
      <c r="A52" s="36">
        <v>43</v>
      </c>
      <c r="B52" s="6"/>
      <c r="C52" s="6"/>
      <c r="D52" s="6"/>
      <c r="E52" s="6"/>
      <c r="F52" s="6"/>
      <c r="G52" s="188"/>
      <c r="H52" s="188"/>
      <c r="I52" s="15" t="str">
        <f t="shared" si="0"/>
        <v/>
      </c>
      <c r="J52" s="307" t="b">
        <f t="shared" si="1"/>
        <v>0</v>
      </c>
      <c r="K52" s="308">
        <f t="shared" si="3"/>
        <v>1</v>
      </c>
    </row>
    <row r="53" spans="1:11">
      <c r="A53" s="36">
        <v>44</v>
      </c>
      <c r="B53" s="6"/>
      <c r="C53" s="6"/>
      <c r="D53" s="6"/>
      <c r="E53" s="6"/>
      <c r="F53" s="6"/>
      <c r="G53" s="188"/>
      <c r="H53" s="188"/>
      <c r="I53" s="15" t="str">
        <f t="shared" si="0"/>
        <v/>
      </c>
      <c r="J53" s="307" t="b">
        <f t="shared" si="1"/>
        <v>0</v>
      </c>
      <c r="K53" s="308">
        <f t="shared" si="3"/>
        <v>1</v>
      </c>
    </row>
    <row r="54" spans="1:11">
      <c r="A54" s="36">
        <v>45</v>
      </c>
      <c r="B54" s="6"/>
      <c r="C54" s="6"/>
      <c r="D54" s="6"/>
      <c r="E54" s="6"/>
      <c r="F54" s="6"/>
      <c r="G54" s="188"/>
      <c r="H54" s="188"/>
      <c r="I54" s="15" t="str">
        <f t="shared" si="0"/>
        <v/>
      </c>
      <c r="J54" s="307" t="b">
        <f t="shared" si="1"/>
        <v>0</v>
      </c>
      <c r="K54" s="308">
        <f t="shared" si="3"/>
        <v>1</v>
      </c>
    </row>
    <row r="55" spans="1:11">
      <c r="A55" s="36">
        <v>46</v>
      </c>
      <c r="B55" s="6"/>
      <c r="C55" s="6"/>
      <c r="D55" s="6"/>
      <c r="E55" s="6"/>
      <c r="F55" s="6"/>
      <c r="G55" s="188"/>
      <c r="H55" s="188"/>
      <c r="I55" s="15" t="str">
        <f t="shared" si="0"/>
        <v/>
      </c>
      <c r="J55" s="307" t="b">
        <f t="shared" si="1"/>
        <v>0</v>
      </c>
      <c r="K55" s="308">
        <f t="shared" si="3"/>
        <v>1</v>
      </c>
    </row>
    <row r="56" spans="1:11">
      <c r="A56" s="36">
        <v>47</v>
      </c>
      <c r="B56" s="6"/>
      <c r="C56" s="6"/>
      <c r="D56" s="6"/>
      <c r="E56" s="6"/>
      <c r="F56" s="6"/>
      <c r="G56" s="188"/>
      <c r="H56" s="188"/>
      <c r="I56" s="15" t="str">
        <f t="shared" si="0"/>
        <v/>
      </c>
      <c r="J56" s="307" t="b">
        <f t="shared" si="1"/>
        <v>0</v>
      </c>
      <c r="K56" s="308">
        <f t="shared" si="3"/>
        <v>1</v>
      </c>
    </row>
    <row r="57" spans="1:11">
      <c r="A57" s="36">
        <v>48</v>
      </c>
      <c r="B57" s="6"/>
      <c r="C57" s="6"/>
      <c r="D57" s="6"/>
      <c r="E57" s="6"/>
      <c r="F57" s="6"/>
      <c r="G57" s="188"/>
      <c r="H57" s="188"/>
      <c r="I57" s="15" t="str">
        <f t="shared" si="0"/>
        <v/>
      </c>
      <c r="J57" s="307" t="b">
        <f t="shared" si="1"/>
        <v>0</v>
      </c>
      <c r="K57" s="308">
        <f t="shared" si="3"/>
        <v>1</v>
      </c>
    </row>
    <row r="58" spans="1:11">
      <c r="A58" s="36">
        <v>49</v>
      </c>
      <c r="B58" s="6"/>
      <c r="C58" s="6"/>
      <c r="D58" s="6"/>
      <c r="E58" s="6"/>
      <c r="F58" s="6"/>
      <c r="G58" s="188"/>
      <c r="H58" s="188"/>
      <c r="I58" s="15" t="str">
        <f t="shared" si="0"/>
        <v/>
      </c>
      <c r="J58" s="307" t="b">
        <f t="shared" si="1"/>
        <v>0</v>
      </c>
      <c r="K58" s="308">
        <f t="shared" si="3"/>
        <v>1</v>
      </c>
    </row>
    <row r="59" spans="1:11">
      <c r="A59" s="36">
        <v>50</v>
      </c>
      <c r="B59" s="6"/>
      <c r="C59" s="6"/>
      <c r="D59" s="6"/>
      <c r="E59" s="6"/>
      <c r="F59" s="6"/>
      <c r="G59" s="188"/>
      <c r="H59" s="188"/>
      <c r="I59" s="15" t="str">
        <f t="shared" si="0"/>
        <v/>
      </c>
      <c r="J59" s="307" t="b">
        <f t="shared" si="1"/>
        <v>0</v>
      </c>
      <c r="K59" s="308">
        <f t="shared" si="3"/>
        <v>1</v>
      </c>
    </row>
    <row r="60" spans="1:11">
      <c r="A60" s="36">
        <v>51</v>
      </c>
      <c r="B60" s="6"/>
      <c r="C60" s="6"/>
      <c r="D60" s="6"/>
      <c r="E60" s="6"/>
      <c r="F60" s="6"/>
      <c r="G60" s="188"/>
      <c r="H60" s="188"/>
      <c r="I60" s="15" t="str">
        <f t="shared" si="0"/>
        <v/>
      </c>
      <c r="J60" s="307" t="b">
        <f t="shared" si="1"/>
        <v>0</v>
      </c>
      <c r="K60" s="308">
        <f t="shared" si="3"/>
        <v>1</v>
      </c>
    </row>
    <row r="61" spans="1:11">
      <c r="A61" s="36">
        <v>52</v>
      </c>
      <c r="B61" s="6"/>
      <c r="C61" s="6"/>
      <c r="D61" s="6"/>
      <c r="E61" s="6"/>
      <c r="F61" s="6"/>
      <c r="G61" s="188"/>
      <c r="H61" s="188"/>
      <c r="I61" s="15" t="str">
        <f t="shared" si="0"/>
        <v/>
      </c>
      <c r="J61" s="307" t="b">
        <f t="shared" si="1"/>
        <v>0</v>
      </c>
      <c r="K61" s="308">
        <f t="shared" si="3"/>
        <v>1</v>
      </c>
    </row>
    <row r="62" spans="1:11">
      <c r="A62" s="36">
        <v>53</v>
      </c>
      <c r="B62" s="6"/>
      <c r="C62" s="6"/>
      <c r="D62" s="6"/>
      <c r="E62" s="6"/>
      <c r="F62" s="6"/>
      <c r="G62" s="188"/>
      <c r="H62" s="188"/>
      <c r="I62" s="15" t="str">
        <f t="shared" si="0"/>
        <v/>
      </c>
      <c r="J62" s="307" t="b">
        <f t="shared" si="1"/>
        <v>0</v>
      </c>
      <c r="K62" s="308">
        <f t="shared" si="3"/>
        <v>1</v>
      </c>
    </row>
    <row r="63" spans="1:11">
      <c r="A63" s="36">
        <v>54</v>
      </c>
      <c r="B63" s="6"/>
      <c r="C63" s="6"/>
      <c r="D63" s="6"/>
      <c r="E63" s="6"/>
      <c r="F63" s="6"/>
      <c r="G63" s="188"/>
      <c r="H63" s="188"/>
      <c r="I63" s="15" t="str">
        <f t="shared" si="0"/>
        <v/>
      </c>
      <c r="J63" s="307" t="b">
        <f t="shared" si="1"/>
        <v>0</v>
      </c>
      <c r="K63" s="308">
        <f t="shared" si="3"/>
        <v>1</v>
      </c>
    </row>
    <row r="64" spans="1:11">
      <c r="A64" s="36">
        <v>55</v>
      </c>
      <c r="B64" s="6"/>
      <c r="C64" s="6"/>
      <c r="D64" s="6"/>
      <c r="E64" s="6"/>
      <c r="F64" s="6"/>
      <c r="G64" s="188"/>
      <c r="H64" s="188"/>
      <c r="I64" s="15" t="str">
        <f t="shared" si="0"/>
        <v/>
      </c>
      <c r="J64" s="307" t="b">
        <f t="shared" si="1"/>
        <v>0</v>
      </c>
      <c r="K64" s="308">
        <f t="shared" si="3"/>
        <v>1</v>
      </c>
    </row>
    <row r="65" spans="1:11">
      <c r="A65" s="36">
        <v>56</v>
      </c>
      <c r="B65" s="6"/>
      <c r="C65" s="6"/>
      <c r="D65" s="6"/>
      <c r="E65" s="6"/>
      <c r="F65" s="6"/>
      <c r="G65" s="188"/>
      <c r="H65" s="188"/>
      <c r="I65" s="15" t="str">
        <f t="shared" si="0"/>
        <v/>
      </c>
      <c r="J65" s="307" t="b">
        <f t="shared" si="1"/>
        <v>0</v>
      </c>
      <c r="K65" s="308">
        <f t="shared" si="3"/>
        <v>1</v>
      </c>
    </row>
    <row r="66" spans="1:11">
      <c r="A66" s="36">
        <v>57</v>
      </c>
      <c r="B66" s="6"/>
      <c r="C66" s="6"/>
      <c r="D66" s="6"/>
      <c r="E66" s="6"/>
      <c r="F66" s="6"/>
      <c r="G66" s="188"/>
      <c r="H66" s="188"/>
      <c r="I66" s="15" t="str">
        <f t="shared" si="0"/>
        <v/>
      </c>
      <c r="J66" s="307" t="b">
        <f t="shared" si="1"/>
        <v>0</v>
      </c>
      <c r="K66" s="308">
        <f t="shared" si="3"/>
        <v>1</v>
      </c>
    </row>
    <row r="67" spans="1:11">
      <c r="A67" s="36">
        <v>58</v>
      </c>
      <c r="B67" s="6"/>
      <c r="C67" s="6"/>
      <c r="D67" s="6"/>
      <c r="E67" s="6"/>
      <c r="F67" s="6"/>
      <c r="G67" s="188"/>
      <c r="H67" s="188"/>
      <c r="I67" s="15" t="str">
        <f t="shared" si="0"/>
        <v/>
      </c>
      <c r="J67" s="307" t="b">
        <f t="shared" si="1"/>
        <v>0</v>
      </c>
      <c r="K67" s="308">
        <f t="shared" si="3"/>
        <v>1</v>
      </c>
    </row>
    <row r="68" spans="1:11">
      <c r="A68" s="36">
        <v>59</v>
      </c>
      <c r="B68" s="6"/>
      <c r="C68" s="6"/>
      <c r="D68" s="6"/>
      <c r="E68" s="6"/>
      <c r="F68" s="6"/>
      <c r="G68" s="188"/>
      <c r="H68" s="188"/>
      <c r="I68" s="15" t="str">
        <f t="shared" si="0"/>
        <v/>
      </c>
      <c r="J68" s="307" t="b">
        <f t="shared" si="1"/>
        <v>0</v>
      </c>
      <c r="K68" s="308">
        <f t="shared" si="3"/>
        <v>1</v>
      </c>
    </row>
    <row r="69" spans="1:11">
      <c r="A69" s="36">
        <v>60</v>
      </c>
      <c r="B69" s="6"/>
      <c r="C69" s="6"/>
      <c r="D69" s="6"/>
      <c r="E69" s="6"/>
      <c r="F69" s="6"/>
      <c r="G69" s="188"/>
      <c r="H69" s="188"/>
      <c r="I69" s="15" t="str">
        <f t="shared" si="0"/>
        <v/>
      </c>
      <c r="J69" s="307" t="b">
        <f t="shared" si="1"/>
        <v>0</v>
      </c>
      <c r="K69" s="308">
        <f t="shared" si="3"/>
        <v>1</v>
      </c>
    </row>
    <row r="70" spans="1:11">
      <c r="A70" s="36">
        <v>61</v>
      </c>
      <c r="B70" s="6"/>
      <c r="C70" s="6"/>
      <c r="D70" s="6"/>
      <c r="E70" s="6"/>
      <c r="F70" s="6"/>
      <c r="G70" s="188"/>
      <c r="H70" s="188"/>
      <c r="I70" s="15" t="str">
        <f t="shared" si="0"/>
        <v/>
      </c>
      <c r="J70" s="307" t="b">
        <f t="shared" si="1"/>
        <v>0</v>
      </c>
      <c r="K70" s="308">
        <f t="shared" si="3"/>
        <v>1</v>
      </c>
    </row>
    <row r="71" spans="1:11">
      <c r="A71" s="36">
        <v>62</v>
      </c>
      <c r="B71" s="6"/>
      <c r="C71" s="6"/>
      <c r="D71" s="6"/>
      <c r="E71" s="6"/>
      <c r="F71" s="6"/>
      <c r="G71" s="188"/>
      <c r="H71" s="188"/>
      <c r="I71" s="15" t="str">
        <f t="shared" si="0"/>
        <v/>
      </c>
      <c r="J71" s="307" t="b">
        <f t="shared" si="1"/>
        <v>0</v>
      </c>
      <c r="K71" s="308">
        <f t="shared" si="3"/>
        <v>1</v>
      </c>
    </row>
    <row r="72" spans="1:11">
      <c r="A72" s="36">
        <v>63</v>
      </c>
      <c r="B72" s="6"/>
      <c r="C72" s="6"/>
      <c r="D72" s="6"/>
      <c r="E72" s="6"/>
      <c r="F72" s="6"/>
      <c r="G72" s="188"/>
      <c r="H72" s="188"/>
      <c r="I72" s="15" t="str">
        <f t="shared" si="0"/>
        <v/>
      </c>
      <c r="J72" s="307" t="b">
        <f t="shared" si="1"/>
        <v>0</v>
      </c>
      <c r="K72" s="308">
        <f t="shared" si="3"/>
        <v>1</v>
      </c>
    </row>
    <row r="73" spans="1:11">
      <c r="A73" s="36">
        <v>64</v>
      </c>
      <c r="B73" s="6"/>
      <c r="C73" s="6"/>
      <c r="D73" s="6"/>
      <c r="E73" s="6"/>
      <c r="F73" s="6"/>
      <c r="G73" s="188"/>
      <c r="H73" s="188"/>
      <c r="I73" s="15" t="str">
        <f t="shared" si="0"/>
        <v/>
      </c>
      <c r="J73" s="307" t="b">
        <f t="shared" si="1"/>
        <v>0</v>
      </c>
      <c r="K73" s="308">
        <f t="shared" si="3"/>
        <v>1</v>
      </c>
    </row>
    <row r="74" spans="1:11">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c r="A75" s="36">
        <v>66</v>
      </c>
      <c r="B75" s="6"/>
      <c r="C75" s="6"/>
      <c r="D75" s="6"/>
      <c r="E75" s="6"/>
      <c r="F75" s="6"/>
      <c r="G75" s="188"/>
      <c r="H75" s="188"/>
      <c r="I75" s="15" t="str">
        <f t="shared" si="4"/>
        <v/>
      </c>
      <c r="J75" s="307" t="b">
        <f t="shared" si="5"/>
        <v>0</v>
      </c>
      <c r="K75" s="308">
        <f t="shared" ref="K75:K138" si="6">LEN(B75)-LEN(SUBSTITUTE(B75,",",""))+1</f>
        <v>1</v>
      </c>
    </row>
    <row r="76" spans="1:11">
      <c r="A76" s="36">
        <v>67</v>
      </c>
      <c r="B76" s="6"/>
      <c r="C76" s="6"/>
      <c r="D76" s="6"/>
      <c r="E76" s="6"/>
      <c r="F76" s="6"/>
      <c r="G76" s="188"/>
      <c r="H76" s="188"/>
      <c r="I76" s="15" t="str">
        <f t="shared" si="4"/>
        <v/>
      </c>
      <c r="J76" s="307" t="b">
        <f t="shared" si="5"/>
        <v>0</v>
      </c>
      <c r="K76" s="308">
        <f t="shared" si="6"/>
        <v>1</v>
      </c>
    </row>
    <row r="77" spans="1:11">
      <c r="A77" s="36">
        <v>68</v>
      </c>
      <c r="B77" s="6"/>
      <c r="C77" s="6"/>
      <c r="D77" s="6"/>
      <c r="E77" s="6"/>
      <c r="F77" s="6"/>
      <c r="G77" s="188"/>
      <c r="H77" s="188"/>
      <c r="I77" s="15" t="str">
        <f t="shared" si="4"/>
        <v/>
      </c>
      <c r="J77" s="307" t="b">
        <f t="shared" si="5"/>
        <v>0</v>
      </c>
      <c r="K77" s="308">
        <f t="shared" si="6"/>
        <v>1</v>
      </c>
    </row>
    <row r="78" spans="1:11">
      <c r="A78" s="36">
        <v>69</v>
      </c>
      <c r="B78" s="6"/>
      <c r="C78" s="6"/>
      <c r="D78" s="6"/>
      <c r="E78" s="6"/>
      <c r="F78" s="6"/>
      <c r="G78" s="188"/>
      <c r="H78" s="188"/>
      <c r="I78" s="15" t="str">
        <f t="shared" si="4"/>
        <v/>
      </c>
      <c r="J78" s="307" t="b">
        <f t="shared" si="5"/>
        <v>0</v>
      </c>
      <c r="K78" s="308">
        <f t="shared" si="6"/>
        <v>1</v>
      </c>
    </row>
    <row r="79" spans="1:11">
      <c r="A79" s="36">
        <v>70</v>
      </c>
      <c r="B79" s="6"/>
      <c r="C79" s="6"/>
      <c r="D79" s="6"/>
      <c r="E79" s="6"/>
      <c r="F79" s="6"/>
      <c r="G79" s="188"/>
      <c r="H79" s="188"/>
      <c r="I79" s="15" t="str">
        <f t="shared" si="4"/>
        <v/>
      </c>
      <c r="J79" s="307" t="b">
        <f t="shared" si="5"/>
        <v>0</v>
      </c>
      <c r="K79" s="308">
        <f t="shared" si="6"/>
        <v>1</v>
      </c>
    </row>
    <row r="80" spans="1:11">
      <c r="A80" s="36">
        <v>71</v>
      </c>
      <c r="B80" s="6"/>
      <c r="C80" s="6"/>
      <c r="D80" s="6"/>
      <c r="E80" s="6"/>
      <c r="F80" s="6"/>
      <c r="G80" s="188"/>
      <c r="H80" s="188"/>
      <c r="I80" s="15" t="str">
        <f t="shared" si="4"/>
        <v/>
      </c>
      <c r="J80" s="307" t="b">
        <f t="shared" si="5"/>
        <v>0</v>
      </c>
      <c r="K80" s="308">
        <f t="shared" si="6"/>
        <v>1</v>
      </c>
    </row>
    <row r="81" spans="1:11">
      <c r="A81" s="36">
        <v>72</v>
      </c>
      <c r="B81" s="6"/>
      <c r="C81" s="6"/>
      <c r="D81" s="6"/>
      <c r="E81" s="6"/>
      <c r="F81" s="6"/>
      <c r="G81" s="188"/>
      <c r="H81" s="188"/>
      <c r="I81" s="15" t="str">
        <f t="shared" si="4"/>
        <v/>
      </c>
      <c r="J81" s="307" t="b">
        <f t="shared" si="5"/>
        <v>0</v>
      </c>
      <c r="K81" s="308">
        <f t="shared" si="6"/>
        <v>1</v>
      </c>
    </row>
    <row r="82" spans="1:11">
      <c r="A82" s="36">
        <v>73</v>
      </c>
      <c r="B82" s="6"/>
      <c r="C82" s="6"/>
      <c r="D82" s="6"/>
      <c r="E82" s="6"/>
      <c r="F82" s="6"/>
      <c r="G82" s="188"/>
      <c r="H82" s="188"/>
      <c r="I82" s="15" t="str">
        <f t="shared" si="4"/>
        <v/>
      </c>
      <c r="J82" s="307" t="b">
        <f t="shared" si="5"/>
        <v>0</v>
      </c>
      <c r="K82" s="308">
        <f t="shared" si="6"/>
        <v>1</v>
      </c>
    </row>
    <row r="83" spans="1:11">
      <c r="A83" s="36">
        <v>74</v>
      </c>
      <c r="B83" s="6"/>
      <c r="C83" s="6"/>
      <c r="D83" s="6"/>
      <c r="E83" s="6"/>
      <c r="F83" s="6"/>
      <c r="G83" s="188"/>
      <c r="H83" s="188"/>
      <c r="I83" s="15" t="str">
        <f t="shared" si="4"/>
        <v/>
      </c>
      <c r="J83" s="307" t="b">
        <f t="shared" si="5"/>
        <v>0</v>
      </c>
      <c r="K83" s="308">
        <f t="shared" si="6"/>
        <v>1</v>
      </c>
    </row>
    <row r="84" spans="1:11">
      <c r="A84" s="36">
        <v>75</v>
      </c>
      <c r="B84" s="6"/>
      <c r="C84" s="6"/>
      <c r="D84" s="6"/>
      <c r="E84" s="6"/>
      <c r="F84" s="6"/>
      <c r="G84" s="188"/>
      <c r="H84" s="188"/>
      <c r="I84" s="15" t="str">
        <f t="shared" si="4"/>
        <v/>
      </c>
      <c r="J84" s="307" t="b">
        <f t="shared" si="5"/>
        <v>0</v>
      </c>
      <c r="K84" s="308">
        <f t="shared" si="6"/>
        <v>1</v>
      </c>
    </row>
    <row r="85" spans="1:11">
      <c r="A85" s="36">
        <v>76</v>
      </c>
      <c r="B85" s="6"/>
      <c r="C85" s="6"/>
      <c r="D85" s="6"/>
      <c r="E85" s="6"/>
      <c r="F85" s="6"/>
      <c r="G85" s="188"/>
      <c r="H85" s="188"/>
      <c r="I85" s="15" t="str">
        <f t="shared" si="4"/>
        <v/>
      </c>
      <c r="J85" s="307" t="b">
        <f t="shared" si="5"/>
        <v>0</v>
      </c>
      <c r="K85" s="308">
        <f t="shared" si="6"/>
        <v>1</v>
      </c>
    </row>
    <row r="86" spans="1:11">
      <c r="A86" s="36">
        <v>77</v>
      </c>
      <c r="B86" s="6"/>
      <c r="C86" s="6"/>
      <c r="D86" s="6"/>
      <c r="E86" s="6"/>
      <c r="F86" s="6"/>
      <c r="G86" s="188"/>
      <c r="H86" s="188"/>
      <c r="I86" s="15" t="str">
        <f t="shared" si="4"/>
        <v/>
      </c>
      <c r="J86" s="307" t="b">
        <f t="shared" si="5"/>
        <v>0</v>
      </c>
      <c r="K86" s="308">
        <f t="shared" si="6"/>
        <v>1</v>
      </c>
    </row>
    <row r="87" spans="1:11">
      <c r="A87" s="36">
        <v>78</v>
      </c>
      <c r="B87" s="6"/>
      <c r="C87" s="6"/>
      <c r="D87" s="6"/>
      <c r="E87" s="6"/>
      <c r="F87" s="6"/>
      <c r="G87" s="188"/>
      <c r="H87" s="188"/>
      <c r="I87" s="15" t="str">
        <f t="shared" si="4"/>
        <v/>
      </c>
      <c r="J87" s="307" t="b">
        <f t="shared" si="5"/>
        <v>0</v>
      </c>
      <c r="K87" s="308">
        <f t="shared" si="6"/>
        <v>1</v>
      </c>
    </row>
    <row r="88" spans="1:11">
      <c r="A88" s="36">
        <v>79</v>
      </c>
      <c r="B88" s="6"/>
      <c r="C88" s="6"/>
      <c r="D88" s="6"/>
      <c r="E88" s="6"/>
      <c r="F88" s="6"/>
      <c r="G88" s="188"/>
      <c r="H88" s="188"/>
      <c r="I88" s="15" t="str">
        <f t="shared" si="4"/>
        <v/>
      </c>
      <c r="J88" s="307" t="b">
        <f t="shared" si="5"/>
        <v>0</v>
      </c>
      <c r="K88" s="308">
        <f t="shared" si="6"/>
        <v>1</v>
      </c>
    </row>
    <row r="89" spans="1:11">
      <c r="A89" s="36">
        <v>80</v>
      </c>
      <c r="B89" s="6"/>
      <c r="C89" s="6"/>
      <c r="D89" s="6"/>
      <c r="E89" s="6"/>
      <c r="F89" s="6"/>
      <c r="G89" s="188"/>
      <c r="H89" s="188"/>
      <c r="I89" s="15" t="str">
        <f t="shared" si="4"/>
        <v/>
      </c>
      <c r="J89" s="307" t="b">
        <f t="shared" si="5"/>
        <v>0</v>
      </c>
      <c r="K89" s="308">
        <f t="shared" si="6"/>
        <v>1</v>
      </c>
    </row>
    <row r="90" spans="1:11">
      <c r="A90" s="36">
        <v>81</v>
      </c>
      <c r="B90" s="6"/>
      <c r="C90" s="6"/>
      <c r="D90" s="6"/>
      <c r="E90" s="6"/>
      <c r="F90" s="6"/>
      <c r="G90" s="188"/>
      <c r="H90" s="188"/>
      <c r="I90" s="15" t="str">
        <f t="shared" si="4"/>
        <v/>
      </c>
      <c r="J90" s="307" t="b">
        <f t="shared" si="5"/>
        <v>0</v>
      </c>
      <c r="K90" s="308">
        <f t="shared" si="6"/>
        <v>1</v>
      </c>
    </row>
    <row r="91" spans="1:11">
      <c r="A91" s="36">
        <v>82</v>
      </c>
      <c r="B91" s="6"/>
      <c r="C91" s="6"/>
      <c r="D91" s="6"/>
      <c r="E91" s="6"/>
      <c r="F91" s="6"/>
      <c r="G91" s="188"/>
      <c r="H91" s="188"/>
      <c r="I91" s="15" t="str">
        <f t="shared" si="4"/>
        <v/>
      </c>
      <c r="J91" s="307" t="b">
        <f t="shared" si="5"/>
        <v>0</v>
      </c>
      <c r="K91" s="308">
        <f t="shared" si="6"/>
        <v>1</v>
      </c>
    </row>
    <row r="92" spans="1:11">
      <c r="A92" s="36">
        <v>83</v>
      </c>
      <c r="B92" s="6"/>
      <c r="C92" s="6"/>
      <c r="D92" s="6"/>
      <c r="E92" s="6"/>
      <c r="F92" s="6"/>
      <c r="G92" s="188"/>
      <c r="H92" s="188"/>
      <c r="I92" s="15" t="str">
        <f t="shared" si="4"/>
        <v/>
      </c>
      <c r="J92" s="307" t="b">
        <f t="shared" si="5"/>
        <v>0</v>
      </c>
      <c r="K92" s="308">
        <f t="shared" si="6"/>
        <v>1</v>
      </c>
    </row>
    <row r="93" spans="1:11">
      <c r="A93" s="36">
        <v>84</v>
      </c>
      <c r="B93" s="6"/>
      <c r="C93" s="6"/>
      <c r="D93" s="6"/>
      <c r="E93" s="6"/>
      <c r="F93" s="6"/>
      <c r="G93" s="188"/>
      <c r="H93" s="188"/>
      <c r="I93" s="15" t="str">
        <f t="shared" si="4"/>
        <v/>
      </c>
      <c r="J93" s="307" t="b">
        <f t="shared" si="5"/>
        <v>0</v>
      </c>
      <c r="K93" s="308">
        <f t="shared" si="6"/>
        <v>1</v>
      </c>
    </row>
    <row r="94" spans="1:11">
      <c r="A94" s="36">
        <v>85</v>
      </c>
      <c r="B94" s="6"/>
      <c r="C94" s="6"/>
      <c r="D94" s="6"/>
      <c r="E94" s="6"/>
      <c r="F94" s="6"/>
      <c r="G94" s="188"/>
      <c r="H94" s="188"/>
      <c r="I94" s="15" t="str">
        <f t="shared" si="4"/>
        <v/>
      </c>
      <c r="J94" s="307" t="b">
        <f t="shared" si="5"/>
        <v>0</v>
      </c>
      <c r="K94" s="308">
        <f t="shared" si="6"/>
        <v>1</v>
      </c>
    </row>
    <row r="95" spans="1:11">
      <c r="A95" s="36">
        <v>86</v>
      </c>
      <c r="B95" s="6"/>
      <c r="C95" s="6"/>
      <c r="D95" s="6"/>
      <c r="E95" s="6"/>
      <c r="F95" s="6"/>
      <c r="G95" s="188"/>
      <c r="H95" s="188"/>
      <c r="I95" s="15" t="str">
        <f t="shared" si="4"/>
        <v/>
      </c>
      <c r="J95" s="307" t="b">
        <f t="shared" si="5"/>
        <v>0</v>
      </c>
      <c r="K95" s="308">
        <f t="shared" si="6"/>
        <v>1</v>
      </c>
    </row>
    <row r="96" spans="1:11">
      <c r="A96" s="36">
        <v>87</v>
      </c>
      <c r="B96" s="6"/>
      <c r="C96" s="6"/>
      <c r="D96" s="6"/>
      <c r="E96" s="6"/>
      <c r="F96" s="6"/>
      <c r="G96" s="188"/>
      <c r="H96" s="188"/>
      <c r="I96" s="15" t="str">
        <f t="shared" si="4"/>
        <v/>
      </c>
      <c r="J96" s="307" t="b">
        <f t="shared" si="5"/>
        <v>0</v>
      </c>
      <c r="K96" s="308">
        <f t="shared" si="6"/>
        <v>1</v>
      </c>
    </row>
    <row r="97" spans="1:11">
      <c r="A97" s="36">
        <v>88</v>
      </c>
      <c r="B97" s="6"/>
      <c r="C97" s="6"/>
      <c r="D97" s="6"/>
      <c r="E97" s="6"/>
      <c r="F97" s="6"/>
      <c r="G97" s="188"/>
      <c r="H97" s="188"/>
      <c r="I97" s="15" t="str">
        <f t="shared" si="4"/>
        <v/>
      </c>
      <c r="J97" s="307" t="b">
        <f t="shared" si="5"/>
        <v>0</v>
      </c>
      <c r="K97" s="308">
        <f t="shared" si="6"/>
        <v>1</v>
      </c>
    </row>
    <row r="98" spans="1:11">
      <c r="A98" s="36">
        <v>89</v>
      </c>
      <c r="B98" s="6"/>
      <c r="C98" s="6"/>
      <c r="D98" s="6"/>
      <c r="E98" s="6"/>
      <c r="F98" s="6"/>
      <c r="G98" s="188"/>
      <c r="H98" s="188"/>
      <c r="I98" s="15" t="str">
        <f t="shared" si="4"/>
        <v/>
      </c>
      <c r="J98" s="307" t="b">
        <f t="shared" si="5"/>
        <v>0</v>
      </c>
      <c r="K98" s="308">
        <f t="shared" si="6"/>
        <v>1</v>
      </c>
    </row>
    <row r="99" spans="1:11">
      <c r="A99" s="36">
        <v>90</v>
      </c>
      <c r="B99" s="6"/>
      <c r="C99" s="6"/>
      <c r="D99" s="6"/>
      <c r="E99" s="6"/>
      <c r="F99" s="6"/>
      <c r="G99" s="188"/>
      <c r="H99" s="188"/>
      <c r="I99" s="15" t="str">
        <f t="shared" si="4"/>
        <v/>
      </c>
      <c r="J99" s="307" t="b">
        <f t="shared" si="5"/>
        <v>0</v>
      </c>
      <c r="K99" s="308">
        <f t="shared" si="6"/>
        <v>1</v>
      </c>
    </row>
    <row r="100" spans="1:11">
      <c r="A100" s="36">
        <v>91</v>
      </c>
      <c r="B100" s="6"/>
      <c r="C100" s="6"/>
      <c r="D100" s="6"/>
      <c r="E100" s="6"/>
      <c r="F100" s="6"/>
      <c r="G100" s="188"/>
      <c r="H100" s="188"/>
      <c r="I100" s="15" t="str">
        <f t="shared" si="4"/>
        <v/>
      </c>
      <c r="J100" s="307" t="b">
        <f t="shared" si="5"/>
        <v>0</v>
      </c>
      <c r="K100" s="308">
        <f t="shared" si="6"/>
        <v>1</v>
      </c>
    </row>
    <row r="101" spans="1:11">
      <c r="A101" s="36">
        <v>92</v>
      </c>
      <c r="B101" s="6"/>
      <c r="C101" s="6"/>
      <c r="D101" s="6"/>
      <c r="E101" s="6"/>
      <c r="F101" s="6"/>
      <c r="G101" s="188"/>
      <c r="H101" s="188"/>
      <c r="I101" s="15" t="str">
        <f t="shared" si="4"/>
        <v/>
      </c>
      <c r="J101" s="307" t="b">
        <f t="shared" si="5"/>
        <v>0</v>
      </c>
      <c r="K101" s="308">
        <f t="shared" si="6"/>
        <v>1</v>
      </c>
    </row>
    <row r="102" spans="1:11">
      <c r="A102" s="36">
        <v>93</v>
      </c>
      <c r="B102" s="6"/>
      <c r="C102" s="6"/>
      <c r="D102" s="6"/>
      <c r="E102" s="6"/>
      <c r="F102" s="6"/>
      <c r="G102" s="188"/>
      <c r="H102" s="188"/>
      <c r="I102" s="15" t="str">
        <f t="shared" si="4"/>
        <v/>
      </c>
      <c r="J102" s="307" t="b">
        <f t="shared" si="5"/>
        <v>0</v>
      </c>
      <c r="K102" s="308">
        <f t="shared" si="6"/>
        <v>1</v>
      </c>
    </row>
    <row r="103" spans="1:11">
      <c r="A103" s="36">
        <v>94</v>
      </c>
      <c r="B103" s="6"/>
      <c r="C103" s="6"/>
      <c r="D103" s="6"/>
      <c r="E103" s="6"/>
      <c r="F103" s="6"/>
      <c r="G103" s="188"/>
      <c r="H103" s="188"/>
      <c r="I103" s="15" t="str">
        <f t="shared" si="4"/>
        <v/>
      </c>
      <c r="J103" s="307" t="b">
        <f t="shared" si="5"/>
        <v>0</v>
      </c>
      <c r="K103" s="308">
        <f t="shared" si="6"/>
        <v>1</v>
      </c>
    </row>
    <row r="104" spans="1:11">
      <c r="A104" s="36">
        <v>95</v>
      </c>
      <c r="B104" s="6"/>
      <c r="C104" s="6"/>
      <c r="D104" s="6"/>
      <c r="E104" s="6"/>
      <c r="F104" s="6"/>
      <c r="G104" s="188"/>
      <c r="H104" s="188"/>
      <c r="I104" s="15" t="str">
        <f t="shared" si="4"/>
        <v/>
      </c>
      <c r="J104" s="307" t="b">
        <f t="shared" si="5"/>
        <v>0</v>
      </c>
      <c r="K104" s="308">
        <f t="shared" si="6"/>
        <v>1</v>
      </c>
    </row>
    <row r="105" spans="1:11">
      <c r="A105" s="36">
        <v>96</v>
      </c>
      <c r="B105" s="6"/>
      <c r="C105" s="6"/>
      <c r="D105" s="6"/>
      <c r="E105" s="6"/>
      <c r="F105" s="6"/>
      <c r="G105" s="188"/>
      <c r="H105" s="188"/>
      <c r="I105" s="15" t="str">
        <f t="shared" si="4"/>
        <v/>
      </c>
      <c r="J105" s="307" t="b">
        <f t="shared" si="5"/>
        <v>0</v>
      </c>
      <c r="K105" s="308">
        <f t="shared" si="6"/>
        <v>1</v>
      </c>
    </row>
    <row r="106" spans="1:11">
      <c r="A106" s="36">
        <v>97</v>
      </c>
      <c r="B106" s="6"/>
      <c r="C106" s="6"/>
      <c r="D106" s="6"/>
      <c r="E106" s="6"/>
      <c r="F106" s="6"/>
      <c r="G106" s="188"/>
      <c r="H106" s="188"/>
      <c r="I106" s="15" t="str">
        <f t="shared" si="4"/>
        <v/>
      </c>
      <c r="J106" s="307" t="b">
        <f t="shared" si="5"/>
        <v>0</v>
      </c>
      <c r="K106" s="308">
        <f t="shared" si="6"/>
        <v>1</v>
      </c>
    </row>
    <row r="107" spans="1:11">
      <c r="A107" s="36">
        <v>98</v>
      </c>
      <c r="B107" s="6"/>
      <c r="C107" s="6"/>
      <c r="D107" s="6"/>
      <c r="E107" s="6"/>
      <c r="F107" s="6"/>
      <c r="G107" s="188"/>
      <c r="H107" s="188"/>
      <c r="I107" s="15" t="str">
        <f t="shared" si="4"/>
        <v/>
      </c>
      <c r="J107" s="307" t="b">
        <f t="shared" si="5"/>
        <v>0</v>
      </c>
      <c r="K107" s="308">
        <f t="shared" si="6"/>
        <v>1</v>
      </c>
    </row>
    <row r="108" spans="1:11">
      <c r="A108" s="125">
        <v>99</v>
      </c>
      <c r="B108" s="6"/>
      <c r="C108" s="6"/>
      <c r="D108" s="6"/>
      <c r="E108" s="6"/>
      <c r="F108" s="6"/>
      <c r="G108" s="188"/>
      <c r="H108" s="188"/>
      <c r="I108" s="15" t="str">
        <f t="shared" si="4"/>
        <v/>
      </c>
      <c r="J108" s="307" t="b">
        <f t="shared" si="5"/>
        <v>0</v>
      </c>
      <c r="K108" s="308">
        <f t="shared" si="6"/>
        <v>1</v>
      </c>
    </row>
    <row r="109" spans="1:11">
      <c r="A109" s="125">
        <v>100</v>
      </c>
      <c r="B109" s="126"/>
      <c r="C109" s="126"/>
      <c r="D109" s="126"/>
      <c r="E109" s="126"/>
      <c r="F109" s="126"/>
      <c r="G109" s="128"/>
      <c r="H109" s="126"/>
      <c r="I109" s="15" t="str">
        <f t="shared" si="4"/>
        <v/>
      </c>
      <c r="J109" s="307" t="b">
        <f t="shared" si="5"/>
        <v>0</v>
      </c>
      <c r="K109" s="308">
        <f t="shared" si="6"/>
        <v>1</v>
      </c>
    </row>
    <row r="110" spans="1:11">
      <c r="A110" s="125">
        <v>101</v>
      </c>
      <c r="B110" s="126"/>
      <c r="C110" s="126"/>
      <c r="D110" s="126"/>
      <c r="E110" s="126"/>
      <c r="F110" s="126"/>
      <c r="G110" s="128"/>
      <c r="H110" s="126"/>
      <c r="I110" s="15" t="str">
        <f t="shared" si="4"/>
        <v/>
      </c>
      <c r="J110" s="307" t="b">
        <f t="shared" si="5"/>
        <v>0</v>
      </c>
      <c r="K110" s="308">
        <f t="shared" si="6"/>
        <v>1</v>
      </c>
    </row>
    <row r="111" spans="1:11">
      <c r="A111" s="125">
        <v>102</v>
      </c>
      <c r="B111" s="126"/>
      <c r="C111" s="126"/>
      <c r="D111" s="126"/>
      <c r="E111" s="126"/>
      <c r="F111" s="126"/>
      <c r="G111" s="128"/>
      <c r="H111" s="126"/>
      <c r="I111" s="15" t="str">
        <f t="shared" si="4"/>
        <v/>
      </c>
      <c r="J111" s="307" t="b">
        <f t="shared" si="5"/>
        <v>0</v>
      </c>
      <c r="K111" s="308">
        <f t="shared" si="6"/>
        <v>1</v>
      </c>
    </row>
    <row r="112" spans="1:11">
      <c r="A112" s="125">
        <v>103</v>
      </c>
      <c r="B112" s="126"/>
      <c r="C112" s="126"/>
      <c r="D112" s="126"/>
      <c r="E112" s="126"/>
      <c r="F112" s="126"/>
      <c r="G112" s="128"/>
      <c r="H112" s="126"/>
      <c r="I112" s="15" t="str">
        <f t="shared" si="4"/>
        <v/>
      </c>
      <c r="J112" s="307" t="b">
        <f t="shared" si="5"/>
        <v>0</v>
      </c>
      <c r="K112" s="308">
        <f t="shared" si="6"/>
        <v>1</v>
      </c>
    </row>
    <row r="113" spans="1:11">
      <c r="A113" s="125">
        <v>104</v>
      </c>
      <c r="B113" s="126"/>
      <c r="C113" s="126"/>
      <c r="D113" s="126"/>
      <c r="E113" s="126"/>
      <c r="F113" s="126"/>
      <c r="G113" s="128"/>
      <c r="H113" s="126"/>
      <c r="I113" s="15" t="str">
        <f t="shared" si="4"/>
        <v/>
      </c>
      <c r="J113" s="307" t="b">
        <f t="shared" si="5"/>
        <v>0</v>
      </c>
      <c r="K113" s="308">
        <f t="shared" si="6"/>
        <v>1</v>
      </c>
    </row>
    <row r="114" spans="1:11">
      <c r="A114" s="125">
        <v>105</v>
      </c>
      <c r="B114" s="126"/>
      <c r="C114" s="126"/>
      <c r="D114" s="126"/>
      <c r="E114" s="126"/>
      <c r="F114" s="126"/>
      <c r="G114" s="128"/>
      <c r="H114" s="126"/>
      <c r="I114" s="15" t="str">
        <f t="shared" si="4"/>
        <v/>
      </c>
      <c r="J114" s="307" t="b">
        <f t="shared" si="5"/>
        <v>0</v>
      </c>
      <c r="K114" s="308">
        <f t="shared" si="6"/>
        <v>1</v>
      </c>
    </row>
    <row r="115" spans="1:11">
      <c r="A115" s="125">
        <v>106</v>
      </c>
      <c r="B115" s="126"/>
      <c r="C115" s="126"/>
      <c r="D115" s="126"/>
      <c r="E115" s="126"/>
      <c r="F115" s="126"/>
      <c r="G115" s="128"/>
      <c r="H115" s="126"/>
      <c r="I115" s="15" t="str">
        <f t="shared" si="4"/>
        <v/>
      </c>
      <c r="J115" s="307" t="b">
        <f t="shared" si="5"/>
        <v>0</v>
      </c>
      <c r="K115" s="308">
        <f t="shared" si="6"/>
        <v>1</v>
      </c>
    </row>
    <row r="116" spans="1:11">
      <c r="A116" s="125">
        <v>107</v>
      </c>
      <c r="B116" s="126"/>
      <c r="C116" s="126"/>
      <c r="D116" s="126"/>
      <c r="E116" s="126"/>
      <c r="F116" s="126"/>
      <c r="G116" s="128"/>
      <c r="H116" s="126"/>
      <c r="I116" s="15" t="str">
        <f t="shared" si="4"/>
        <v/>
      </c>
      <c r="J116" s="307" t="b">
        <f t="shared" si="5"/>
        <v>0</v>
      </c>
      <c r="K116" s="308">
        <f t="shared" si="6"/>
        <v>1</v>
      </c>
    </row>
    <row r="117" spans="1:11">
      <c r="A117" s="125">
        <v>108</v>
      </c>
      <c r="B117" s="126"/>
      <c r="C117" s="126"/>
      <c r="D117" s="126"/>
      <c r="E117" s="126"/>
      <c r="F117" s="126"/>
      <c r="G117" s="128"/>
      <c r="H117" s="126"/>
      <c r="I117" s="15" t="str">
        <f t="shared" si="4"/>
        <v/>
      </c>
      <c r="J117" s="307" t="b">
        <f t="shared" si="5"/>
        <v>0</v>
      </c>
      <c r="K117" s="308">
        <f t="shared" si="6"/>
        <v>1</v>
      </c>
    </row>
    <row r="118" spans="1:11">
      <c r="A118" s="125">
        <v>109</v>
      </c>
      <c r="B118" s="126"/>
      <c r="C118" s="126"/>
      <c r="D118" s="126"/>
      <c r="E118" s="126"/>
      <c r="F118" s="126"/>
      <c r="G118" s="128"/>
      <c r="H118" s="126"/>
      <c r="I118" s="15" t="str">
        <f t="shared" si="4"/>
        <v/>
      </c>
      <c r="J118" s="307" t="b">
        <f t="shared" si="5"/>
        <v>0</v>
      </c>
      <c r="K118" s="308">
        <f t="shared" si="6"/>
        <v>1</v>
      </c>
    </row>
    <row r="119" spans="1:11">
      <c r="A119" s="125">
        <v>110</v>
      </c>
      <c r="B119" s="126"/>
      <c r="C119" s="126"/>
      <c r="D119" s="126"/>
      <c r="E119" s="126"/>
      <c r="F119" s="126"/>
      <c r="G119" s="128"/>
      <c r="H119" s="126"/>
      <c r="I119" s="15" t="str">
        <f t="shared" si="4"/>
        <v/>
      </c>
      <c r="J119" s="307" t="b">
        <f t="shared" si="5"/>
        <v>0</v>
      </c>
      <c r="K119" s="308">
        <f t="shared" si="6"/>
        <v>1</v>
      </c>
    </row>
    <row r="120" spans="1:11">
      <c r="A120" s="125">
        <v>111</v>
      </c>
      <c r="B120" s="126"/>
      <c r="C120" s="126"/>
      <c r="D120" s="126"/>
      <c r="E120" s="126"/>
      <c r="F120" s="126"/>
      <c r="G120" s="128"/>
      <c r="H120" s="126"/>
      <c r="I120" s="15" t="str">
        <f t="shared" si="4"/>
        <v/>
      </c>
      <c r="J120" s="307" t="b">
        <f t="shared" si="5"/>
        <v>0</v>
      </c>
      <c r="K120" s="308">
        <f t="shared" si="6"/>
        <v>1</v>
      </c>
    </row>
    <row r="121" spans="1:11">
      <c r="A121" s="125">
        <v>112</v>
      </c>
      <c r="B121" s="126"/>
      <c r="C121" s="126"/>
      <c r="D121" s="126"/>
      <c r="E121" s="126"/>
      <c r="F121" s="126"/>
      <c r="G121" s="128"/>
      <c r="H121" s="126"/>
      <c r="I121" s="15" t="str">
        <f t="shared" si="4"/>
        <v/>
      </c>
      <c r="J121" s="307" t="b">
        <f t="shared" si="5"/>
        <v>0</v>
      </c>
      <c r="K121" s="308">
        <f t="shared" si="6"/>
        <v>1</v>
      </c>
    </row>
    <row r="122" spans="1:11">
      <c r="A122" s="125">
        <v>113</v>
      </c>
      <c r="B122" s="126"/>
      <c r="C122" s="126"/>
      <c r="D122" s="126"/>
      <c r="E122" s="126"/>
      <c r="F122" s="126"/>
      <c r="G122" s="128"/>
      <c r="H122" s="126"/>
      <c r="I122" s="15" t="str">
        <f t="shared" si="4"/>
        <v/>
      </c>
      <c r="J122" s="307" t="b">
        <f t="shared" si="5"/>
        <v>0</v>
      </c>
      <c r="K122" s="308">
        <f t="shared" si="6"/>
        <v>1</v>
      </c>
    </row>
    <row r="123" spans="1:11">
      <c r="A123" s="125">
        <v>114</v>
      </c>
      <c r="B123" s="126"/>
      <c r="C123" s="126"/>
      <c r="D123" s="126"/>
      <c r="E123" s="126"/>
      <c r="F123" s="126"/>
      <c r="G123" s="128"/>
      <c r="H123" s="126"/>
      <c r="I123" s="15" t="str">
        <f t="shared" si="4"/>
        <v/>
      </c>
      <c r="J123" s="307" t="b">
        <f t="shared" si="5"/>
        <v>0</v>
      </c>
      <c r="K123" s="308">
        <f t="shared" si="6"/>
        <v>1</v>
      </c>
    </row>
    <row r="124" spans="1:11">
      <c r="A124" s="125">
        <v>115</v>
      </c>
      <c r="B124" s="126"/>
      <c r="C124" s="126"/>
      <c r="D124" s="126"/>
      <c r="E124" s="126"/>
      <c r="F124" s="126"/>
      <c r="G124" s="128"/>
      <c r="H124" s="126"/>
      <c r="I124" s="15" t="str">
        <f t="shared" si="4"/>
        <v/>
      </c>
      <c r="J124" s="307" t="b">
        <f t="shared" si="5"/>
        <v>0</v>
      </c>
      <c r="K124" s="308">
        <f t="shared" si="6"/>
        <v>1</v>
      </c>
    </row>
    <row r="125" spans="1:11">
      <c r="A125" s="125">
        <v>116</v>
      </c>
      <c r="B125" s="126"/>
      <c r="C125" s="126"/>
      <c r="D125" s="126"/>
      <c r="E125" s="126"/>
      <c r="F125" s="126"/>
      <c r="G125" s="128"/>
      <c r="H125" s="126"/>
      <c r="I125" s="15" t="str">
        <f t="shared" si="4"/>
        <v/>
      </c>
      <c r="J125" s="307" t="b">
        <f t="shared" si="5"/>
        <v>0</v>
      </c>
      <c r="K125" s="308">
        <f t="shared" si="6"/>
        <v>1</v>
      </c>
    </row>
    <row r="126" spans="1:11">
      <c r="A126" s="125">
        <v>117</v>
      </c>
      <c r="B126" s="126"/>
      <c r="C126" s="126"/>
      <c r="D126" s="126"/>
      <c r="E126" s="126"/>
      <c r="F126" s="126"/>
      <c r="G126" s="128"/>
      <c r="H126" s="126"/>
      <c r="I126" s="15" t="str">
        <f t="shared" si="4"/>
        <v/>
      </c>
      <c r="J126" s="307" t="b">
        <f t="shared" si="5"/>
        <v>0</v>
      </c>
      <c r="K126" s="308">
        <f t="shared" si="6"/>
        <v>1</v>
      </c>
    </row>
    <row r="127" spans="1:11">
      <c r="A127" s="125">
        <v>118</v>
      </c>
      <c r="B127" s="126"/>
      <c r="C127" s="126"/>
      <c r="D127" s="126"/>
      <c r="E127" s="126"/>
      <c r="F127" s="126"/>
      <c r="G127" s="128"/>
      <c r="H127" s="126"/>
      <c r="I127" s="15" t="str">
        <f t="shared" si="4"/>
        <v/>
      </c>
      <c r="J127" s="307" t="b">
        <f t="shared" si="5"/>
        <v>0</v>
      </c>
      <c r="K127" s="308">
        <f t="shared" si="6"/>
        <v>1</v>
      </c>
    </row>
    <row r="128" spans="1:11">
      <c r="A128" s="125">
        <v>119</v>
      </c>
      <c r="B128" s="126"/>
      <c r="C128" s="126"/>
      <c r="D128" s="126"/>
      <c r="E128" s="126"/>
      <c r="F128" s="126"/>
      <c r="G128" s="128"/>
      <c r="H128" s="126"/>
      <c r="I128" s="15" t="str">
        <f t="shared" si="4"/>
        <v/>
      </c>
      <c r="J128" s="307" t="b">
        <f t="shared" si="5"/>
        <v>0</v>
      </c>
      <c r="K128" s="308">
        <f t="shared" si="6"/>
        <v>1</v>
      </c>
    </row>
    <row r="129" spans="1:11">
      <c r="A129" s="125">
        <v>120</v>
      </c>
      <c r="B129" s="126"/>
      <c r="C129" s="126"/>
      <c r="D129" s="126"/>
      <c r="E129" s="126"/>
      <c r="F129" s="126"/>
      <c r="G129" s="128"/>
      <c r="H129" s="126"/>
      <c r="I129" s="15" t="str">
        <f t="shared" si="4"/>
        <v/>
      </c>
      <c r="J129" s="307" t="b">
        <f t="shared" si="5"/>
        <v>0</v>
      </c>
      <c r="K129" s="308">
        <f t="shared" si="6"/>
        <v>1</v>
      </c>
    </row>
    <row r="130" spans="1:11">
      <c r="A130" s="125">
        <v>121</v>
      </c>
      <c r="B130" s="126"/>
      <c r="C130" s="126"/>
      <c r="D130" s="126"/>
      <c r="E130" s="126"/>
      <c r="F130" s="126"/>
      <c r="G130" s="128"/>
      <c r="H130" s="126"/>
      <c r="I130" s="15" t="str">
        <f t="shared" si="4"/>
        <v/>
      </c>
      <c r="J130" s="307" t="b">
        <f t="shared" si="5"/>
        <v>0</v>
      </c>
      <c r="K130" s="308">
        <f t="shared" si="6"/>
        <v>1</v>
      </c>
    </row>
    <row r="131" spans="1:11">
      <c r="A131" s="125">
        <v>122</v>
      </c>
      <c r="B131" s="126"/>
      <c r="C131" s="126"/>
      <c r="D131" s="126"/>
      <c r="E131" s="126"/>
      <c r="F131" s="126"/>
      <c r="G131" s="128"/>
      <c r="H131" s="126"/>
      <c r="I131" s="15" t="str">
        <f t="shared" si="4"/>
        <v/>
      </c>
      <c r="J131" s="307" t="b">
        <f t="shared" si="5"/>
        <v>0</v>
      </c>
      <c r="K131" s="308">
        <f t="shared" si="6"/>
        <v>1</v>
      </c>
    </row>
    <row r="132" spans="1:11">
      <c r="A132" s="125">
        <v>123</v>
      </c>
      <c r="B132" s="126"/>
      <c r="C132" s="126"/>
      <c r="D132" s="126"/>
      <c r="E132" s="126"/>
      <c r="F132" s="126"/>
      <c r="G132" s="128"/>
      <c r="H132" s="126"/>
      <c r="I132" s="15" t="str">
        <f t="shared" si="4"/>
        <v/>
      </c>
      <c r="J132" s="307" t="b">
        <f t="shared" si="5"/>
        <v>0</v>
      </c>
      <c r="K132" s="308">
        <f t="shared" si="6"/>
        <v>1</v>
      </c>
    </row>
    <row r="133" spans="1:11">
      <c r="A133" s="125">
        <v>124</v>
      </c>
      <c r="B133" s="126"/>
      <c r="C133" s="126"/>
      <c r="D133" s="126"/>
      <c r="E133" s="126"/>
      <c r="F133" s="126"/>
      <c r="G133" s="128"/>
      <c r="H133" s="126"/>
      <c r="I133" s="15" t="str">
        <f t="shared" si="4"/>
        <v/>
      </c>
      <c r="J133" s="307" t="b">
        <f t="shared" si="5"/>
        <v>0</v>
      </c>
      <c r="K133" s="308">
        <f t="shared" si="6"/>
        <v>1</v>
      </c>
    </row>
    <row r="134" spans="1:11">
      <c r="A134" s="125">
        <v>125</v>
      </c>
      <c r="B134" s="126"/>
      <c r="C134" s="126"/>
      <c r="D134" s="126"/>
      <c r="E134" s="126"/>
      <c r="F134" s="126"/>
      <c r="G134" s="128"/>
      <c r="H134" s="126"/>
      <c r="I134" s="15" t="str">
        <f t="shared" si="4"/>
        <v/>
      </c>
      <c r="J134" s="307" t="b">
        <f t="shared" si="5"/>
        <v>0</v>
      </c>
      <c r="K134" s="308">
        <f t="shared" si="6"/>
        <v>1</v>
      </c>
    </row>
    <row r="135" spans="1:11">
      <c r="A135" s="125">
        <v>126</v>
      </c>
      <c r="B135" s="126"/>
      <c r="C135" s="126"/>
      <c r="D135" s="126"/>
      <c r="E135" s="126"/>
      <c r="F135" s="126"/>
      <c r="G135" s="128"/>
      <c r="H135" s="126"/>
      <c r="I135" s="15" t="str">
        <f t="shared" si="4"/>
        <v/>
      </c>
      <c r="J135" s="307" t="b">
        <f t="shared" si="5"/>
        <v>0</v>
      </c>
      <c r="K135" s="308">
        <f t="shared" si="6"/>
        <v>1</v>
      </c>
    </row>
    <row r="136" spans="1:11">
      <c r="A136" s="125">
        <v>127</v>
      </c>
      <c r="B136" s="126"/>
      <c r="C136" s="126"/>
      <c r="D136" s="126"/>
      <c r="E136" s="126"/>
      <c r="F136" s="126"/>
      <c r="G136" s="128"/>
      <c r="H136" s="126"/>
      <c r="I136" s="15" t="str">
        <f t="shared" si="4"/>
        <v/>
      </c>
      <c r="J136" s="307" t="b">
        <f t="shared" si="5"/>
        <v>0</v>
      </c>
      <c r="K136" s="308">
        <f t="shared" si="6"/>
        <v>1</v>
      </c>
    </row>
    <row r="137" spans="1:11">
      <c r="A137" s="125">
        <v>128</v>
      </c>
      <c r="B137" s="126"/>
      <c r="C137" s="126"/>
      <c r="D137" s="126"/>
      <c r="E137" s="126"/>
      <c r="F137" s="126"/>
      <c r="G137" s="128"/>
      <c r="H137" s="126"/>
      <c r="I137" s="15" t="str">
        <f t="shared" si="4"/>
        <v/>
      </c>
      <c r="J137" s="307" t="b">
        <f t="shared" si="5"/>
        <v>0</v>
      </c>
      <c r="K137" s="308">
        <f t="shared" si="6"/>
        <v>1</v>
      </c>
    </row>
    <row r="138" spans="1:11">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c r="A139" s="125">
        <v>130</v>
      </c>
      <c r="B139" s="126"/>
      <c r="C139" s="126"/>
      <c r="D139" s="126"/>
      <c r="E139" s="126"/>
      <c r="F139" s="126"/>
      <c r="G139" s="128"/>
      <c r="H139" s="126"/>
      <c r="I139" s="15" t="str">
        <f t="shared" si="7"/>
        <v/>
      </c>
      <c r="J139" s="307" t="b">
        <f t="shared" si="8"/>
        <v>0</v>
      </c>
      <c r="K139" s="308">
        <f t="shared" ref="K139:K202" si="9">LEN(B139)-LEN(SUBSTITUTE(B139,",",""))+1</f>
        <v>1</v>
      </c>
    </row>
    <row r="140" spans="1:11">
      <c r="A140" s="125">
        <v>131</v>
      </c>
      <c r="B140" s="126"/>
      <c r="C140" s="126"/>
      <c r="D140" s="126"/>
      <c r="E140" s="126"/>
      <c r="F140" s="126"/>
      <c r="G140" s="128"/>
      <c r="H140" s="126"/>
      <c r="I140" s="15" t="str">
        <f t="shared" si="7"/>
        <v/>
      </c>
      <c r="J140" s="307" t="b">
        <f t="shared" si="8"/>
        <v>0</v>
      </c>
      <c r="K140" s="308">
        <f t="shared" si="9"/>
        <v>1</v>
      </c>
    </row>
    <row r="141" spans="1:11">
      <c r="A141" s="125">
        <v>132</v>
      </c>
      <c r="B141" s="126"/>
      <c r="C141" s="126"/>
      <c r="D141" s="126"/>
      <c r="E141" s="126"/>
      <c r="F141" s="126"/>
      <c r="G141" s="128"/>
      <c r="H141" s="126"/>
      <c r="I141" s="15" t="str">
        <f t="shared" si="7"/>
        <v/>
      </c>
      <c r="J141" s="307" t="b">
        <f t="shared" si="8"/>
        <v>0</v>
      </c>
      <c r="K141" s="308">
        <f t="shared" si="9"/>
        <v>1</v>
      </c>
    </row>
    <row r="142" spans="1:11">
      <c r="A142" s="125">
        <v>133</v>
      </c>
      <c r="B142" s="126"/>
      <c r="C142" s="126"/>
      <c r="D142" s="126"/>
      <c r="E142" s="126"/>
      <c r="F142" s="126"/>
      <c r="G142" s="128"/>
      <c r="H142" s="126"/>
      <c r="I142" s="15" t="str">
        <f t="shared" si="7"/>
        <v/>
      </c>
      <c r="J142" s="307" t="b">
        <f t="shared" si="8"/>
        <v>0</v>
      </c>
      <c r="K142" s="308">
        <f t="shared" si="9"/>
        <v>1</v>
      </c>
    </row>
    <row r="143" spans="1:11">
      <c r="A143" s="125">
        <v>134</v>
      </c>
      <c r="B143" s="126"/>
      <c r="C143" s="126"/>
      <c r="D143" s="126"/>
      <c r="E143" s="126"/>
      <c r="F143" s="126"/>
      <c r="G143" s="128"/>
      <c r="H143" s="126"/>
      <c r="I143" s="15" t="str">
        <f t="shared" si="7"/>
        <v/>
      </c>
      <c r="J143" s="307" t="b">
        <f t="shared" si="8"/>
        <v>0</v>
      </c>
      <c r="K143" s="308">
        <f t="shared" si="9"/>
        <v>1</v>
      </c>
    </row>
    <row r="144" spans="1:11">
      <c r="A144" s="125">
        <v>135</v>
      </c>
      <c r="B144" s="126"/>
      <c r="C144" s="126"/>
      <c r="D144" s="126"/>
      <c r="E144" s="126"/>
      <c r="F144" s="126"/>
      <c r="G144" s="128"/>
      <c r="H144" s="126"/>
      <c r="I144" s="15" t="str">
        <f t="shared" si="7"/>
        <v/>
      </c>
      <c r="J144" s="307" t="b">
        <f t="shared" si="8"/>
        <v>0</v>
      </c>
      <c r="K144" s="308">
        <f t="shared" si="9"/>
        <v>1</v>
      </c>
    </row>
    <row r="145" spans="1:11">
      <c r="A145" s="125">
        <v>136</v>
      </c>
      <c r="B145" s="126"/>
      <c r="C145" s="126"/>
      <c r="D145" s="126"/>
      <c r="E145" s="126"/>
      <c r="F145" s="126"/>
      <c r="G145" s="128"/>
      <c r="H145" s="126"/>
      <c r="I145" s="15" t="str">
        <f t="shared" si="7"/>
        <v/>
      </c>
      <c r="J145" s="307" t="b">
        <f t="shared" si="8"/>
        <v>0</v>
      </c>
      <c r="K145" s="308">
        <f t="shared" si="9"/>
        <v>1</v>
      </c>
    </row>
    <row r="146" spans="1:11">
      <c r="A146" s="125">
        <v>137</v>
      </c>
      <c r="B146" s="126"/>
      <c r="C146" s="126"/>
      <c r="D146" s="126"/>
      <c r="E146" s="126"/>
      <c r="F146" s="126"/>
      <c r="G146" s="128"/>
      <c r="H146" s="126"/>
      <c r="I146" s="15" t="str">
        <f t="shared" si="7"/>
        <v/>
      </c>
      <c r="J146" s="307" t="b">
        <f t="shared" si="8"/>
        <v>0</v>
      </c>
      <c r="K146" s="308">
        <f t="shared" si="9"/>
        <v>1</v>
      </c>
    </row>
    <row r="147" spans="1:11">
      <c r="A147" s="125">
        <v>138</v>
      </c>
      <c r="B147" s="126"/>
      <c r="C147" s="126"/>
      <c r="D147" s="126"/>
      <c r="E147" s="126"/>
      <c r="F147" s="126"/>
      <c r="G147" s="128"/>
      <c r="H147" s="126"/>
      <c r="I147" s="15" t="str">
        <f t="shared" si="7"/>
        <v/>
      </c>
      <c r="J147" s="307" t="b">
        <f t="shared" si="8"/>
        <v>0</v>
      </c>
      <c r="K147" s="308">
        <f t="shared" si="9"/>
        <v>1</v>
      </c>
    </row>
    <row r="148" spans="1:11">
      <c r="A148" s="125">
        <v>139</v>
      </c>
      <c r="B148" s="126"/>
      <c r="C148" s="126"/>
      <c r="D148" s="126"/>
      <c r="E148" s="126"/>
      <c r="F148" s="126"/>
      <c r="G148" s="128"/>
      <c r="H148" s="126"/>
      <c r="I148" s="15" t="str">
        <f t="shared" si="7"/>
        <v/>
      </c>
      <c r="J148" s="307" t="b">
        <f t="shared" si="8"/>
        <v>0</v>
      </c>
      <c r="K148" s="308">
        <f t="shared" si="9"/>
        <v>1</v>
      </c>
    </row>
    <row r="149" spans="1:11">
      <c r="A149" s="125">
        <v>140</v>
      </c>
      <c r="B149" s="126"/>
      <c r="C149" s="126"/>
      <c r="D149" s="126"/>
      <c r="E149" s="126"/>
      <c r="F149" s="126"/>
      <c r="G149" s="128"/>
      <c r="H149" s="126"/>
      <c r="I149" s="15" t="str">
        <f t="shared" si="7"/>
        <v/>
      </c>
      <c r="J149" s="307" t="b">
        <f t="shared" si="8"/>
        <v>0</v>
      </c>
      <c r="K149" s="308">
        <f t="shared" si="9"/>
        <v>1</v>
      </c>
    </row>
    <row r="150" spans="1:11">
      <c r="A150" s="125">
        <v>141</v>
      </c>
      <c r="B150" s="126"/>
      <c r="C150" s="126"/>
      <c r="D150" s="126"/>
      <c r="E150" s="126"/>
      <c r="F150" s="126"/>
      <c r="G150" s="128"/>
      <c r="H150" s="126"/>
      <c r="I150" s="15" t="str">
        <f t="shared" si="7"/>
        <v/>
      </c>
      <c r="J150" s="307" t="b">
        <f t="shared" si="8"/>
        <v>0</v>
      </c>
      <c r="K150" s="308">
        <f t="shared" si="9"/>
        <v>1</v>
      </c>
    </row>
    <row r="151" spans="1:11">
      <c r="A151" s="125">
        <v>142</v>
      </c>
      <c r="B151" s="126"/>
      <c r="C151" s="126"/>
      <c r="D151" s="126"/>
      <c r="E151" s="126"/>
      <c r="F151" s="126"/>
      <c r="G151" s="128"/>
      <c r="H151" s="126"/>
      <c r="I151" s="15" t="str">
        <f t="shared" si="7"/>
        <v/>
      </c>
      <c r="J151" s="307" t="b">
        <f t="shared" si="8"/>
        <v>0</v>
      </c>
      <c r="K151" s="308">
        <f t="shared" si="9"/>
        <v>1</v>
      </c>
    </row>
    <row r="152" spans="1:11">
      <c r="A152" s="125">
        <v>143</v>
      </c>
      <c r="B152" s="126"/>
      <c r="C152" s="126"/>
      <c r="D152" s="126"/>
      <c r="E152" s="126"/>
      <c r="F152" s="126"/>
      <c r="G152" s="128"/>
      <c r="H152" s="126"/>
      <c r="I152" s="15" t="str">
        <f t="shared" si="7"/>
        <v/>
      </c>
      <c r="J152" s="307" t="b">
        <f t="shared" si="8"/>
        <v>0</v>
      </c>
      <c r="K152" s="308">
        <f t="shared" si="9"/>
        <v>1</v>
      </c>
    </row>
    <row r="153" spans="1:11">
      <c r="A153" s="125">
        <v>144</v>
      </c>
      <c r="B153" s="126"/>
      <c r="C153" s="126"/>
      <c r="D153" s="126"/>
      <c r="E153" s="126"/>
      <c r="F153" s="126"/>
      <c r="G153" s="128"/>
      <c r="H153" s="126"/>
      <c r="I153" s="15" t="str">
        <f t="shared" si="7"/>
        <v/>
      </c>
      <c r="J153" s="307" t="b">
        <f t="shared" si="8"/>
        <v>0</v>
      </c>
      <c r="K153" s="308">
        <f t="shared" si="9"/>
        <v>1</v>
      </c>
    </row>
    <row r="154" spans="1:11">
      <c r="A154" s="125">
        <v>145</v>
      </c>
      <c r="B154" s="126"/>
      <c r="C154" s="126"/>
      <c r="D154" s="126"/>
      <c r="E154" s="126"/>
      <c r="F154" s="126"/>
      <c r="G154" s="128"/>
      <c r="H154" s="126"/>
      <c r="I154" s="15" t="str">
        <f t="shared" si="7"/>
        <v/>
      </c>
      <c r="J154" s="307" t="b">
        <f t="shared" si="8"/>
        <v>0</v>
      </c>
      <c r="K154" s="308">
        <f t="shared" si="9"/>
        <v>1</v>
      </c>
    </row>
    <row r="155" spans="1:11">
      <c r="A155" s="125">
        <v>146</v>
      </c>
      <c r="B155" s="126"/>
      <c r="C155" s="126"/>
      <c r="D155" s="126"/>
      <c r="E155" s="126"/>
      <c r="F155" s="126"/>
      <c r="G155" s="128"/>
      <c r="H155" s="126"/>
      <c r="I155" s="15" t="str">
        <f t="shared" si="7"/>
        <v/>
      </c>
      <c r="J155" s="307" t="b">
        <f t="shared" si="8"/>
        <v>0</v>
      </c>
      <c r="K155" s="308">
        <f t="shared" si="9"/>
        <v>1</v>
      </c>
    </row>
    <row r="156" spans="1:11">
      <c r="A156" s="125">
        <v>147</v>
      </c>
      <c r="B156" s="126"/>
      <c r="C156" s="126"/>
      <c r="D156" s="126"/>
      <c r="E156" s="126"/>
      <c r="F156" s="126"/>
      <c r="G156" s="128"/>
      <c r="H156" s="126"/>
      <c r="I156" s="15" t="str">
        <f t="shared" si="7"/>
        <v/>
      </c>
      <c r="J156" s="307" t="b">
        <f t="shared" si="8"/>
        <v>0</v>
      </c>
      <c r="K156" s="308">
        <f t="shared" si="9"/>
        <v>1</v>
      </c>
    </row>
    <row r="157" spans="1:11">
      <c r="A157" s="125">
        <v>148</v>
      </c>
      <c r="B157" s="126"/>
      <c r="C157" s="126"/>
      <c r="D157" s="126"/>
      <c r="E157" s="126"/>
      <c r="F157" s="126"/>
      <c r="G157" s="128"/>
      <c r="H157" s="126"/>
      <c r="I157" s="15" t="str">
        <f t="shared" si="7"/>
        <v/>
      </c>
      <c r="J157" s="307" t="b">
        <f t="shared" si="8"/>
        <v>0</v>
      </c>
      <c r="K157" s="308">
        <f t="shared" si="9"/>
        <v>1</v>
      </c>
    </row>
    <row r="158" spans="1:11">
      <c r="A158" s="125">
        <v>149</v>
      </c>
      <c r="B158" s="126"/>
      <c r="C158" s="126"/>
      <c r="D158" s="126"/>
      <c r="E158" s="126"/>
      <c r="F158" s="126"/>
      <c r="G158" s="128"/>
      <c r="H158" s="126"/>
      <c r="I158" s="15" t="str">
        <f t="shared" si="7"/>
        <v/>
      </c>
      <c r="J158" s="307" t="b">
        <f t="shared" si="8"/>
        <v>0</v>
      </c>
      <c r="K158" s="308">
        <f t="shared" si="9"/>
        <v>1</v>
      </c>
    </row>
    <row r="159" spans="1:11">
      <c r="A159" s="125">
        <v>150</v>
      </c>
      <c r="B159" s="126"/>
      <c r="C159" s="126"/>
      <c r="D159" s="126"/>
      <c r="E159" s="126"/>
      <c r="F159" s="126"/>
      <c r="G159" s="128"/>
      <c r="H159" s="126"/>
      <c r="I159" s="15" t="str">
        <f t="shared" si="7"/>
        <v/>
      </c>
      <c r="J159" s="307" t="b">
        <f t="shared" si="8"/>
        <v>0</v>
      </c>
      <c r="K159" s="308">
        <f t="shared" si="9"/>
        <v>1</v>
      </c>
    </row>
    <row r="160" spans="1:11">
      <c r="A160" s="125">
        <v>151</v>
      </c>
      <c r="B160" s="126"/>
      <c r="C160" s="126"/>
      <c r="D160" s="126"/>
      <c r="E160" s="126"/>
      <c r="F160" s="126"/>
      <c r="G160" s="128"/>
      <c r="H160" s="126"/>
      <c r="I160" s="15" t="str">
        <f t="shared" si="7"/>
        <v/>
      </c>
      <c r="J160" s="307" t="b">
        <f t="shared" si="8"/>
        <v>0</v>
      </c>
      <c r="K160" s="308">
        <f t="shared" si="9"/>
        <v>1</v>
      </c>
    </row>
    <row r="161" spans="1:11">
      <c r="A161" s="125">
        <v>152</v>
      </c>
      <c r="B161" s="126"/>
      <c r="C161" s="126"/>
      <c r="D161" s="126"/>
      <c r="E161" s="126"/>
      <c r="F161" s="126"/>
      <c r="G161" s="128"/>
      <c r="H161" s="126"/>
      <c r="I161" s="15" t="str">
        <f t="shared" si="7"/>
        <v/>
      </c>
      <c r="J161" s="307" t="b">
        <f t="shared" si="8"/>
        <v>0</v>
      </c>
      <c r="K161" s="308">
        <f t="shared" si="9"/>
        <v>1</v>
      </c>
    </row>
    <row r="162" spans="1:11">
      <c r="A162" s="125">
        <v>153</v>
      </c>
      <c r="B162" s="126"/>
      <c r="C162" s="126"/>
      <c r="D162" s="126"/>
      <c r="E162" s="126"/>
      <c r="F162" s="126"/>
      <c r="G162" s="128"/>
      <c r="H162" s="126"/>
      <c r="I162" s="15" t="str">
        <f t="shared" si="7"/>
        <v/>
      </c>
      <c r="J162" s="307" t="b">
        <f t="shared" si="8"/>
        <v>0</v>
      </c>
      <c r="K162" s="308">
        <f t="shared" si="9"/>
        <v>1</v>
      </c>
    </row>
    <row r="163" spans="1:11">
      <c r="A163" s="125">
        <v>154</v>
      </c>
      <c r="B163" s="126"/>
      <c r="C163" s="126"/>
      <c r="D163" s="126"/>
      <c r="E163" s="126"/>
      <c r="F163" s="126"/>
      <c r="G163" s="128"/>
      <c r="H163" s="126"/>
      <c r="I163" s="15" t="str">
        <f t="shared" si="7"/>
        <v/>
      </c>
      <c r="J163" s="307" t="b">
        <f t="shared" si="8"/>
        <v>0</v>
      </c>
      <c r="K163" s="308">
        <f t="shared" si="9"/>
        <v>1</v>
      </c>
    </row>
    <row r="164" spans="1:11">
      <c r="A164" s="125">
        <v>155</v>
      </c>
      <c r="B164" s="126"/>
      <c r="C164" s="126"/>
      <c r="D164" s="126"/>
      <c r="E164" s="126"/>
      <c r="F164" s="126"/>
      <c r="G164" s="128"/>
      <c r="H164" s="126"/>
      <c r="I164" s="15" t="str">
        <f t="shared" si="7"/>
        <v/>
      </c>
      <c r="J164" s="307" t="b">
        <f t="shared" si="8"/>
        <v>0</v>
      </c>
      <c r="K164" s="308">
        <f t="shared" si="9"/>
        <v>1</v>
      </c>
    </row>
    <row r="165" spans="1:11">
      <c r="A165" s="125">
        <v>156</v>
      </c>
      <c r="B165" s="126"/>
      <c r="C165" s="126"/>
      <c r="D165" s="126"/>
      <c r="E165" s="126"/>
      <c r="F165" s="126"/>
      <c r="G165" s="128"/>
      <c r="H165" s="126"/>
      <c r="I165" s="15" t="str">
        <f t="shared" si="7"/>
        <v/>
      </c>
      <c r="J165" s="307" t="b">
        <f t="shared" si="8"/>
        <v>0</v>
      </c>
      <c r="K165" s="308">
        <f t="shared" si="9"/>
        <v>1</v>
      </c>
    </row>
    <row r="166" spans="1:11">
      <c r="A166" s="125">
        <v>157</v>
      </c>
      <c r="B166" s="126"/>
      <c r="C166" s="126"/>
      <c r="D166" s="126"/>
      <c r="E166" s="126"/>
      <c r="F166" s="126"/>
      <c r="G166" s="128"/>
      <c r="H166" s="126"/>
      <c r="I166" s="15" t="str">
        <f t="shared" si="7"/>
        <v/>
      </c>
      <c r="J166" s="307" t="b">
        <f t="shared" si="8"/>
        <v>0</v>
      </c>
      <c r="K166" s="308">
        <f t="shared" si="9"/>
        <v>1</v>
      </c>
    </row>
    <row r="167" spans="1:11">
      <c r="A167" s="125">
        <v>158</v>
      </c>
      <c r="B167" s="126"/>
      <c r="C167" s="126"/>
      <c r="D167" s="126"/>
      <c r="E167" s="126"/>
      <c r="F167" s="126"/>
      <c r="G167" s="128"/>
      <c r="H167" s="126"/>
      <c r="I167" s="15" t="str">
        <f t="shared" si="7"/>
        <v/>
      </c>
      <c r="J167" s="307" t="b">
        <f t="shared" si="8"/>
        <v>0</v>
      </c>
      <c r="K167" s="308">
        <f t="shared" si="9"/>
        <v>1</v>
      </c>
    </row>
    <row r="168" spans="1:11">
      <c r="A168" s="125">
        <v>159</v>
      </c>
      <c r="B168" s="126"/>
      <c r="C168" s="126"/>
      <c r="D168" s="126"/>
      <c r="E168" s="126"/>
      <c r="F168" s="126"/>
      <c r="G168" s="128"/>
      <c r="H168" s="126"/>
      <c r="I168" s="15" t="str">
        <f t="shared" si="7"/>
        <v/>
      </c>
      <c r="J168" s="307" t="b">
        <f t="shared" si="8"/>
        <v>0</v>
      </c>
      <c r="K168" s="308">
        <f t="shared" si="9"/>
        <v>1</v>
      </c>
    </row>
    <row r="169" spans="1:11">
      <c r="A169" s="125">
        <v>160</v>
      </c>
      <c r="B169" s="126"/>
      <c r="C169" s="126"/>
      <c r="D169" s="126"/>
      <c r="E169" s="126"/>
      <c r="F169" s="126"/>
      <c r="G169" s="128"/>
      <c r="H169" s="126"/>
      <c r="I169" s="15" t="str">
        <f t="shared" si="7"/>
        <v/>
      </c>
      <c r="J169" s="307" t="b">
        <f t="shared" si="8"/>
        <v>0</v>
      </c>
      <c r="K169" s="308">
        <f t="shared" si="9"/>
        <v>1</v>
      </c>
    </row>
    <row r="170" spans="1:11">
      <c r="A170" s="125">
        <v>161</v>
      </c>
      <c r="B170" s="126"/>
      <c r="C170" s="126"/>
      <c r="D170" s="126"/>
      <c r="E170" s="126"/>
      <c r="F170" s="126"/>
      <c r="G170" s="128"/>
      <c r="H170" s="126"/>
      <c r="I170" s="15" t="str">
        <f t="shared" si="7"/>
        <v/>
      </c>
      <c r="J170" s="307" t="b">
        <f t="shared" si="8"/>
        <v>0</v>
      </c>
      <c r="K170" s="308">
        <f t="shared" si="9"/>
        <v>1</v>
      </c>
    </row>
    <row r="171" spans="1:11">
      <c r="A171" s="125">
        <v>162</v>
      </c>
      <c r="B171" s="126"/>
      <c r="C171" s="126"/>
      <c r="D171" s="126"/>
      <c r="E171" s="126"/>
      <c r="F171" s="126"/>
      <c r="G171" s="128"/>
      <c r="H171" s="126"/>
      <c r="I171" s="15" t="str">
        <f t="shared" si="7"/>
        <v/>
      </c>
      <c r="J171" s="307" t="b">
        <f t="shared" si="8"/>
        <v>0</v>
      </c>
      <c r="K171" s="308">
        <f t="shared" si="9"/>
        <v>1</v>
      </c>
    </row>
    <row r="172" spans="1:11">
      <c r="A172" s="125">
        <v>163</v>
      </c>
      <c r="B172" s="126"/>
      <c r="C172" s="126"/>
      <c r="D172" s="126"/>
      <c r="E172" s="126"/>
      <c r="F172" s="126"/>
      <c r="G172" s="128"/>
      <c r="H172" s="126"/>
      <c r="I172" s="15" t="str">
        <f t="shared" si="7"/>
        <v/>
      </c>
      <c r="J172" s="307" t="b">
        <f t="shared" si="8"/>
        <v>0</v>
      </c>
      <c r="K172" s="308">
        <f t="shared" si="9"/>
        <v>1</v>
      </c>
    </row>
    <row r="173" spans="1:11">
      <c r="A173" s="125">
        <v>164</v>
      </c>
      <c r="B173" s="126"/>
      <c r="C173" s="126"/>
      <c r="D173" s="126"/>
      <c r="E173" s="126"/>
      <c r="F173" s="126"/>
      <c r="G173" s="128"/>
      <c r="H173" s="126"/>
      <c r="I173" s="15" t="str">
        <f t="shared" si="7"/>
        <v/>
      </c>
      <c r="J173" s="307" t="b">
        <f t="shared" si="8"/>
        <v>0</v>
      </c>
      <c r="K173" s="308">
        <f t="shared" si="9"/>
        <v>1</v>
      </c>
    </row>
    <row r="174" spans="1:11">
      <c r="A174" s="125">
        <v>165</v>
      </c>
      <c r="B174" s="126"/>
      <c r="C174" s="126"/>
      <c r="D174" s="126"/>
      <c r="E174" s="126"/>
      <c r="F174" s="126"/>
      <c r="G174" s="128"/>
      <c r="H174" s="126"/>
      <c r="I174" s="15" t="str">
        <f t="shared" si="7"/>
        <v/>
      </c>
      <c r="J174" s="307" t="b">
        <f t="shared" si="8"/>
        <v>0</v>
      </c>
      <c r="K174" s="308">
        <f t="shared" si="9"/>
        <v>1</v>
      </c>
    </row>
    <row r="175" spans="1:11">
      <c r="A175" s="125">
        <v>166</v>
      </c>
      <c r="B175" s="126"/>
      <c r="C175" s="126"/>
      <c r="D175" s="126"/>
      <c r="E175" s="126"/>
      <c r="F175" s="126"/>
      <c r="G175" s="128"/>
      <c r="H175" s="126"/>
      <c r="I175" s="15" t="str">
        <f t="shared" si="7"/>
        <v/>
      </c>
      <c r="J175" s="307" t="b">
        <f t="shared" si="8"/>
        <v>0</v>
      </c>
      <c r="K175" s="308">
        <f t="shared" si="9"/>
        <v>1</v>
      </c>
    </row>
    <row r="176" spans="1:11">
      <c r="A176" s="125">
        <v>167</v>
      </c>
      <c r="B176" s="126"/>
      <c r="C176" s="126"/>
      <c r="D176" s="126"/>
      <c r="E176" s="126"/>
      <c r="F176" s="126"/>
      <c r="G176" s="128"/>
      <c r="H176" s="126"/>
      <c r="I176" s="15" t="str">
        <f t="shared" si="7"/>
        <v/>
      </c>
      <c r="J176" s="307" t="b">
        <f t="shared" si="8"/>
        <v>0</v>
      </c>
      <c r="K176" s="308">
        <f t="shared" si="9"/>
        <v>1</v>
      </c>
    </row>
    <row r="177" spans="1:11">
      <c r="A177" s="125">
        <v>168</v>
      </c>
      <c r="B177" s="126"/>
      <c r="C177" s="126"/>
      <c r="D177" s="126"/>
      <c r="E177" s="126"/>
      <c r="F177" s="126"/>
      <c r="G177" s="128"/>
      <c r="H177" s="126"/>
      <c r="I177" s="15" t="str">
        <f t="shared" si="7"/>
        <v/>
      </c>
      <c r="J177" s="307" t="b">
        <f t="shared" si="8"/>
        <v>0</v>
      </c>
      <c r="K177" s="308">
        <f t="shared" si="9"/>
        <v>1</v>
      </c>
    </row>
    <row r="178" spans="1:11">
      <c r="A178" s="125">
        <v>169</v>
      </c>
      <c r="B178" s="126"/>
      <c r="C178" s="126"/>
      <c r="D178" s="126"/>
      <c r="E178" s="126"/>
      <c r="F178" s="126"/>
      <c r="G178" s="128"/>
      <c r="H178" s="126"/>
      <c r="I178" s="15" t="str">
        <f t="shared" si="7"/>
        <v/>
      </c>
      <c r="J178" s="307" t="b">
        <f t="shared" si="8"/>
        <v>0</v>
      </c>
      <c r="K178" s="308">
        <f t="shared" si="9"/>
        <v>1</v>
      </c>
    </row>
    <row r="179" spans="1:11">
      <c r="A179" s="125">
        <v>170</v>
      </c>
      <c r="B179" s="126"/>
      <c r="C179" s="126"/>
      <c r="D179" s="126"/>
      <c r="E179" s="126"/>
      <c r="F179" s="126"/>
      <c r="G179" s="128"/>
      <c r="H179" s="126"/>
      <c r="I179" s="15" t="str">
        <f t="shared" si="7"/>
        <v/>
      </c>
      <c r="J179" s="307" t="b">
        <f t="shared" si="8"/>
        <v>0</v>
      </c>
      <c r="K179" s="308">
        <f t="shared" si="9"/>
        <v>1</v>
      </c>
    </row>
    <row r="180" spans="1:11">
      <c r="A180" s="125">
        <v>171</v>
      </c>
      <c r="B180" s="126"/>
      <c r="C180" s="126"/>
      <c r="D180" s="126"/>
      <c r="E180" s="126"/>
      <c r="F180" s="126"/>
      <c r="G180" s="128"/>
      <c r="H180" s="126"/>
      <c r="I180" s="15" t="str">
        <f t="shared" si="7"/>
        <v/>
      </c>
      <c r="J180" s="307" t="b">
        <f t="shared" si="8"/>
        <v>0</v>
      </c>
      <c r="K180" s="308">
        <f t="shared" si="9"/>
        <v>1</v>
      </c>
    </row>
    <row r="181" spans="1:11">
      <c r="A181" s="125">
        <v>172</v>
      </c>
      <c r="B181" s="126"/>
      <c r="C181" s="126"/>
      <c r="D181" s="126"/>
      <c r="E181" s="126"/>
      <c r="F181" s="126"/>
      <c r="G181" s="128"/>
      <c r="H181" s="126"/>
      <c r="I181" s="15" t="str">
        <f t="shared" si="7"/>
        <v/>
      </c>
      <c r="J181" s="307" t="b">
        <f t="shared" si="8"/>
        <v>0</v>
      </c>
      <c r="K181" s="308">
        <f t="shared" si="9"/>
        <v>1</v>
      </c>
    </row>
    <row r="182" spans="1:11">
      <c r="A182" s="125">
        <v>173</v>
      </c>
      <c r="B182" s="126"/>
      <c r="C182" s="126"/>
      <c r="D182" s="126"/>
      <c r="E182" s="126"/>
      <c r="F182" s="126"/>
      <c r="G182" s="128"/>
      <c r="H182" s="126"/>
      <c r="I182" s="15" t="str">
        <f t="shared" si="7"/>
        <v/>
      </c>
      <c r="J182" s="307" t="b">
        <f t="shared" si="8"/>
        <v>0</v>
      </c>
      <c r="K182" s="308">
        <f t="shared" si="9"/>
        <v>1</v>
      </c>
    </row>
    <row r="183" spans="1:11">
      <c r="A183" s="125">
        <v>174</v>
      </c>
      <c r="B183" s="126"/>
      <c r="C183" s="126"/>
      <c r="D183" s="126"/>
      <c r="E183" s="126"/>
      <c r="F183" s="126"/>
      <c r="G183" s="128"/>
      <c r="H183" s="126"/>
      <c r="I183" s="15" t="str">
        <f t="shared" si="7"/>
        <v/>
      </c>
      <c r="J183" s="307" t="b">
        <f t="shared" si="8"/>
        <v>0</v>
      </c>
      <c r="K183" s="308">
        <f t="shared" si="9"/>
        <v>1</v>
      </c>
    </row>
    <row r="184" spans="1:11">
      <c r="A184" s="125">
        <v>175</v>
      </c>
      <c r="B184" s="126"/>
      <c r="C184" s="126"/>
      <c r="D184" s="126"/>
      <c r="E184" s="126"/>
      <c r="F184" s="126"/>
      <c r="G184" s="128"/>
      <c r="H184" s="126"/>
      <c r="I184" s="15" t="str">
        <f t="shared" si="7"/>
        <v/>
      </c>
      <c r="J184" s="307" t="b">
        <f t="shared" si="8"/>
        <v>0</v>
      </c>
      <c r="K184" s="308">
        <f t="shared" si="9"/>
        <v>1</v>
      </c>
    </row>
    <row r="185" spans="1:11">
      <c r="A185" s="125">
        <v>176</v>
      </c>
      <c r="B185" s="126"/>
      <c r="C185" s="126"/>
      <c r="D185" s="126"/>
      <c r="E185" s="126"/>
      <c r="F185" s="126"/>
      <c r="G185" s="128"/>
      <c r="H185" s="126"/>
      <c r="I185" s="15" t="str">
        <f t="shared" si="7"/>
        <v/>
      </c>
      <c r="J185" s="307" t="b">
        <f t="shared" si="8"/>
        <v>0</v>
      </c>
      <c r="K185" s="308">
        <f t="shared" si="9"/>
        <v>1</v>
      </c>
    </row>
    <row r="186" spans="1:11">
      <c r="A186" s="125">
        <v>177</v>
      </c>
      <c r="B186" s="126"/>
      <c r="C186" s="126"/>
      <c r="D186" s="126"/>
      <c r="E186" s="126"/>
      <c r="F186" s="126"/>
      <c r="G186" s="128"/>
      <c r="H186" s="126"/>
      <c r="I186" s="15" t="str">
        <f t="shared" si="7"/>
        <v/>
      </c>
      <c r="J186" s="307" t="b">
        <f t="shared" si="8"/>
        <v>0</v>
      </c>
      <c r="K186" s="308">
        <f t="shared" si="9"/>
        <v>1</v>
      </c>
    </row>
    <row r="187" spans="1:11">
      <c r="A187" s="125">
        <v>178</v>
      </c>
      <c r="B187" s="126"/>
      <c r="C187" s="126"/>
      <c r="D187" s="126"/>
      <c r="E187" s="126"/>
      <c r="F187" s="126"/>
      <c r="G187" s="128"/>
      <c r="H187" s="126"/>
      <c r="I187" s="15" t="str">
        <f t="shared" si="7"/>
        <v/>
      </c>
      <c r="J187" s="307" t="b">
        <f t="shared" si="8"/>
        <v>0</v>
      </c>
      <c r="K187" s="308">
        <f t="shared" si="9"/>
        <v>1</v>
      </c>
    </row>
    <row r="188" spans="1:11">
      <c r="A188" s="125">
        <v>179</v>
      </c>
      <c r="B188" s="126"/>
      <c r="C188" s="126"/>
      <c r="D188" s="126"/>
      <c r="E188" s="126"/>
      <c r="F188" s="126"/>
      <c r="G188" s="128"/>
      <c r="H188" s="126"/>
      <c r="I188" s="15" t="str">
        <f t="shared" si="7"/>
        <v/>
      </c>
      <c r="J188" s="307" t="b">
        <f t="shared" si="8"/>
        <v>0</v>
      </c>
      <c r="K188" s="308">
        <f t="shared" si="9"/>
        <v>1</v>
      </c>
    </row>
    <row r="189" spans="1:11">
      <c r="A189" s="125">
        <v>180</v>
      </c>
      <c r="B189" s="126"/>
      <c r="C189" s="126"/>
      <c r="D189" s="126"/>
      <c r="E189" s="126"/>
      <c r="F189" s="126"/>
      <c r="G189" s="128"/>
      <c r="H189" s="126"/>
      <c r="I189" s="15" t="str">
        <f t="shared" si="7"/>
        <v/>
      </c>
      <c r="J189" s="307" t="b">
        <f t="shared" si="8"/>
        <v>0</v>
      </c>
      <c r="K189" s="308">
        <f t="shared" si="9"/>
        <v>1</v>
      </c>
    </row>
    <row r="190" spans="1:11">
      <c r="A190" s="125">
        <v>181</v>
      </c>
      <c r="B190" s="126"/>
      <c r="C190" s="126"/>
      <c r="D190" s="126"/>
      <c r="E190" s="126"/>
      <c r="F190" s="126"/>
      <c r="G190" s="128"/>
      <c r="H190" s="126"/>
      <c r="I190" s="15" t="str">
        <f t="shared" si="7"/>
        <v/>
      </c>
      <c r="J190" s="307" t="b">
        <f t="shared" si="8"/>
        <v>0</v>
      </c>
      <c r="K190" s="308">
        <f t="shared" si="9"/>
        <v>1</v>
      </c>
    </row>
    <row r="191" spans="1:11">
      <c r="A191" s="125">
        <v>182</v>
      </c>
      <c r="B191" s="126"/>
      <c r="C191" s="126"/>
      <c r="D191" s="126"/>
      <c r="E191" s="126"/>
      <c r="F191" s="126"/>
      <c r="G191" s="128"/>
      <c r="H191" s="126"/>
      <c r="I191" s="15" t="str">
        <f t="shared" si="7"/>
        <v/>
      </c>
      <c r="J191" s="307" t="b">
        <f t="shared" si="8"/>
        <v>0</v>
      </c>
      <c r="K191" s="308">
        <f t="shared" si="9"/>
        <v>1</v>
      </c>
    </row>
    <row r="192" spans="1:11">
      <c r="A192" s="125">
        <v>183</v>
      </c>
      <c r="B192" s="126"/>
      <c r="C192" s="126"/>
      <c r="D192" s="126"/>
      <c r="E192" s="126"/>
      <c r="F192" s="126"/>
      <c r="G192" s="128"/>
      <c r="H192" s="126"/>
      <c r="I192" s="15" t="str">
        <f t="shared" si="7"/>
        <v/>
      </c>
      <c r="J192" s="307" t="b">
        <f t="shared" si="8"/>
        <v>0</v>
      </c>
      <c r="K192" s="308">
        <f t="shared" si="9"/>
        <v>1</v>
      </c>
    </row>
    <row r="193" spans="1:11">
      <c r="A193" s="125">
        <v>184</v>
      </c>
      <c r="B193" s="126"/>
      <c r="C193" s="126"/>
      <c r="D193" s="126"/>
      <c r="E193" s="126"/>
      <c r="F193" s="126"/>
      <c r="G193" s="128"/>
      <c r="H193" s="126"/>
      <c r="I193" s="15" t="str">
        <f t="shared" si="7"/>
        <v/>
      </c>
      <c r="J193" s="307" t="b">
        <f t="shared" si="8"/>
        <v>0</v>
      </c>
      <c r="K193" s="308">
        <f t="shared" si="9"/>
        <v>1</v>
      </c>
    </row>
    <row r="194" spans="1:11">
      <c r="A194" s="125">
        <v>185</v>
      </c>
      <c r="B194" s="126"/>
      <c r="C194" s="126"/>
      <c r="D194" s="126"/>
      <c r="E194" s="126"/>
      <c r="F194" s="126"/>
      <c r="G194" s="128"/>
      <c r="H194" s="126"/>
      <c r="I194" s="15" t="str">
        <f t="shared" si="7"/>
        <v/>
      </c>
      <c r="J194" s="307" t="b">
        <f t="shared" si="8"/>
        <v>0</v>
      </c>
      <c r="K194" s="308">
        <f t="shared" si="9"/>
        <v>1</v>
      </c>
    </row>
    <row r="195" spans="1:11">
      <c r="A195" s="125">
        <v>186</v>
      </c>
      <c r="B195" s="126"/>
      <c r="C195" s="126"/>
      <c r="D195" s="126"/>
      <c r="E195" s="126"/>
      <c r="F195" s="126"/>
      <c r="G195" s="128"/>
      <c r="H195" s="126"/>
      <c r="I195" s="15" t="str">
        <f t="shared" si="7"/>
        <v/>
      </c>
      <c r="J195" s="307" t="b">
        <f t="shared" si="8"/>
        <v>0</v>
      </c>
      <c r="K195" s="308">
        <f t="shared" si="9"/>
        <v>1</v>
      </c>
    </row>
    <row r="196" spans="1:11">
      <c r="A196" s="125">
        <v>187</v>
      </c>
      <c r="B196" s="126"/>
      <c r="C196" s="126"/>
      <c r="D196" s="126"/>
      <c r="E196" s="126"/>
      <c r="F196" s="126"/>
      <c r="G196" s="128"/>
      <c r="H196" s="126"/>
      <c r="I196" s="15" t="str">
        <f t="shared" si="7"/>
        <v/>
      </c>
      <c r="J196" s="307" t="b">
        <f t="shared" si="8"/>
        <v>0</v>
      </c>
      <c r="K196" s="308">
        <f t="shared" si="9"/>
        <v>1</v>
      </c>
    </row>
    <row r="197" spans="1:11">
      <c r="A197" s="125">
        <v>188</v>
      </c>
      <c r="B197" s="126"/>
      <c r="C197" s="126"/>
      <c r="D197" s="126"/>
      <c r="E197" s="126"/>
      <c r="F197" s="126"/>
      <c r="G197" s="128"/>
      <c r="H197" s="126"/>
      <c r="I197" s="15" t="str">
        <f t="shared" si="7"/>
        <v/>
      </c>
      <c r="J197" s="307" t="b">
        <f t="shared" si="8"/>
        <v>0</v>
      </c>
      <c r="K197" s="308">
        <f t="shared" si="9"/>
        <v>1</v>
      </c>
    </row>
    <row r="198" spans="1:11">
      <c r="A198" s="125">
        <v>189</v>
      </c>
      <c r="B198" s="126"/>
      <c r="C198" s="126"/>
      <c r="D198" s="126"/>
      <c r="E198" s="126"/>
      <c r="F198" s="126"/>
      <c r="G198" s="128"/>
      <c r="H198" s="126"/>
      <c r="I198" s="15" t="str">
        <f t="shared" si="7"/>
        <v/>
      </c>
      <c r="J198" s="307" t="b">
        <f t="shared" si="8"/>
        <v>0</v>
      </c>
      <c r="K198" s="308">
        <f t="shared" si="9"/>
        <v>1</v>
      </c>
    </row>
    <row r="199" spans="1:11">
      <c r="A199" s="125">
        <v>190</v>
      </c>
      <c r="B199" s="126"/>
      <c r="C199" s="126"/>
      <c r="D199" s="126"/>
      <c r="E199" s="126"/>
      <c r="F199" s="126"/>
      <c r="G199" s="128"/>
      <c r="H199" s="126"/>
      <c r="I199" s="15" t="str">
        <f t="shared" si="7"/>
        <v/>
      </c>
      <c r="J199" s="307" t="b">
        <f t="shared" si="8"/>
        <v>0</v>
      </c>
      <c r="K199" s="308">
        <f t="shared" si="9"/>
        <v>1</v>
      </c>
    </row>
    <row r="200" spans="1:11">
      <c r="A200" s="125">
        <v>191</v>
      </c>
      <c r="B200" s="126"/>
      <c r="C200" s="126"/>
      <c r="D200" s="126"/>
      <c r="E200" s="126"/>
      <c r="F200" s="126"/>
      <c r="G200" s="128"/>
      <c r="H200" s="126"/>
      <c r="I200" s="15" t="str">
        <f t="shared" si="7"/>
        <v/>
      </c>
      <c r="J200" s="307" t="b">
        <f t="shared" si="8"/>
        <v>0</v>
      </c>
      <c r="K200" s="308">
        <f t="shared" si="9"/>
        <v>1</v>
      </c>
    </row>
    <row r="201" spans="1:11">
      <c r="A201" s="125">
        <v>192</v>
      </c>
      <c r="B201" s="126"/>
      <c r="C201" s="126"/>
      <c r="D201" s="126"/>
      <c r="E201" s="126"/>
      <c r="F201" s="126"/>
      <c r="G201" s="128"/>
      <c r="H201" s="126"/>
      <c r="I201" s="15" t="str">
        <f t="shared" si="7"/>
        <v/>
      </c>
      <c r="J201" s="307" t="b">
        <f t="shared" si="8"/>
        <v>0</v>
      </c>
      <c r="K201" s="308">
        <f t="shared" si="9"/>
        <v>1</v>
      </c>
    </row>
    <row r="202" spans="1:11">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c r="A204" s="125">
        <v>195</v>
      </c>
      <c r="B204" s="126"/>
      <c r="C204" s="126"/>
      <c r="D204" s="126"/>
      <c r="E204" s="126"/>
      <c r="F204" s="126"/>
      <c r="G204" s="128"/>
      <c r="H204" s="126"/>
      <c r="I204" s="15" t="str">
        <f t="shared" si="10"/>
        <v/>
      </c>
      <c r="J204" s="307" t="b">
        <f t="shared" si="11"/>
        <v>0</v>
      </c>
      <c r="K204" s="308">
        <f t="shared" si="12"/>
        <v>1</v>
      </c>
    </row>
    <row r="205" spans="1:11">
      <c r="A205" s="125">
        <v>196</v>
      </c>
      <c r="B205" s="126"/>
      <c r="C205" s="126"/>
      <c r="D205" s="126"/>
      <c r="E205" s="126"/>
      <c r="F205" s="126"/>
      <c r="G205" s="128"/>
      <c r="H205" s="126"/>
      <c r="I205" s="15" t="str">
        <f t="shared" si="10"/>
        <v/>
      </c>
      <c r="J205" s="307" t="b">
        <f t="shared" si="11"/>
        <v>0</v>
      </c>
      <c r="K205" s="308">
        <f t="shared" si="12"/>
        <v>1</v>
      </c>
    </row>
    <row r="206" spans="1:11">
      <c r="A206" s="125">
        <v>197</v>
      </c>
      <c r="B206" s="126"/>
      <c r="C206" s="126"/>
      <c r="D206" s="126"/>
      <c r="E206" s="126"/>
      <c r="F206" s="126"/>
      <c r="G206" s="128"/>
      <c r="H206" s="126"/>
      <c r="I206" s="15" t="str">
        <f t="shared" si="10"/>
        <v/>
      </c>
      <c r="J206" s="307" t="b">
        <f t="shared" si="11"/>
        <v>0</v>
      </c>
      <c r="K206" s="308">
        <f t="shared" si="12"/>
        <v>1</v>
      </c>
    </row>
    <row r="207" spans="1:11">
      <c r="A207" s="125">
        <v>198</v>
      </c>
      <c r="B207" s="126"/>
      <c r="C207" s="126"/>
      <c r="D207" s="126"/>
      <c r="E207" s="126"/>
      <c r="F207" s="126"/>
      <c r="G207" s="128"/>
      <c r="H207" s="126"/>
      <c r="I207" s="15" t="str">
        <f t="shared" si="10"/>
        <v/>
      </c>
      <c r="J207" s="307" t="b">
        <f t="shared" si="11"/>
        <v>0</v>
      </c>
      <c r="K207" s="308">
        <f t="shared" si="12"/>
        <v>1</v>
      </c>
    </row>
    <row r="208" spans="1:11">
      <c r="A208" s="125">
        <v>199</v>
      </c>
      <c r="B208" s="126"/>
      <c r="C208" s="126"/>
      <c r="D208" s="126"/>
      <c r="E208" s="126"/>
      <c r="F208" s="126"/>
      <c r="G208" s="128"/>
      <c r="H208" s="126"/>
      <c r="I208" s="15" t="str">
        <f t="shared" si="10"/>
        <v/>
      </c>
      <c r="J208" s="307" t="b">
        <f t="shared" si="11"/>
        <v>0</v>
      </c>
      <c r="K208" s="308">
        <f t="shared" si="12"/>
        <v>1</v>
      </c>
    </row>
    <row r="209" spans="1:11">
      <c r="A209" s="125">
        <v>200</v>
      </c>
      <c r="B209" s="126"/>
      <c r="C209" s="126"/>
      <c r="D209" s="126"/>
      <c r="E209" s="126"/>
      <c r="F209" s="126"/>
      <c r="G209" s="128"/>
      <c r="H209" s="126"/>
      <c r="I209" s="15" t="str">
        <f t="shared" si="10"/>
        <v/>
      </c>
      <c r="J209" s="307" t="b">
        <f t="shared" si="11"/>
        <v>0</v>
      </c>
      <c r="K209" s="308">
        <f t="shared" si="12"/>
        <v>1</v>
      </c>
    </row>
    <row r="210" spans="1:11">
      <c r="A210" s="125">
        <v>201</v>
      </c>
      <c r="B210" s="126"/>
      <c r="C210" s="126"/>
      <c r="D210" s="126"/>
      <c r="E210" s="126"/>
      <c r="F210" s="126"/>
      <c r="G210" s="128"/>
      <c r="H210" s="126"/>
      <c r="I210" s="15" t="str">
        <f t="shared" si="10"/>
        <v/>
      </c>
      <c r="J210" s="307" t="b">
        <f t="shared" si="11"/>
        <v>0</v>
      </c>
      <c r="K210" s="308">
        <f t="shared" si="12"/>
        <v>1</v>
      </c>
    </row>
    <row r="211" spans="1:11">
      <c r="A211" s="125">
        <v>202</v>
      </c>
      <c r="B211" s="126"/>
      <c r="C211" s="126"/>
      <c r="D211" s="126"/>
      <c r="E211" s="126"/>
      <c r="F211" s="126"/>
      <c r="G211" s="128"/>
      <c r="H211" s="126"/>
      <c r="I211" s="15" t="str">
        <f t="shared" si="10"/>
        <v/>
      </c>
      <c r="J211" s="307" t="b">
        <f t="shared" si="11"/>
        <v>0</v>
      </c>
      <c r="K211" s="308">
        <f t="shared" si="12"/>
        <v>1</v>
      </c>
    </row>
    <row r="212" spans="1:11">
      <c r="A212" s="125">
        <v>203</v>
      </c>
      <c r="B212" s="126"/>
      <c r="C212" s="126"/>
      <c r="D212" s="126"/>
      <c r="E212" s="126"/>
      <c r="F212" s="126"/>
      <c r="G212" s="128"/>
      <c r="H212" s="126"/>
      <c r="I212" s="15" t="str">
        <f t="shared" si="10"/>
        <v/>
      </c>
      <c r="J212" s="307" t="b">
        <f t="shared" si="11"/>
        <v>0</v>
      </c>
      <c r="K212" s="308">
        <f t="shared" si="12"/>
        <v>1</v>
      </c>
    </row>
    <row r="213" spans="1:11">
      <c r="A213" s="125">
        <v>204</v>
      </c>
      <c r="B213" s="126"/>
      <c r="C213" s="126"/>
      <c r="D213" s="126"/>
      <c r="E213" s="126"/>
      <c r="F213" s="126"/>
      <c r="G213" s="128"/>
      <c r="H213" s="126"/>
      <c r="I213" s="15" t="str">
        <f t="shared" si="10"/>
        <v/>
      </c>
      <c r="J213" s="307" t="b">
        <f t="shared" si="11"/>
        <v>0</v>
      </c>
      <c r="K213" s="308">
        <f t="shared" si="12"/>
        <v>1</v>
      </c>
    </row>
    <row r="214" spans="1:11">
      <c r="A214" s="125">
        <v>205</v>
      </c>
      <c r="B214" s="126"/>
      <c r="C214" s="126"/>
      <c r="D214" s="126"/>
      <c r="E214" s="126"/>
      <c r="F214" s="126"/>
      <c r="G214" s="128"/>
      <c r="H214" s="126"/>
      <c r="I214" s="15" t="str">
        <f t="shared" si="10"/>
        <v/>
      </c>
      <c r="J214" s="307" t="b">
        <f t="shared" si="11"/>
        <v>0</v>
      </c>
      <c r="K214" s="308">
        <f t="shared" si="12"/>
        <v>1</v>
      </c>
    </row>
    <row r="215" spans="1:11">
      <c r="A215" s="125">
        <v>206</v>
      </c>
      <c r="B215" s="126"/>
      <c r="C215" s="126"/>
      <c r="D215" s="126"/>
      <c r="E215" s="126"/>
      <c r="F215" s="126"/>
      <c r="G215" s="128"/>
      <c r="H215" s="126"/>
      <c r="I215" s="15" t="str">
        <f t="shared" si="10"/>
        <v/>
      </c>
      <c r="J215" s="307" t="b">
        <f t="shared" si="11"/>
        <v>0</v>
      </c>
      <c r="K215" s="308">
        <f t="shared" si="12"/>
        <v>1</v>
      </c>
    </row>
    <row r="216" spans="1:11">
      <c r="A216" s="125">
        <v>207</v>
      </c>
      <c r="B216" s="126"/>
      <c r="C216" s="126"/>
      <c r="D216" s="126"/>
      <c r="E216" s="126"/>
      <c r="F216" s="126"/>
      <c r="G216" s="128"/>
      <c r="H216" s="126"/>
      <c r="I216" s="15" t="str">
        <f t="shared" si="10"/>
        <v/>
      </c>
      <c r="J216" s="307" t="b">
        <f t="shared" si="11"/>
        <v>0</v>
      </c>
      <c r="K216" s="308">
        <f t="shared" si="12"/>
        <v>1</v>
      </c>
    </row>
    <row r="217" spans="1:11">
      <c r="A217" s="125">
        <v>208</v>
      </c>
      <c r="B217" s="126"/>
      <c r="C217" s="126"/>
      <c r="D217" s="126"/>
      <c r="E217" s="126"/>
      <c r="F217" s="126"/>
      <c r="G217" s="128"/>
      <c r="H217" s="126"/>
      <c r="I217" s="15" t="str">
        <f t="shared" si="10"/>
        <v/>
      </c>
      <c r="J217" s="307" t="b">
        <f t="shared" si="11"/>
        <v>0</v>
      </c>
      <c r="K217" s="308">
        <f t="shared" si="12"/>
        <v>1</v>
      </c>
    </row>
    <row r="218" spans="1:11">
      <c r="A218" s="125">
        <v>209</v>
      </c>
      <c r="B218" s="126"/>
      <c r="C218" s="126"/>
      <c r="D218" s="126"/>
      <c r="E218" s="126"/>
      <c r="F218" s="126"/>
      <c r="G218" s="128"/>
      <c r="H218" s="126"/>
      <c r="I218" s="15" t="str">
        <f t="shared" si="10"/>
        <v/>
      </c>
      <c r="J218" s="307" t="b">
        <f t="shared" si="11"/>
        <v>0</v>
      </c>
      <c r="K218" s="308">
        <f t="shared" si="12"/>
        <v>1</v>
      </c>
    </row>
    <row r="219" spans="1:11">
      <c r="A219" s="125">
        <v>210</v>
      </c>
      <c r="B219" s="126"/>
      <c r="C219" s="126"/>
      <c r="D219" s="126"/>
      <c r="E219" s="126"/>
      <c r="F219" s="126"/>
      <c r="G219" s="128"/>
      <c r="H219" s="126"/>
      <c r="I219" s="15" t="str">
        <f t="shared" si="10"/>
        <v/>
      </c>
      <c r="J219" s="307" t="b">
        <f t="shared" si="11"/>
        <v>0</v>
      </c>
      <c r="K219" s="308">
        <f t="shared" si="12"/>
        <v>1</v>
      </c>
    </row>
    <row r="220" spans="1:11">
      <c r="A220" s="125">
        <v>211</v>
      </c>
      <c r="B220" s="126"/>
      <c r="C220" s="126"/>
      <c r="D220" s="126"/>
      <c r="E220" s="126"/>
      <c r="F220" s="126"/>
      <c r="G220" s="128"/>
      <c r="H220" s="126"/>
      <c r="I220" s="15" t="str">
        <f t="shared" si="10"/>
        <v/>
      </c>
      <c r="J220" s="307" t="b">
        <f t="shared" si="11"/>
        <v>0</v>
      </c>
      <c r="K220" s="308">
        <f t="shared" si="12"/>
        <v>1</v>
      </c>
    </row>
    <row r="221" spans="1:11">
      <c r="A221" s="125">
        <v>212</v>
      </c>
      <c r="B221" s="126"/>
      <c r="C221" s="126"/>
      <c r="D221" s="126"/>
      <c r="E221" s="126"/>
      <c r="F221" s="126"/>
      <c r="G221" s="128"/>
      <c r="H221" s="126"/>
      <c r="I221" s="15" t="str">
        <f t="shared" si="10"/>
        <v/>
      </c>
      <c r="J221" s="307" t="b">
        <f t="shared" si="11"/>
        <v>0</v>
      </c>
      <c r="K221" s="308">
        <f t="shared" si="12"/>
        <v>1</v>
      </c>
    </row>
    <row r="222" spans="1:11">
      <c r="A222" s="125">
        <v>213</v>
      </c>
      <c r="B222" s="126"/>
      <c r="C222" s="126"/>
      <c r="D222" s="126"/>
      <c r="E222" s="126"/>
      <c r="F222" s="126"/>
      <c r="G222" s="128"/>
      <c r="H222" s="126"/>
      <c r="I222" s="15" t="str">
        <f t="shared" si="10"/>
        <v/>
      </c>
      <c r="J222" s="307" t="b">
        <f t="shared" si="11"/>
        <v>0</v>
      </c>
      <c r="K222" s="308">
        <f t="shared" si="12"/>
        <v>1</v>
      </c>
    </row>
    <row r="223" spans="1:11">
      <c r="A223" s="125">
        <v>214</v>
      </c>
      <c r="B223" s="126"/>
      <c r="C223" s="126"/>
      <c r="D223" s="126"/>
      <c r="E223" s="126"/>
      <c r="F223" s="126"/>
      <c r="G223" s="128"/>
      <c r="H223" s="126"/>
      <c r="I223" s="15" t="str">
        <f t="shared" si="10"/>
        <v/>
      </c>
      <c r="J223" s="307" t="b">
        <f t="shared" si="11"/>
        <v>0</v>
      </c>
      <c r="K223" s="308">
        <f t="shared" si="12"/>
        <v>1</v>
      </c>
    </row>
    <row r="224" spans="1:11">
      <c r="A224" s="125">
        <v>215</v>
      </c>
      <c r="B224" s="126"/>
      <c r="C224" s="126"/>
      <c r="D224" s="126"/>
      <c r="E224" s="126"/>
      <c r="F224" s="126"/>
      <c r="G224" s="128"/>
      <c r="H224" s="126"/>
      <c r="I224" s="15" t="str">
        <f t="shared" si="10"/>
        <v/>
      </c>
      <c r="J224" s="307" t="b">
        <f t="shared" si="11"/>
        <v>0</v>
      </c>
      <c r="K224" s="308">
        <f t="shared" si="12"/>
        <v>1</v>
      </c>
    </row>
    <row r="225" spans="1:11">
      <c r="A225" s="125">
        <v>216</v>
      </c>
      <c r="B225" s="126"/>
      <c r="C225" s="126"/>
      <c r="D225" s="126"/>
      <c r="E225" s="126"/>
      <c r="F225" s="126"/>
      <c r="G225" s="128"/>
      <c r="H225" s="126"/>
      <c r="I225" s="15" t="str">
        <f t="shared" si="10"/>
        <v/>
      </c>
      <c r="J225" s="307" t="b">
        <f t="shared" si="11"/>
        <v>0</v>
      </c>
      <c r="K225" s="308">
        <f t="shared" si="12"/>
        <v>1</v>
      </c>
    </row>
    <row r="226" spans="1:11">
      <c r="A226" s="125">
        <v>217</v>
      </c>
      <c r="B226" s="126"/>
      <c r="C226" s="126"/>
      <c r="D226" s="126"/>
      <c r="E226" s="126"/>
      <c r="F226" s="126"/>
      <c r="G226" s="128"/>
      <c r="H226" s="126"/>
      <c r="I226" s="15" t="str">
        <f t="shared" si="10"/>
        <v/>
      </c>
      <c r="J226" s="307" t="b">
        <f t="shared" si="11"/>
        <v>0</v>
      </c>
      <c r="K226" s="308">
        <f t="shared" si="12"/>
        <v>1</v>
      </c>
    </row>
    <row r="227" spans="1:11">
      <c r="A227" s="125">
        <v>218</v>
      </c>
      <c r="B227" s="126"/>
      <c r="C227" s="126"/>
      <c r="D227" s="126"/>
      <c r="E227" s="126"/>
      <c r="F227" s="126"/>
      <c r="G227" s="128"/>
      <c r="H227" s="126"/>
      <c r="I227" s="15" t="str">
        <f t="shared" si="10"/>
        <v/>
      </c>
      <c r="J227" s="307" t="b">
        <f t="shared" si="11"/>
        <v>0</v>
      </c>
      <c r="K227" s="308">
        <f t="shared" si="12"/>
        <v>1</v>
      </c>
    </row>
    <row r="228" spans="1:11">
      <c r="A228" s="125">
        <v>219</v>
      </c>
      <c r="B228" s="126"/>
      <c r="C228" s="126"/>
      <c r="D228" s="126"/>
      <c r="E228" s="126"/>
      <c r="F228" s="126"/>
      <c r="G228" s="128"/>
      <c r="H228" s="126"/>
      <c r="I228" s="15" t="str">
        <f t="shared" si="10"/>
        <v/>
      </c>
      <c r="J228" s="307" t="b">
        <f t="shared" si="11"/>
        <v>0</v>
      </c>
      <c r="K228" s="308">
        <f t="shared" si="12"/>
        <v>1</v>
      </c>
    </row>
    <row r="229" spans="1:11">
      <c r="A229" s="125">
        <v>220</v>
      </c>
      <c r="B229" s="126"/>
      <c r="C229" s="126"/>
      <c r="D229" s="126"/>
      <c r="E229" s="126"/>
      <c r="F229" s="126"/>
      <c r="G229" s="128"/>
      <c r="H229" s="126"/>
      <c r="I229" s="15" t="str">
        <f t="shared" si="10"/>
        <v/>
      </c>
      <c r="J229" s="307" t="b">
        <f t="shared" si="11"/>
        <v>0</v>
      </c>
      <c r="K229" s="308">
        <f t="shared" si="12"/>
        <v>1</v>
      </c>
    </row>
    <row r="230" spans="1:11">
      <c r="A230" s="125">
        <v>221</v>
      </c>
      <c r="B230" s="126"/>
      <c r="C230" s="126"/>
      <c r="D230" s="126"/>
      <c r="E230" s="126"/>
      <c r="F230" s="126"/>
      <c r="G230" s="128"/>
      <c r="H230" s="126"/>
      <c r="I230" s="15" t="str">
        <f t="shared" si="10"/>
        <v/>
      </c>
      <c r="J230" s="307" t="b">
        <f t="shared" si="11"/>
        <v>0</v>
      </c>
      <c r="K230" s="308">
        <f t="shared" si="12"/>
        <v>1</v>
      </c>
    </row>
    <row r="231" spans="1:11">
      <c r="A231" s="125">
        <v>222</v>
      </c>
      <c r="B231" s="126"/>
      <c r="C231" s="126"/>
      <c r="D231" s="126"/>
      <c r="E231" s="126"/>
      <c r="F231" s="126"/>
      <c r="G231" s="128"/>
      <c r="H231" s="126"/>
      <c r="I231" s="15" t="str">
        <f t="shared" si="10"/>
        <v/>
      </c>
      <c r="J231" s="307" t="b">
        <f t="shared" si="11"/>
        <v>0</v>
      </c>
      <c r="K231" s="308">
        <f t="shared" si="12"/>
        <v>1</v>
      </c>
    </row>
    <row r="232" spans="1:11">
      <c r="A232" s="125">
        <v>223</v>
      </c>
      <c r="B232" s="126"/>
      <c r="C232" s="126"/>
      <c r="D232" s="126"/>
      <c r="E232" s="126"/>
      <c r="F232" s="126"/>
      <c r="G232" s="128"/>
      <c r="H232" s="126"/>
      <c r="I232" s="15" t="str">
        <f t="shared" si="10"/>
        <v/>
      </c>
      <c r="J232" s="307" t="b">
        <f t="shared" si="11"/>
        <v>0</v>
      </c>
      <c r="K232" s="308">
        <f t="shared" si="12"/>
        <v>1</v>
      </c>
    </row>
    <row r="233" spans="1:11">
      <c r="A233" s="125">
        <v>224</v>
      </c>
      <c r="B233" s="126"/>
      <c r="C233" s="126"/>
      <c r="D233" s="126"/>
      <c r="E233" s="126"/>
      <c r="F233" s="126"/>
      <c r="G233" s="128"/>
      <c r="H233" s="126"/>
      <c r="I233" s="15" t="str">
        <f t="shared" si="10"/>
        <v/>
      </c>
      <c r="J233" s="307" t="b">
        <f t="shared" si="11"/>
        <v>0</v>
      </c>
      <c r="K233" s="308">
        <f t="shared" si="12"/>
        <v>1</v>
      </c>
    </row>
    <row r="234" spans="1:11">
      <c r="A234" s="125">
        <v>225</v>
      </c>
      <c r="B234" s="126"/>
      <c r="C234" s="126"/>
      <c r="D234" s="126"/>
      <c r="E234" s="126"/>
      <c r="F234" s="126"/>
      <c r="G234" s="128"/>
      <c r="H234" s="126"/>
      <c r="I234" s="15" t="str">
        <f t="shared" si="10"/>
        <v/>
      </c>
      <c r="J234" s="307" t="b">
        <f t="shared" si="11"/>
        <v>0</v>
      </c>
      <c r="K234" s="308">
        <f t="shared" si="12"/>
        <v>1</v>
      </c>
    </row>
    <row r="235" spans="1:11">
      <c r="A235" s="125">
        <v>226</v>
      </c>
      <c r="B235" s="126"/>
      <c r="C235" s="126"/>
      <c r="D235" s="126"/>
      <c r="E235" s="126"/>
      <c r="F235" s="126"/>
      <c r="G235" s="128"/>
      <c r="H235" s="126"/>
      <c r="I235" s="15" t="str">
        <f t="shared" si="10"/>
        <v/>
      </c>
      <c r="J235" s="307" t="b">
        <f t="shared" si="11"/>
        <v>0</v>
      </c>
      <c r="K235" s="308">
        <f t="shared" si="12"/>
        <v>1</v>
      </c>
    </row>
    <row r="236" spans="1:11">
      <c r="A236" s="125">
        <v>227</v>
      </c>
      <c r="B236" s="126"/>
      <c r="C236" s="126"/>
      <c r="D236" s="126"/>
      <c r="E236" s="126"/>
      <c r="F236" s="126"/>
      <c r="G236" s="128"/>
      <c r="H236" s="126"/>
      <c r="I236" s="15" t="str">
        <f t="shared" si="10"/>
        <v/>
      </c>
      <c r="J236" s="307" t="b">
        <f t="shared" si="11"/>
        <v>0</v>
      </c>
      <c r="K236" s="308">
        <f t="shared" si="12"/>
        <v>1</v>
      </c>
    </row>
    <row r="237" spans="1:11">
      <c r="A237" s="125">
        <v>228</v>
      </c>
      <c r="B237" s="126"/>
      <c r="C237" s="126"/>
      <c r="D237" s="126"/>
      <c r="E237" s="126"/>
      <c r="F237" s="126"/>
      <c r="G237" s="128"/>
      <c r="H237" s="126"/>
      <c r="I237" s="15" t="str">
        <f t="shared" si="10"/>
        <v/>
      </c>
      <c r="J237" s="307" t="b">
        <f t="shared" si="11"/>
        <v>0</v>
      </c>
      <c r="K237" s="308">
        <f t="shared" si="12"/>
        <v>1</v>
      </c>
    </row>
    <row r="238" spans="1:11">
      <c r="A238" s="125">
        <v>229</v>
      </c>
      <c r="B238" s="126"/>
      <c r="C238" s="126"/>
      <c r="D238" s="126"/>
      <c r="E238" s="126"/>
      <c r="F238" s="126"/>
      <c r="G238" s="128"/>
      <c r="H238" s="126"/>
      <c r="I238" s="15" t="str">
        <f t="shared" si="10"/>
        <v/>
      </c>
      <c r="J238" s="307" t="b">
        <f t="shared" si="11"/>
        <v>0</v>
      </c>
      <c r="K238" s="308">
        <f t="shared" si="12"/>
        <v>1</v>
      </c>
    </row>
    <row r="239" spans="1:11">
      <c r="A239" s="125">
        <v>230</v>
      </c>
      <c r="B239" s="126"/>
      <c r="C239" s="126"/>
      <c r="D239" s="126"/>
      <c r="E239" s="126"/>
      <c r="F239" s="126"/>
      <c r="G239" s="128"/>
      <c r="H239" s="126"/>
      <c r="I239" s="15" t="str">
        <f t="shared" si="10"/>
        <v/>
      </c>
      <c r="J239" s="307" t="b">
        <f t="shared" si="11"/>
        <v>0</v>
      </c>
      <c r="K239" s="308">
        <f t="shared" si="12"/>
        <v>1</v>
      </c>
    </row>
    <row r="240" spans="1:11">
      <c r="A240" s="125">
        <v>231</v>
      </c>
      <c r="B240" s="126"/>
      <c r="C240" s="126"/>
      <c r="D240" s="126"/>
      <c r="E240" s="126"/>
      <c r="F240" s="126"/>
      <c r="G240" s="128"/>
      <c r="H240" s="126"/>
      <c r="I240" s="15" t="str">
        <f t="shared" si="10"/>
        <v/>
      </c>
      <c r="J240" s="307" t="b">
        <f t="shared" si="11"/>
        <v>0</v>
      </c>
      <c r="K240" s="308">
        <f t="shared" si="12"/>
        <v>1</v>
      </c>
    </row>
    <row r="241" spans="1:11">
      <c r="A241" s="125">
        <v>232</v>
      </c>
      <c r="B241" s="126"/>
      <c r="C241" s="126"/>
      <c r="D241" s="126"/>
      <c r="E241" s="126"/>
      <c r="F241" s="126"/>
      <c r="G241" s="128"/>
      <c r="H241" s="126"/>
      <c r="I241" s="15" t="str">
        <f t="shared" si="10"/>
        <v/>
      </c>
      <c r="J241" s="307" t="b">
        <f t="shared" si="11"/>
        <v>0</v>
      </c>
      <c r="K241" s="308">
        <f t="shared" si="12"/>
        <v>1</v>
      </c>
    </row>
    <row r="242" spans="1:11">
      <c r="A242" s="125">
        <v>233</v>
      </c>
      <c r="B242" s="126"/>
      <c r="C242" s="126"/>
      <c r="D242" s="126"/>
      <c r="E242" s="126"/>
      <c r="F242" s="126"/>
      <c r="G242" s="128"/>
      <c r="H242" s="126"/>
      <c r="I242" s="15" t="str">
        <f t="shared" si="10"/>
        <v/>
      </c>
      <c r="J242" s="307" t="b">
        <f t="shared" si="11"/>
        <v>0</v>
      </c>
      <c r="K242" s="308">
        <f t="shared" si="12"/>
        <v>1</v>
      </c>
    </row>
    <row r="243" spans="1:11">
      <c r="A243" s="125">
        <v>234</v>
      </c>
      <c r="B243" s="126"/>
      <c r="C243" s="126"/>
      <c r="D243" s="126"/>
      <c r="E243" s="126"/>
      <c r="F243" s="126"/>
      <c r="G243" s="128"/>
      <c r="H243" s="126"/>
      <c r="I243" s="15" t="str">
        <f t="shared" si="10"/>
        <v/>
      </c>
      <c r="J243" s="307" t="b">
        <f t="shared" si="11"/>
        <v>0</v>
      </c>
      <c r="K243" s="308">
        <f t="shared" si="12"/>
        <v>1</v>
      </c>
    </row>
    <row r="244" spans="1:11">
      <c r="A244" s="125">
        <v>235</v>
      </c>
      <c r="B244" s="126"/>
      <c r="C244" s="126"/>
      <c r="D244" s="126"/>
      <c r="E244" s="126"/>
      <c r="F244" s="126"/>
      <c r="G244" s="128"/>
      <c r="H244" s="126"/>
      <c r="I244" s="15" t="str">
        <f t="shared" si="10"/>
        <v/>
      </c>
      <c r="J244" s="307" t="b">
        <f t="shared" si="11"/>
        <v>0</v>
      </c>
      <c r="K244" s="308">
        <f t="shared" si="12"/>
        <v>1</v>
      </c>
    </row>
    <row r="245" spans="1:11">
      <c r="A245" s="125">
        <v>236</v>
      </c>
      <c r="B245" s="126"/>
      <c r="C245" s="126"/>
      <c r="D245" s="126"/>
      <c r="E245" s="126"/>
      <c r="F245" s="126"/>
      <c r="G245" s="128"/>
      <c r="H245" s="126"/>
      <c r="I245" s="15" t="str">
        <f t="shared" si="10"/>
        <v/>
      </c>
      <c r="J245" s="307" t="b">
        <f t="shared" si="11"/>
        <v>0</v>
      </c>
      <c r="K245" s="308">
        <f t="shared" si="12"/>
        <v>1</v>
      </c>
    </row>
    <row r="246" spans="1:11">
      <c r="A246" s="125">
        <v>237</v>
      </c>
      <c r="B246" s="126"/>
      <c r="C246" s="126"/>
      <c r="D246" s="126"/>
      <c r="E246" s="126"/>
      <c r="F246" s="126"/>
      <c r="G246" s="128"/>
      <c r="H246" s="126"/>
      <c r="I246" s="15" t="str">
        <f t="shared" si="10"/>
        <v/>
      </c>
      <c r="J246" s="307" t="b">
        <f t="shared" si="11"/>
        <v>0</v>
      </c>
      <c r="K246" s="308">
        <f t="shared" si="12"/>
        <v>1</v>
      </c>
    </row>
    <row r="247" spans="1:11">
      <c r="A247" s="125">
        <v>238</v>
      </c>
      <c r="B247" s="126"/>
      <c r="C247" s="126"/>
      <c r="D247" s="126"/>
      <c r="E247" s="126"/>
      <c r="F247" s="126"/>
      <c r="G247" s="128"/>
      <c r="H247" s="126"/>
      <c r="I247" s="15" t="str">
        <f t="shared" si="10"/>
        <v/>
      </c>
      <c r="J247" s="307" t="b">
        <f t="shared" si="11"/>
        <v>0</v>
      </c>
      <c r="K247" s="308">
        <f t="shared" si="12"/>
        <v>1</v>
      </c>
    </row>
    <row r="248" spans="1:11">
      <c r="A248" s="125">
        <v>239</v>
      </c>
      <c r="B248" s="126"/>
      <c r="C248" s="126"/>
      <c r="D248" s="126"/>
      <c r="E248" s="126"/>
      <c r="F248" s="126"/>
      <c r="G248" s="128"/>
      <c r="H248" s="126"/>
      <c r="I248" s="15" t="str">
        <f t="shared" si="10"/>
        <v/>
      </c>
      <c r="J248" s="307" t="b">
        <f t="shared" si="11"/>
        <v>0</v>
      </c>
      <c r="K248" s="308">
        <f t="shared" si="12"/>
        <v>1</v>
      </c>
    </row>
    <row r="249" spans="1:11">
      <c r="A249" s="125">
        <v>240</v>
      </c>
      <c r="B249" s="126"/>
      <c r="C249" s="126"/>
      <c r="D249" s="126"/>
      <c r="E249" s="126"/>
      <c r="F249" s="126"/>
      <c r="G249" s="128"/>
      <c r="H249" s="126"/>
      <c r="I249" s="15" t="str">
        <f t="shared" si="10"/>
        <v/>
      </c>
      <c r="J249" s="307" t="b">
        <f t="shared" si="11"/>
        <v>0</v>
      </c>
      <c r="K249" s="308">
        <f t="shared" si="12"/>
        <v>1</v>
      </c>
    </row>
    <row r="250" spans="1:11">
      <c r="A250" s="125">
        <v>241</v>
      </c>
      <c r="B250" s="126"/>
      <c r="C250" s="126"/>
      <c r="D250" s="126"/>
      <c r="E250" s="126"/>
      <c r="F250" s="126"/>
      <c r="G250" s="128"/>
      <c r="H250" s="126"/>
      <c r="I250" s="15" t="str">
        <f t="shared" si="10"/>
        <v/>
      </c>
      <c r="J250" s="307" t="b">
        <f t="shared" si="11"/>
        <v>0</v>
      </c>
      <c r="K250" s="308">
        <f t="shared" si="12"/>
        <v>1</v>
      </c>
    </row>
    <row r="251" spans="1:11">
      <c r="A251" s="125">
        <v>242</v>
      </c>
      <c r="B251" s="126"/>
      <c r="C251" s="126"/>
      <c r="D251" s="126"/>
      <c r="E251" s="126"/>
      <c r="F251" s="126"/>
      <c r="G251" s="128"/>
      <c r="H251" s="126"/>
      <c r="I251" s="15" t="str">
        <f t="shared" si="10"/>
        <v/>
      </c>
      <c r="J251" s="307" t="b">
        <f t="shared" si="11"/>
        <v>0</v>
      </c>
      <c r="K251" s="308">
        <f t="shared" si="12"/>
        <v>1</v>
      </c>
    </row>
    <row r="252" spans="1:11">
      <c r="A252" s="125">
        <v>243</v>
      </c>
      <c r="B252" s="126"/>
      <c r="C252" s="126"/>
      <c r="D252" s="126"/>
      <c r="E252" s="126"/>
      <c r="F252" s="126"/>
      <c r="G252" s="128"/>
      <c r="H252" s="126"/>
      <c r="I252" s="15" t="str">
        <f t="shared" si="10"/>
        <v/>
      </c>
      <c r="J252" s="307" t="b">
        <f t="shared" si="11"/>
        <v>0</v>
      </c>
      <c r="K252" s="308">
        <f t="shared" si="12"/>
        <v>1</v>
      </c>
    </row>
    <row r="253" spans="1:11">
      <c r="A253" s="125">
        <v>244</v>
      </c>
      <c r="B253" s="126"/>
      <c r="C253" s="126"/>
      <c r="D253" s="126"/>
      <c r="E253" s="126"/>
      <c r="F253" s="126"/>
      <c r="G253" s="128"/>
      <c r="H253" s="126"/>
      <c r="I253" s="15" t="str">
        <f t="shared" si="10"/>
        <v/>
      </c>
      <c r="J253" s="307" t="b">
        <f t="shared" si="11"/>
        <v>0</v>
      </c>
      <c r="K253" s="308">
        <f t="shared" si="12"/>
        <v>1</v>
      </c>
    </row>
    <row r="254" spans="1:11">
      <c r="A254" s="125">
        <v>245</v>
      </c>
      <c r="B254" s="126"/>
      <c r="C254" s="126"/>
      <c r="D254" s="126"/>
      <c r="E254" s="126"/>
      <c r="F254" s="126"/>
      <c r="G254" s="128"/>
      <c r="H254" s="126"/>
      <c r="I254" s="15" t="str">
        <f t="shared" si="10"/>
        <v/>
      </c>
      <c r="J254" s="307" t="b">
        <f t="shared" si="11"/>
        <v>0</v>
      </c>
      <c r="K254" s="308">
        <f t="shared" si="12"/>
        <v>1</v>
      </c>
    </row>
    <row r="255" spans="1:11">
      <c r="A255" s="125">
        <v>246</v>
      </c>
      <c r="B255" s="126"/>
      <c r="C255" s="126"/>
      <c r="D255" s="126"/>
      <c r="E255" s="126"/>
      <c r="F255" s="126"/>
      <c r="G255" s="128"/>
      <c r="H255" s="126"/>
      <c r="I255" s="15" t="str">
        <f t="shared" si="10"/>
        <v/>
      </c>
      <c r="J255" s="307" t="b">
        <f t="shared" si="11"/>
        <v>0</v>
      </c>
      <c r="K255" s="308">
        <f t="shared" si="12"/>
        <v>1</v>
      </c>
    </row>
    <row r="256" spans="1:11">
      <c r="A256" s="125">
        <v>247</v>
      </c>
      <c r="B256" s="126"/>
      <c r="C256" s="126"/>
      <c r="D256" s="126"/>
      <c r="E256" s="126"/>
      <c r="F256" s="126"/>
      <c r="G256" s="128"/>
      <c r="H256" s="126"/>
      <c r="I256" s="15" t="str">
        <f t="shared" si="10"/>
        <v/>
      </c>
      <c r="J256" s="307" t="b">
        <f t="shared" si="11"/>
        <v>0</v>
      </c>
      <c r="K256" s="308">
        <f t="shared" si="12"/>
        <v>1</v>
      </c>
    </row>
    <row r="257" spans="1:11">
      <c r="A257" s="125">
        <v>248</v>
      </c>
      <c r="B257" s="126"/>
      <c r="C257" s="126"/>
      <c r="D257" s="126"/>
      <c r="E257" s="126"/>
      <c r="F257" s="126"/>
      <c r="G257" s="128"/>
      <c r="H257" s="126"/>
      <c r="I257" s="15" t="str">
        <f t="shared" si="10"/>
        <v/>
      </c>
      <c r="J257" s="307" t="b">
        <f t="shared" si="11"/>
        <v>0</v>
      </c>
      <c r="K257" s="308">
        <f t="shared" si="12"/>
        <v>1</v>
      </c>
    </row>
    <row r="258" spans="1:11">
      <c r="A258" s="125">
        <v>249</v>
      </c>
      <c r="B258" s="126"/>
      <c r="C258" s="126"/>
      <c r="D258" s="126"/>
      <c r="E258" s="126"/>
      <c r="F258" s="126"/>
      <c r="G258" s="128"/>
      <c r="H258" s="126"/>
      <c r="I258" s="15" t="str">
        <f t="shared" si="10"/>
        <v/>
      </c>
      <c r="J258" s="307" t="b">
        <f t="shared" si="11"/>
        <v>0</v>
      </c>
      <c r="K258" s="308">
        <f t="shared" si="12"/>
        <v>1</v>
      </c>
    </row>
    <row r="259" spans="1:11">
      <c r="A259" s="125">
        <v>250</v>
      </c>
      <c r="B259" s="126"/>
      <c r="C259" s="126"/>
      <c r="D259" s="126"/>
      <c r="E259" s="126"/>
      <c r="F259" s="126"/>
      <c r="G259" s="128"/>
      <c r="H259" s="126"/>
      <c r="I259" s="15" t="str">
        <f t="shared" si="10"/>
        <v/>
      </c>
      <c r="J259" s="307" t="b">
        <f t="shared" si="11"/>
        <v>0</v>
      </c>
      <c r="K259" s="308">
        <f t="shared" si="12"/>
        <v>1</v>
      </c>
    </row>
  </sheetData>
  <sheetProtection algorithmName="SHA-512" hashValue="/2LJE8Zeu+G4n0WBz9jqM6UiYpHrx3aaYpIWxzC15OpiN/cHpWcChuu9DmpgpiOUwuwMHqtLCDWee50UkR5mDA==" saltValue="F7L5yILdQzuUATM5WEfLhg=="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E10" sqref="E10:F12"/>
    </sheetView>
  </sheetViews>
  <sheetFormatPr defaultColWidth="9.140625" defaultRowHeight="15.75"/>
  <cols>
    <col min="1" max="1" width="5.7109375" style="53" customWidth="1"/>
    <col min="2" max="4" width="35.7109375" style="57" customWidth="1"/>
    <col min="5" max="5" width="45.140625" style="57" customWidth="1"/>
    <col min="6" max="6" width="10.7109375" style="62" customWidth="1"/>
    <col min="7" max="7" width="17.7109375" style="57" customWidth="1"/>
    <col min="8" max="8" width="9.140625" style="63" hidden="1" customWidth="1"/>
    <col min="9" max="9" width="9.140625" style="57" hidden="1" customWidth="1"/>
    <col min="10" max="19" width="9.140625" style="57" customWidth="1"/>
    <col min="20" max="16384" width="9.140625" style="57"/>
  </cols>
  <sheetData>
    <row r="1" spans="1:9" s="53" customFormat="1">
      <c r="A1" s="52" t="s">
        <v>483</v>
      </c>
      <c r="F1" s="54"/>
      <c r="G1" s="56"/>
    </row>
    <row r="2" spans="1:9" s="53" customFormat="1">
      <c r="A2" s="52" t="s">
        <v>943</v>
      </c>
      <c r="F2" s="54"/>
      <c r="G2" s="56"/>
    </row>
    <row r="3" spans="1:9" s="53" customFormat="1">
      <c r="A3" s="52"/>
      <c r="F3" s="54"/>
      <c r="G3" s="56"/>
    </row>
    <row r="4" spans="1:9">
      <c r="A4" s="448" t="s">
        <v>903</v>
      </c>
      <c r="B4" s="448"/>
      <c r="C4" s="448"/>
      <c r="D4" s="448"/>
      <c r="E4" s="448"/>
      <c r="F4" s="448"/>
      <c r="G4" s="448"/>
    </row>
    <row r="5" spans="1:9">
      <c r="A5" s="448" t="s">
        <v>948</v>
      </c>
      <c r="B5" s="448"/>
      <c r="C5" s="448"/>
      <c r="D5" s="448"/>
      <c r="E5" s="448"/>
      <c r="F5" s="448"/>
      <c r="G5" s="448"/>
    </row>
    <row r="6" spans="1:9" ht="13.5" customHeight="1">
      <c r="F6" s="57"/>
      <c r="G6" s="305" t="str">
        <f>CONCATENATE(functie," ",nume_candidat)</f>
        <v>Profesor Pop Mirela-Cristina</v>
      </c>
    </row>
    <row r="7" spans="1:9" ht="18.75" customHeight="1">
      <c r="A7" s="445" t="s">
        <v>338</v>
      </c>
      <c r="B7" s="445" t="s">
        <v>0</v>
      </c>
      <c r="C7" s="445" t="s">
        <v>953</v>
      </c>
      <c r="D7" s="445" t="s">
        <v>1054</v>
      </c>
      <c r="E7" s="445" t="s">
        <v>1025</v>
      </c>
      <c r="F7" s="451" t="s">
        <v>2</v>
      </c>
      <c r="G7" s="503" t="s">
        <v>544</v>
      </c>
      <c r="H7" s="452" t="s">
        <v>541</v>
      </c>
      <c r="I7" s="453" t="s">
        <v>551</v>
      </c>
    </row>
    <row r="8" spans="1:9" ht="46.5" customHeight="1">
      <c r="A8" s="445"/>
      <c r="B8" s="445"/>
      <c r="C8" s="445"/>
      <c r="D8" s="445"/>
      <c r="E8" s="445"/>
      <c r="F8" s="451"/>
      <c r="G8" s="504"/>
      <c r="H8" s="452"/>
      <c r="I8" s="453"/>
    </row>
    <row r="9" spans="1:9">
      <c r="A9" s="79"/>
      <c r="B9" s="58"/>
      <c r="C9" s="58"/>
      <c r="D9" s="58"/>
      <c r="E9" s="58"/>
      <c r="F9" s="29"/>
      <c r="G9" s="130">
        <f>SUMIF(G10:G1010,"&gt;0")</f>
        <v>0</v>
      </c>
      <c r="H9" s="261"/>
    </row>
    <row r="10" spans="1:9">
      <c r="A10" s="36">
        <v>1</v>
      </c>
      <c r="B10" s="7"/>
      <c r="C10" s="7"/>
      <c r="D10" s="7"/>
      <c r="E10" s="7"/>
      <c r="F10" s="189"/>
      <c r="G10" s="15" t="str">
        <f t="shared" ref="G10:G73" si="0">IF(OR($B10="",$C10="",,,$F10&lt;an_initial,$F10&gt;an_final,$H10=FALSE),"",HLOOKUP(E10,ii522punctaje,2,FALSE)/I10)</f>
        <v/>
      </c>
      <c r="H10" s="307" t="b">
        <f t="shared" ref="H10:H73" si="1">IF(nume_candidat="",FALSE,ISNUMBER(SEARCH(nume_candidat,$B10)))</f>
        <v>0</v>
      </c>
      <c r="I10" s="308">
        <f t="shared" ref="I10:I11" si="2">LEN(B10)-LEN(SUBSTITUTE(B10,",",""))+1</f>
        <v>1</v>
      </c>
    </row>
    <row r="11" spans="1:9">
      <c r="A11" s="36">
        <v>2</v>
      </c>
      <c r="B11" s="7"/>
      <c r="C11" s="7"/>
      <c r="D11" s="7"/>
      <c r="E11" s="7"/>
      <c r="F11" s="189"/>
      <c r="G11" s="15" t="str">
        <f t="shared" si="0"/>
        <v/>
      </c>
      <c r="H11" s="307" t="b">
        <f t="shared" si="1"/>
        <v>0</v>
      </c>
      <c r="I11" s="308">
        <f t="shared" si="2"/>
        <v>1</v>
      </c>
    </row>
    <row r="12" spans="1:9">
      <c r="A12" s="36">
        <v>3</v>
      </c>
      <c r="B12" s="6"/>
      <c r="C12" s="7"/>
      <c r="D12" s="7"/>
      <c r="E12" s="7"/>
      <c r="F12" s="189"/>
      <c r="G12" s="15" t="str">
        <f t="shared" si="0"/>
        <v/>
      </c>
      <c r="H12" s="307" t="b">
        <f t="shared" si="1"/>
        <v>0</v>
      </c>
      <c r="I12" s="308">
        <f t="shared" ref="I12:I75" si="3">LEN(B12)-LEN(SUBSTITUTE(B12,",",""))+1</f>
        <v>1</v>
      </c>
    </row>
    <row r="13" spans="1:9">
      <c r="A13" s="36">
        <v>4</v>
      </c>
      <c r="B13" s="6"/>
      <c r="C13" s="6"/>
      <c r="D13" s="6"/>
      <c r="E13" s="6"/>
      <c r="F13" s="188"/>
      <c r="G13" s="15" t="str">
        <f t="shared" si="0"/>
        <v/>
      </c>
      <c r="H13" s="307" t="b">
        <f t="shared" si="1"/>
        <v>0</v>
      </c>
      <c r="I13" s="308">
        <f t="shared" si="3"/>
        <v>1</v>
      </c>
    </row>
    <row r="14" spans="1:9">
      <c r="A14" s="36">
        <v>5</v>
      </c>
      <c r="B14" s="6"/>
      <c r="C14" s="6"/>
      <c r="D14" s="6"/>
      <c r="E14" s="6"/>
      <c r="F14" s="188"/>
      <c r="G14" s="15" t="str">
        <f t="shared" si="0"/>
        <v/>
      </c>
      <c r="H14" s="307" t="b">
        <f t="shared" si="1"/>
        <v>0</v>
      </c>
      <c r="I14" s="308">
        <f t="shared" si="3"/>
        <v>1</v>
      </c>
    </row>
    <row r="15" spans="1:9">
      <c r="A15" s="36">
        <v>6</v>
      </c>
      <c r="B15" s="6"/>
      <c r="C15" s="6"/>
      <c r="D15" s="6"/>
      <c r="E15" s="6"/>
      <c r="F15" s="188"/>
      <c r="G15" s="15" t="str">
        <f t="shared" si="0"/>
        <v/>
      </c>
      <c r="H15" s="307" t="b">
        <f t="shared" si="1"/>
        <v>0</v>
      </c>
      <c r="I15" s="308">
        <f t="shared" si="3"/>
        <v>1</v>
      </c>
    </row>
    <row r="16" spans="1:9">
      <c r="A16" s="36">
        <v>7</v>
      </c>
      <c r="B16" s="6"/>
      <c r="C16" s="6"/>
      <c r="D16" s="6"/>
      <c r="E16" s="6"/>
      <c r="F16" s="188"/>
      <c r="G16" s="15" t="str">
        <f t="shared" si="0"/>
        <v/>
      </c>
      <c r="H16" s="307" t="b">
        <f t="shared" si="1"/>
        <v>0</v>
      </c>
      <c r="I16" s="308">
        <f t="shared" si="3"/>
        <v>1</v>
      </c>
    </row>
    <row r="17" spans="1:9">
      <c r="A17" s="36">
        <v>8</v>
      </c>
      <c r="B17" s="6"/>
      <c r="C17" s="6"/>
      <c r="D17" s="6"/>
      <c r="E17" s="6"/>
      <c r="F17" s="188"/>
      <c r="G17" s="15" t="str">
        <f t="shared" si="0"/>
        <v/>
      </c>
      <c r="H17" s="307" t="b">
        <f t="shared" si="1"/>
        <v>0</v>
      </c>
      <c r="I17" s="308">
        <f t="shared" si="3"/>
        <v>1</v>
      </c>
    </row>
    <row r="18" spans="1:9">
      <c r="A18" s="36">
        <v>9</v>
      </c>
      <c r="B18" s="6"/>
      <c r="C18" s="6"/>
      <c r="D18" s="6"/>
      <c r="E18" s="6"/>
      <c r="F18" s="188"/>
      <c r="G18" s="15" t="str">
        <f t="shared" si="0"/>
        <v/>
      </c>
      <c r="H18" s="307" t="b">
        <f t="shared" si="1"/>
        <v>0</v>
      </c>
      <c r="I18" s="308">
        <f t="shared" si="3"/>
        <v>1</v>
      </c>
    </row>
    <row r="19" spans="1:9">
      <c r="A19" s="36">
        <v>10</v>
      </c>
      <c r="B19" s="6"/>
      <c r="C19" s="6"/>
      <c r="D19" s="6"/>
      <c r="E19" s="6"/>
      <c r="F19" s="188"/>
      <c r="G19" s="15" t="str">
        <f t="shared" si="0"/>
        <v/>
      </c>
      <c r="H19" s="307" t="b">
        <f t="shared" si="1"/>
        <v>0</v>
      </c>
      <c r="I19" s="308">
        <f t="shared" si="3"/>
        <v>1</v>
      </c>
    </row>
    <row r="20" spans="1:9">
      <c r="A20" s="36">
        <v>11</v>
      </c>
      <c r="B20" s="6"/>
      <c r="C20" s="6"/>
      <c r="D20" s="6"/>
      <c r="E20" s="6"/>
      <c r="F20" s="188"/>
      <c r="G20" s="15" t="str">
        <f t="shared" si="0"/>
        <v/>
      </c>
      <c r="H20" s="307" t="b">
        <f t="shared" si="1"/>
        <v>0</v>
      </c>
      <c r="I20" s="308">
        <f t="shared" si="3"/>
        <v>1</v>
      </c>
    </row>
    <row r="21" spans="1:9">
      <c r="A21" s="36">
        <v>12</v>
      </c>
      <c r="B21" s="6"/>
      <c r="C21" s="6"/>
      <c r="D21" s="6"/>
      <c r="E21" s="6"/>
      <c r="F21" s="188"/>
      <c r="G21" s="15" t="str">
        <f t="shared" si="0"/>
        <v/>
      </c>
      <c r="H21" s="307" t="b">
        <f t="shared" si="1"/>
        <v>0</v>
      </c>
      <c r="I21" s="308">
        <f t="shared" si="3"/>
        <v>1</v>
      </c>
    </row>
    <row r="22" spans="1:9">
      <c r="A22" s="36">
        <v>13</v>
      </c>
      <c r="B22" s="6"/>
      <c r="C22" s="6"/>
      <c r="D22" s="6"/>
      <c r="E22" s="6"/>
      <c r="F22" s="188"/>
      <c r="G22" s="15" t="str">
        <f t="shared" si="0"/>
        <v/>
      </c>
      <c r="H22" s="307" t="b">
        <f t="shared" si="1"/>
        <v>0</v>
      </c>
      <c r="I22" s="308">
        <f t="shared" si="3"/>
        <v>1</v>
      </c>
    </row>
    <row r="23" spans="1:9">
      <c r="A23" s="36">
        <v>14</v>
      </c>
      <c r="B23" s="6"/>
      <c r="C23" s="6"/>
      <c r="D23" s="6"/>
      <c r="E23" s="6"/>
      <c r="F23" s="188"/>
      <c r="G23" s="15" t="str">
        <f t="shared" si="0"/>
        <v/>
      </c>
      <c r="H23" s="307" t="b">
        <f t="shared" si="1"/>
        <v>0</v>
      </c>
      <c r="I23" s="308">
        <f t="shared" si="3"/>
        <v>1</v>
      </c>
    </row>
    <row r="24" spans="1:9">
      <c r="A24" s="36">
        <v>15</v>
      </c>
      <c r="B24" s="6"/>
      <c r="C24" s="6"/>
      <c r="D24" s="6"/>
      <c r="E24" s="6"/>
      <c r="F24" s="188"/>
      <c r="G24" s="15" t="str">
        <f t="shared" si="0"/>
        <v/>
      </c>
      <c r="H24" s="307" t="b">
        <f t="shared" si="1"/>
        <v>0</v>
      </c>
      <c r="I24" s="308">
        <f t="shared" si="3"/>
        <v>1</v>
      </c>
    </row>
    <row r="25" spans="1:9">
      <c r="A25" s="36">
        <v>16</v>
      </c>
      <c r="B25" s="6"/>
      <c r="C25" s="6"/>
      <c r="D25" s="6"/>
      <c r="E25" s="6"/>
      <c r="F25" s="188"/>
      <c r="G25" s="15" t="str">
        <f t="shared" si="0"/>
        <v/>
      </c>
      <c r="H25" s="307" t="b">
        <f t="shared" si="1"/>
        <v>0</v>
      </c>
      <c r="I25" s="308">
        <f t="shared" si="3"/>
        <v>1</v>
      </c>
    </row>
    <row r="26" spans="1:9">
      <c r="A26" s="36">
        <v>17</v>
      </c>
      <c r="B26" s="6"/>
      <c r="C26" s="6"/>
      <c r="D26" s="6"/>
      <c r="E26" s="6"/>
      <c r="F26" s="188"/>
      <c r="G26" s="15" t="str">
        <f t="shared" si="0"/>
        <v/>
      </c>
      <c r="H26" s="307" t="b">
        <f t="shared" si="1"/>
        <v>0</v>
      </c>
      <c r="I26" s="308">
        <f t="shared" si="3"/>
        <v>1</v>
      </c>
    </row>
    <row r="27" spans="1:9">
      <c r="A27" s="36">
        <v>18</v>
      </c>
      <c r="B27" s="6"/>
      <c r="C27" s="6"/>
      <c r="D27" s="6"/>
      <c r="E27" s="6"/>
      <c r="F27" s="188"/>
      <c r="G27" s="15" t="str">
        <f t="shared" si="0"/>
        <v/>
      </c>
      <c r="H27" s="307" t="b">
        <f t="shared" si="1"/>
        <v>0</v>
      </c>
      <c r="I27" s="308">
        <f t="shared" si="3"/>
        <v>1</v>
      </c>
    </row>
    <row r="28" spans="1:9">
      <c r="A28" s="36">
        <v>19</v>
      </c>
      <c r="B28" s="6"/>
      <c r="C28" s="6"/>
      <c r="D28" s="6"/>
      <c r="E28" s="6"/>
      <c r="F28" s="188"/>
      <c r="G28" s="15" t="str">
        <f t="shared" si="0"/>
        <v/>
      </c>
      <c r="H28" s="307" t="b">
        <f t="shared" si="1"/>
        <v>0</v>
      </c>
      <c r="I28" s="308">
        <f t="shared" si="3"/>
        <v>1</v>
      </c>
    </row>
    <row r="29" spans="1:9">
      <c r="A29" s="36">
        <v>20</v>
      </c>
      <c r="B29" s="6"/>
      <c r="C29" s="6"/>
      <c r="D29" s="6"/>
      <c r="E29" s="6"/>
      <c r="F29" s="188"/>
      <c r="G29" s="15" t="str">
        <f t="shared" si="0"/>
        <v/>
      </c>
      <c r="H29" s="307" t="b">
        <f t="shared" si="1"/>
        <v>0</v>
      </c>
      <c r="I29" s="308">
        <f t="shared" si="3"/>
        <v>1</v>
      </c>
    </row>
    <row r="30" spans="1:9">
      <c r="A30" s="36">
        <v>21</v>
      </c>
      <c r="B30" s="6"/>
      <c r="C30" s="6"/>
      <c r="D30" s="6"/>
      <c r="E30" s="6"/>
      <c r="F30" s="188"/>
      <c r="G30" s="15" t="str">
        <f t="shared" si="0"/>
        <v/>
      </c>
      <c r="H30" s="307" t="b">
        <f t="shared" si="1"/>
        <v>0</v>
      </c>
      <c r="I30" s="308">
        <f t="shared" si="3"/>
        <v>1</v>
      </c>
    </row>
    <row r="31" spans="1:9">
      <c r="A31" s="36">
        <v>22</v>
      </c>
      <c r="B31" s="6"/>
      <c r="C31" s="6"/>
      <c r="D31" s="6"/>
      <c r="E31" s="6"/>
      <c r="F31" s="188"/>
      <c r="G31" s="15" t="str">
        <f t="shared" si="0"/>
        <v/>
      </c>
      <c r="H31" s="307" t="b">
        <f t="shared" si="1"/>
        <v>0</v>
      </c>
      <c r="I31" s="308">
        <f t="shared" si="3"/>
        <v>1</v>
      </c>
    </row>
    <row r="32" spans="1:9">
      <c r="A32" s="36">
        <v>23</v>
      </c>
      <c r="B32" s="6"/>
      <c r="C32" s="6"/>
      <c r="D32" s="6"/>
      <c r="E32" s="6"/>
      <c r="F32" s="188"/>
      <c r="G32" s="15" t="str">
        <f t="shared" si="0"/>
        <v/>
      </c>
      <c r="H32" s="307" t="b">
        <f t="shared" si="1"/>
        <v>0</v>
      </c>
      <c r="I32" s="308">
        <f t="shared" si="3"/>
        <v>1</v>
      </c>
    </row>
    <row r="33" spans="1:9">
      <c r="A33" s="36">
        <v>24</v>
      </c>
      <c r="B33" s="6"/>
      <c r="C33" s="6"/>
      <c r="D33" s="6"/>
      <c r="E33" s="6"/>
      <c r="F33" s="188"/>
      <c r="G33" s="15" t="str">
        <f t="shared" si="0"/>
        <v/>
      </c>
      <c r="H33" s="307" t="b">
        <f t="shared" si="1"/>
        <v>0</v>
      </c>
      <c r="I33" s="308">
        <f t="shared" si="3"/>
        <v>1</v>
      </c>
    </row>
    <row r="34" spans="1:9">
      <c r="A34" s="36">
        <v>25</v>
      </c>
      <c r="B34" s="6"/>
      <c r="C34" s="6"/>
      <c r="D34" s="6"/>
      <c r="E34" s="6"/>
      <c r="F34" s="188"/>
      <c r="G34" s="15" t="str">
        <f t="shared" si="0"/>
        <v/>
      </c>
      <c r="H34" s="307" t="b">
        <f t="shared" si="1"/>
        <v>0</v>
      </c>
      <c r="I34" s="308">
        <f t="shared" si="3"/>
        <v>1</v>
      </c>
    </row>
    <row r="35" spans="1:9">
      <c r="A35" s="36">
        <v>26</v>
      </c>
      <c r="B35" s="6"/>
      <c r="C35" s="6"/>
      <c r="D35" s="6"/>
      <c r="E35" s="6"/>
      <c r="F35" s="188"/>
      <c r="G35" s="15" t="str">
        <f t="shared" si="0"/>
        <v/>
      </c>
      <c r="H35" s="307" t="b">
        <f t="shared" si="1"/>
        <v>0</v>
      </c>
      <c r="I35" s="308">
        <f t="shared" si="3"/>
        <v>1</v>
      </c>
    </row>
    <row r="36" spans="1:9">
      <c r="A36" s="36">
        <v>27</v>
      </c>
      <c r="B36" s="6"/>
      <c r="C36" s="6"/>
      <c r="D36" s="6"/>
      <c r="E36" s="6"/>
      <c r="F36" s="188"/>
      <c r="G36" s="15" t="str">
        <f t="shared" si="0"/>
        <v/>
      </c>
      <c r="H36" s="307" t="b">
        <f t="shared" si="1"/>
        <v>0</v>
      </c>
      <c r="I36" s="308">
        <f t="shared" si="3"/>
        <v>1</v>
      </c>
    </row>
    <row r="37" spans="1:9">
      <c r="A37" s="36">
        <v>28</v>
      </c>
      <c r="B37" s="6"/>
      <c r="C37" s="6"/>
      <c r="D37" s="6"/>
      <c r="E37" s="6"/>
      <c r="F37" s="188"/>
      <c r="G37" s="15" t="str">
        <f t="shared" si="0"/>
        <v/>
      </c>
      <c r="H37" s="307" t="b">
        <f t="shared" si="1"/>
        <v>0</v>
      </c>
      <c r="I37" s="308">
        <f t="shared" si="3"/>
        <v>1</v>
      </c>
    </row>
    <row r="38" spans="1:9">
      <c r="A38" s="36">
        <v>29</v>
      </c>
      <c r="B38" s="6"/>
      <c r="C38" s="6"/>
      <c r="D38" s="6"/>
      <c r="E38" s="6"/>
      <c r="F38" s="188"/>
      <c r="G38" s="15" t="str">
        <f t="shared" si="0"/>
        <v/>
      </c>
      <c r="H38" s="307" t="b">
        <f t="shared" si="1"/>
        <v>0</v>
      </c>
      <c r="I38" s="308">
        <f t="shared" si="3"/>
        <v>1</v>
      </c>
    </row>
    <row r="39" spans="1:9">
      <c r="A39" s="36">
        <v>30</v>
      </c>
      <c r="B39" s="6"/>
      <c r="C39" s="6"/>
      <c r="D39" s="6"/>
      <c r="E39" s="6"/>
      <c r="F39" s="188"/>
      <c r="G39" s="15" t="str">
        <f t="shared" si="0"/>
        <v/>
      </c>
      <c r="H39" s="307" t="b">
        <f t="shared" si="1"/>
        <v>0</v>
      </c>
      <c r="I39" s="308">
        <f t="shared" si="3"/>
        <v>1</v>
      </c>
    </row>
    <row r="40" spans="1:9">
      <c r="A40" s="36">
        <v>31</v>
      </c>
      <c r="B40" s="6"/>
      <c r="C40" s="6"/>
      <c r="D40" s="6"/>
      <c r="E40" s="6"/>
      <c r="F40" s="188"/>
      <c r="G40" s="15" t="str">
        <f t="shared" si="0"/>
        <v/>
      </c>
      <c r="H40" s="307" t="b">
        <f t="shared" si="1"/>
        <v>0</v>
      </c>
      <c r="I40" s="308">
        <f t="shared" si="3"/>
        <v>1</v>
      </c>
    </row>
    <row r="41" spans="1:9">
      <c r="A41" s="36">
        <v>32</v>
      </c>
      <c r="B41" s="6"/>
      <c r="C41" s="6"/>
      <c r="D41" s="6"/>
      <c r="E41" s="6"/>
      <c r="F41" s="188"/>
      <c r="G41" s="15" t="str">
        <f t="shared" si="0"/>
        <v/>
      </c>
      <c r="H41" s="307" t="b">
        <f t="shared" si="1"/>
        <v>0</v>
      </c>
      <c r="I41" s="308">
        <f t="shared" si="3"/>
        <v>1</v>
      </c>
    </row>
    <row r="42" spans="1:9">
      <c r="A42" s="36">
        <v>33</v>
      </c>
      <c r="B42" s="6"/>
      <c r="C42" s="6"/>
      <c r="D42" s="6"/>
      <c r="E42" s="6"/>
      <c r="F42" s="188"/>
      <c r="G42" s="15" t="str">
        <f t="shared" si="0"/>
        <v/>
      </c>
      <c r="H42" s="307" t="b">
        <f t="shared" si="1"/>
        <v>0</v>
      </c>
      <c r="I42" s="308">
        <f t="shared" si="3"/>
        <v>1</v>
      </c>
    </row>
    <row r="43" spans="1:9">
      <c r="A43" s="36">
        <v>34</v>
      </c>
      <c r="B43" s="6"/>
      <c r="C43" s="6"/>
      <c r="D43" s="6"/>
      <c r="E43" s="6"/>
      <c r="F43" s="188"/>
      <c r="G43" s="15" t="str">
        <f t="shared" si="0"/>
        <v/>
      </c>
      <c r="H43" s="307" t="b">
        <f t="shared" si="1"/>
        <v>0</v>
      </c>
      <c r="I43" s="308">
        <f t="shared" si="3"/>
        <v>1</v>
      </c>
    </row>
    <row r="44" spans="1:9">
      <c r="A44" s="36">
        <v>35</v>
      </c>
      <c r="B44" s="6"/>
      <c r="C44" s="6"/>
      <c r="D44" s="6"/>
      <c r="E44" s="6"/>
      <c r="F44" s="188"/>
      <c r="G44" s="15" t="str">
        <f t="shared" si="0"/>
        <v/>
      </c>
      <c r="H44" s="307" t="b">
        <f t="shared" si="1"/>
        <v>0</v>
      </c>
      <c r="I44" s="308">
        <f t="shared" si="3"/>
        <v>1</v>
      </c>
    </row>
    <row r="45" spans="1:9">
      <c r="A45" s="36">
        <v>36</v>
      </c>
      <c r="B45" s="6"/>
      <c r="C45" s="6"/>
      <c r="D45" s="6"/>
      <c r="E45" s="6"/>
      <c r="F45" s="188"/>
      <c r="G45" s="15" t="str">
        <f t="shared" si="0"/>
        <v/>
      </c>
      <c r="H45" s="307" t="b">
        <f t="shared" si="1"/>
        <v>0</v>
      </c>
      <c r="I45" s="308">
        <f t="shared" si="3"/>
        <v>1</v>
      </c>
    </row>
    <row r="46" spans="1:9">
      <c r="A46" s="36">
        <v>37</v>
      </c>
      <c r="B46" s="6"/>
      <c r="C46" s="6"/>
      <c r="D46" s="6"/>
      <c r="E46" s="6"/>
      <c r="F46" s="188"/>
      <c r="G46" s="15" t="str">
        <f t="shared" si="0"/>
        <v/>
      </c>
      <c r="H46" s="307" t="b">
        <f t="shared" si="1"/>
        <v>0</v>
      </c>
      <c r="I46" s="308">
        <f t="shared" si="3"/>
        <v>1</v>
      </c>
    </row>
    <row r="47" spans="1:9">
      <c r="A47" s="36">
        <v>38</v>
      </c>
      <c r="B47" s="6"/>
      <c r="C47" s="6"/>
      <c r="D47" s="6"/>
      <c r="E47" s="6"/>
      <c r="F47" s="188"/>
      <c r="G47" s="15" t="str">
        <f t="shared" si="0"/>
        <v/>
      </c>
      <c r="H47" s="307" t="b">
        <f t="shared" si="1"/>
        <v>0</v>
      </c>
      <c r="I47" s="308">
        <f t="shared" si="3"/>
        <v>1</v>
      </c>
    </row>
    <row r="48" spans="1:9">
      <c r="A48" s="36">
        <v>39</v>
      </c>
      <c r="B48" s="6"/>
      <c r="C48" s="6"/>
      <c r="D48" s="6"/>
      <c r="E48" s="6"/>
      <c r="F48" s="188"/>
      <c r="G48" s="15" t="str">
        <f t="shared" si="0"/>
        <v/>
      </c>
      <c r="H48" s="307" t="b">
        <f t="shared" si="1"/>
        <v>0</v>
      </c>
      <c r="I48" s="308">
        <f t="shared" si="3"/>
        <v>1</v>
      </c>
    </row>
    <row r="49" spans="1:9">
      <c r="A49" s="36">
        <v>40</v>
      </c>
      <c r="B49" s="6"/>
      <c r="C49" s="6"/>
      <c r="D49" s="6"/>
      <c r="E49" s="6"/>
      <c r="F49" s="188"/>
      <c r="G49" s="15" t="str">
        <f t="shared" si="0"/>
        <v/>
      </c>
      <c r="H49" s="307" t="b">
        <f t="shared" si="1"/>
        <v>0</v>
      </c>
      <c r="I49" s="308">
        <f t="shared" si="3"/>
        <v>1</v>
      </c>
    </row>
    <row r="50" spans="1:9">
      <c r="A50" s="36">
        <v>41</v>
      </c>
      <c r="B50" s="6"/>
      <c r="C50" s="6"/>
      <c r="D50" s="6"/>
      <c r="E50" s="6"/>
      <c r="F50" s="188"/>
      <c r="G50" s="15" t="str">
        <f t="shared" si="0"/>
        <v/>
      </c>
      <c r="H50" s="307" t="b">
        <f t="shared" si="1"/>
        <v>0</v>
      </c>
      <c r="I50" s="308">
        <f t="shared" si="3"/>
        <v>1</v>
      </c>
    </row>
    <row r="51" spans="1:9">
      <c r="A51" s="36">
        <v>42</v>
      </c>
      <c r="B51" s="6"/>
      <c r="C51" s="6"/>
      <c r="D51" s="6"/>
      <c r="E51" s="6"/>
      <c r="F51" s="188"/>
      <c r="G51" s="15" t="str">
        <f t="shared" si="0"/>
        <v/>
      </c>
      <c r="H51" s="307" t="b">
        <f t="shared" si="1"/>
        <v>0</v>
      </c>
      <c r="I51" s="308">
        <f t="shared" si="3"/>
        <v>1</v>
      </c>
    </row>
    <row r="52" spans="1:9">
      <c r="A52" s="36">
        <v>43</v>
      </c>
      <c r="B52" s="6"/>
      <c r="C52" s="6"/>
      <c r="D52" s="6"/>
      <c r="E52" s="6"/>
      <c r="F52" s="188"/>
      <c r="G52" s="15" t="str">
        <f t="shared" si="0"/>
        <v/>
      </c>
      <c r="H52" s="307" t="b">
        <f t="shared" si="1"/>
        <v>0</v>
      </c>
      <c r="I52" s="308">
        <f t="shared" si="3"/>
        <v>1</v>
      </c>
    </row>
    <row r="53" spans="1:9">
      <c r="A53" s="36">
        <v>44</v>
      </c>
      <c r="B53" s="6"/>
      <c r="C53" s="6"/>
      <c r="D53" s="6"/>
      <c r="E53" s="6"/>
      <c r="F53" s="188"/>
      <c r="G53" s="15" t="str">
        <f t="shared" si="0"/>
        <v/>
      </c>
      <c r="H53" s="307" t="b">
        <f t="shared" si="1"/>
        <v>0</v>
      </c>
      <c r="I53" s="308">
        <f t="shared" si="3"/>
        <v>1</v>
      </c>
    </row>
    <row r="54" spans="1:9">
      <c r="A54" s="36">
        <v>45</v>
      </c>
      <c r="B54" s="6"/>
      <c r="C54" s="6"/>
      <c r="D54" s="6"/>
      <c r="E54" s="6"/>
      <c r="F54" s="188"/>
      <c r="G54" s="15" t="str">
        <f t="shared" si="0"/>
        <v/>
      </c>
      <c r="H54" s="307" t="b">
        <f t="shared" si="1"/>
        <v>0</v>
      </c>
      <c r="I54" s="308">
        <f t="shared" si="3"/>
        <v>1</v>
      </c>
    </row>
    <row r="55" spans="1:9">
      <c r="A55" s="36">
        <v>46</v>
      </c>
      <c r="B55" s="6"/>
      <c r="C55" s="6"/>
      <c r="D55" s="6"/>
      <c r="E55" s="6"/>
      <c r="F55" s="188"/>
      <c r="G55" s="15" t="str">
        <f t="shared" si="0"/>
        <v/>
      </c>
      <c r="H55" s="307" t="b">
        <f t="shared" si="1"/>
        <v>0</v>
      </c>
      <c r="I55" s="308">
        <f t="shared" si="3"/>
        <v>1</v>
      </c>
    </row>
    <row r="56" spans="1:9">
      <c r="A56" s="36">
        <v>47</v>
      </c>
      <c r="B56" s="6"/>
      <c r="C56" s="6"/>
      <c r="D56" s="6"/>
      <c r="E56" s="6"/>
      <c r="F56" s="188"/>
      <c r="G56" s="15" t="str">
        <f t="shared" si="0"/>
        <v/>
      </c>
      <c r="H56" s="307" t="b">
        <f t="shared" si="1"/>
        <v>0</v>
      </c>
      <c r="I56" s="308">
        <f t="shared" si="3"/>
        <v>1</v>
      </c>
    </row>
    <row r="57" spans="1:9">
      <c r="A57" s="36">
        <v>48</v>
      </c>
      <c r="B57" s="6"/>
      <c r="C57" s="6"/>
      <c r="D57" s="6"/>
      <c r="E57" s="6"/>
      <c r="F57" s="188"/>
      <c r="G57" s="15" t="str">
        <f t="shared" si="0"/>
        <v/>
      </c>
      <c r="H57" s="307" t="b">
        <f t="shared" si="1"/>
        <v>0</v>
      </c>
      <c r="I57" s="308">
        <f t="shared" si="3"/>
        <v>1</v>
      </c>
    </row>
    <row r="58" spans="1:9">
      <c r="A58" s="36">
        <v>49</v>
      </c>
      <c r="B58" s="6"/>
      <c r="C58" s="6"/>
      <c r="D58" s="6"/>
      <c r="E58" s="6"/>
      <c r="F58" s="188"/>
      <c r="G58" s="15" t="str">
        <f t="shared" si="0"/>
        <v/>
      </c>
      <c r="H58" s="307" t="b">
        <f t="shared" si="1"/>
        <v>0</v>
      </c>
      <c r="I58" s="308">
        <f t="shared" si="3"/>
        <v>1</v>
      </c>
    </row>
    <row r="59" spans="1:9">
      <c r="A59" s="36">
        <v>50</v>
      </c>
      <c r="B59" s="6"/>
      <c r="C59" s="6"/>
      <c r="D59" s="6"/>
      <c r="E59" s="6"/>
      <c r="F59" s="188"/>
      <c r="G59" s="15" t="str">
        <f t="shared" si="0"/>
        <v/>
      </c>
      <c r="H59" s="307" t="b">
        <f t="shared" si="1"/>
        <v>0</v>
      </c>
      <c r="I59" s="308">
        <f t="shared" si="3"/>
        <v>1</v>
      </c>
    </row>
    <row r="60" spans="1:9">
      <c r="A60" s="36">
        <v>51</v>
      </c>
      <c r="B60" s="6"/>
      <c r="C60" s="6"/>
      <c r="D60" s="6"/>
      <c r="E60" s="6"/>
      <c r="F60" s="188"/>
      <c r="G60" s="15" t="str">
        <f t="shared" si="0"/>
        <v/>
      </c>
      <c r="H60" s="307" t="b">
        <f t="shared" si="1"/>
        <v>0</v>
      </c>
      <c r="I60" s="308">
        <f t="shared" si="3"/>
        <v>1</v>
      </c>
    </row>
    <row r="61" spans="1:9">
      <c r="A61" s="36">
        <v>52</v>
      </c>
      <c r="B61" s="6"/>
      <c r="C61" s="6"/>
      <c r="D61" s="6"/>
      <c r="E61" s="6"/>
      <c r="F61" s="188"/>
      <c r="G61" s="15" t="str">
        <f t="shared" si="0"/>
        <v/>
      </c>
      <c r="H61" s="307" t="b">
        <f t="shared" si="1"/>
        <v>0</v>
      </c>
      <c r="I61" s="308">
        <f t="shared" si="3"/>
        <v>1</v>
      </c>
    </row>
    <row r="62" spans="1:9">
      <c r="A62" s="36">
        <v>53</v>
      </c>
      <c r="B62" s="6"/>
      <c r="C62" s="6"/>
      <c r="D62" s="6"/>
      <c r="E62" s="6"/>
      <c r="F62" s="188"/>
      <c r="G62" s="15" t="str">
        <f t="shared" si="0"/>
        <v/>
      </c>
      <c r="H62" s="307" t="b">
        <f t="shared" si="1"/>
        <v>0</v>
      </c>
      <c r="I62" s="308">
        <f t="shared" si="3"/>
        <v>1</v>
      </c>
    </row>
    <row r="63" spans="1:9">
      <c r="A63" s="36">
        <v>54</v>
      </c>
      <c r="B63" s="6"/>
      <c r="C63" s="6"/>
      <c r="D63" s="6"/>
      <c r="E63" s="6"/>
      <c r="F63" s="188"/>
      <c r="G63" s="15" t="str">
        <f t="shared" si="0"/>
        <v/>
      </c>
      <c r="H63" s="307" t="b">
        <f t="shared" si="1"/>
        <v>0</v>
      </c>
      <c r="I63" s="308">
        <f t="shared" si="3"/>
        <v>1</v>
      </c>
    </row>
    <row r="64" spans="1:9">
      <c r="A64" s="36">
        <v>55</v>
      </c>
      <c r="B64" s="6"/>
      <c r="C64" s="6"/>
      <c r="D64" s="6"/>
      <c r="E64" s="6"/>
      <c r="F64" s="188"/>
      <c r="G64" s="15" t="str">
        <f t="shared" si="0"/>
        <v/>
      </c>
      <c r="H64" s="307" t="b">
        <f t="shared" si="1"/>
        <v>0</v>
      </c>
      <c r="I64" s="308">
        <f t="shared" si="3"/>
        <v>1</v>
      </c>
    </row>
    <row r="65" spans="1:9">
      <c r="A65" s="36">
        <v>56</v>
      </c>
      <c r="B65" s="6"/>
      <c r="C65" s="6"/>
      <c r="D65" s="6"/>
      <c r="E65" s="6"/>
      <c r="F65" s="188"/>
      <c r="G65" s="15" t="str">
        <f t="shared" si="0"/>
        <v/>
      </c>
      <c r="H65" s="307" t="b">
        <f t="shared" si="1"/>
        <v>0</v>
      </c>
      <c r="I65" s="308">
        <f t="shared" si="3"/>
        <v>1</v>
      </c>
    </row>
    <row r="66" spans="1:9">
      <c r="A66" s="36">
        <v>57</v>
      </c>
      <c r="B66" s="6"/>
      <c r="C66" s="6"/>
      <c r="D66" s="6"/>
      <c r="E66" s="6"/>
      <c r="F66" s="188"/>
      <c r="G66" s="15" t="str">
        <f t="shared" si="0"/>
        <v/>
      </c>
      <c r="H66" s="307" t="b">
        <f t="shared" si="1"/>
        <v>0</v>
      </c>
      <c r="I66" s="308">
        <f t="shared" si="3"/>
        <v>1</v>
      </c>
    </row>
    <row r="67" spans="1:9">
      <c r="A67" s="36">
        <v>58</v>
      </c>
      <c r="B67" s="6"/>
      <c r="C67" s="6"/>
      <c r="D67" s="6"/>
      <c r="E67" s="6"/>
      <c r="F67" s="188"/>
      <c r="G67" s="15" t="str">
        <f t="shared" si="0"/>
        <v/>
      </c>
      <c r="H67" s="307" t="b">
        <f t="shared" si="1"/>
        <v>0</v>
      </c>
      <c r="I67" s="308">
        <f t="shared" si="3"/>
        <v>1</v>
      </c>
    </row>
    <row r="68" spans="1:9">
      <c r="A68" s="36">
        <v>59</v>
      </c>
      <c r="B68" s="6"/>
      <c r="C68" s="6"/>
      <c r="D68" s="6"/>
      <c r="E68" s="6"/>
      <c r="F68" s="188"/>
      <c r="G68" s="15" t="str">
        <f t="shared" si="0"/>
        <v/>
      </c>
      <c r="H68" s="307" t="b">
        <f t="shared" si="1"/>
        <v>0</v>
      </c>
      <c r="I68" s="308">
        <f t="shared" si="3"/>
        <v>1</v>
      </c>
    </row>
    <row r="69" spans="1:9">
      <c r="A69" s="36">
        <v>60</v>
      </c>
      <c r="B69" s="6"/>
      <c r="C69" s="6"/>
      <c r="D69" s="6"/>
      <c r="E69" s="6"/>
      <c r="F69" s="188"/>
      <c r="G69" s="15" t="str">
        <f t="shared" si="0"/>
        <v/>
      </c>
      <c r="H69" s="307" t="b">
        <f t="shared" si="1"/>
        <v>0</v>
      </c>
      <c r="I69" s="308">
        <f t="shared" si="3"/>
        <v>1</v>
      </c>
    </row>
    <row r="70" spans="1:9">
      <c r="A70" s="36">
        <v>61</v>
      </c>
      <c r="B70" s="6"/>
      <c r="C70" s="6"/>
      <c r="D70" s="6"/>
      <c r="E70" s="6"/>
      <c r="F70" s="188"/>
      <c r="G70" s="15" t="str">
        <f t="shared" si="0"/>
        <v/>
      </c>
      <c r="H70" s="307" t="b">
        <f t="shared" si="1"/>
        <v>0</v>
      </c>
      <c r="I70" s="308">
        <f t="shared" si="3"/>
        <v>1</v>
      </c>
    </row>
    <row r="71" spans="1:9">
      <c r="A71" s="36">
        <v>62</v>
      </c>
      <c r="B71" s="6"/>
      <c r="C71" s="6"/>
      <c r="D71" s="6"/>
      <c r="E71" s="6"/>
      <c r="F71" s="188"/>
      <c r="G71" s="15" t="str">
        <f t="shared" si="0"/>
        <v/>
      </c>
      <c r="H71" s="307" t="b">
        <f t="shared" si="1"/>
        <v>0</v>
      </c>
      <c r="I71" s="308">
        <f t="shared" si="3"/>
        <v>1</v>
      </c>
    </row>
    <row r="72" spans="1:9">
      <c r="A72" s="36">
        <v>63</v>
      </c>
      <c r="B72" s="6"/>
      <c r="C72" s="6"/>
      <c r="D72" s="6"/>
      <c r="E72" s="6"/>
      <c r="F72" s="188"/>
      <c r="G72" s="15" t="str">
        <f t="shared" si="0"/>
        <v/>
      </c>
      <c r="H72" s="307" t="b">
        <f t="shared" si="1"/>
        <v>0</v>
      </c>
      <c r="I72" s="308">
        <f t="shared" si="3"/>
        <v>1</v>
      </c>
    </row>
    <row r="73" spans="1:9">
      <c r="A73" s="36">
        <v>64</v>
      </c>
      <c r="B73" s="6"/>
      <c r="C73" s="6"/>
      <c r="D73" s="6"/>
      <c r="E73" s="6"/>
      <c r="F73" s="188"/>
      <c r="G73" s="15" t="str">
        <f t="shared" si="0"/>
        <v/>
      </c>
      <c r="H73" s="307" t="b">
        <f t="shared" si="1"/>
        <v>0</v>
      </c>
      <c r="I73" s="308">
        <f t="shared" si="3"/>
        <v>1</v>
      </c>
    </row>
    <row r="74" spans="1:9">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c r="A75" s="36">
        <v>66</v>
      </c>
      <c r="B75" s="6"/>
      <c r="C75" s="6"/>
      <c r="D75" s="6"/>
      <c r="E75" s="6"/>
      <c r="F75" s="188"/>
      <c r="G75" s="15" t="str">
        <f t="shared" si="4"/>
        <v/>
      </c>
      <c r="H75" s="307" t="b">
        <f t="shared" si="5"/>
        <v>0</v>
      </c>
      <c r="I75" s="308">
        <f t="shared" si="3"/>
        <v>1</v>
      </c>
    </row>
    <row r="76" spans="1:9">
      <c r="A76" s="36">
        <v>67</v>
      </c>
      <c r="B76" s="6"/>
      <c r="C76" s="6"/>
      <c r="D76" s="6"/>
      <c r="E76" s="6"/>
      <c r="F76" s="188"/>
      <c r="G76" s="15" t="str">
        <f t="shared" si="4"/>
        <v/>
      </c>
      <c r="H76" s="307" t="b">
        <f t="shared" si="5"/>
        <v>0</v>
      </c>
      <c r="I76" s="308">
        <f t="shared" ref="I76:I139" si="6">LEN(B76)-LEN(SUBSTITUTE(B76,",",""))+1</f>
        <v>1</v>
      </c>
    </row>
    <row r="77" spans="1:9">
      <c r="A77" s="36">
        <v>68</v>
      </c>
      <c r="B77" s="6"/>
      <c r="C77" s="6"/>
      <c r="D77" s="6"/>
      <c r="E77" s="6"/>
      <c r="F77" s="188"/>
      <c r="G77" s="15" t="str">
        <f t="shared" si="4"/>
        <v/>
      </c>
      <c r="H77" s="307" t="b">
        <f t="shared" si="5"/>
        <v>0</v>
      </c>
      <c r="I77" s="308">
        <f t="shared" si="6"/>
        <v>1</v>
      </c>
    </row>
    <row r="78" spans="1:9">
      <c r="A78" s="36">
        <v>69</v>
      </c>
      <c r="B78" s="6"/>
      <c r="C78" s="6"/>
      <c r="D78" s="6"/>
      <c r="E78" s="6"/>
      <c r="F78" s="188"/>
      <c r="G78" s="15" t="str">
        <f t="shared" si="4"/>
        <v/>
      </c>
      <c r="H78" s="307" t="b">
        <f t="shared" si="5"/>
        <v>0</v>
      </c>
      <c r="I78" s="308">
        <f t="shared" si="6"/>
        <v>1</v>
      </c>
    </row>
    <row r="79" spans="1:9">
      <c r="A79" s="36">
        <v>70</v>
      </c>
      <c r="B79" s="6"/>
      <c r="C79" s="6"/>
      <c r="D79" s="6"/>
      <c r="E79" s="6"/>
      <c r="F79" s="188"/>
      <c r="G79" s="15" t="str">
        <f t="shared" si="4"/>
        <v/>
      </c>
      <c r="H79" s="307" t="b">
        <f t="shared" si="5"/>
        <v>0</v>
      </c>
      <c r="I79" s="308">
        <f t="shared" si="6"/>
        <v>1</v>
      </c>
    </row>
    <row r="80" spans="1:9">
      <c r="A80" s="36">
        <v>71</v>
      </c>
      <c r="B80" s="6"/>
      <c r="C80" s="6"/>
      <c r="D80" s="6"/>
      <c r="E80" s="6"/>
      <c r="F80" s="188"/>
      <c r="G80" s="15" t="str">
        <f t="shared" si="4"/>
        <v/>
      </c>
      <c r="H80" s="307" t="b">
        <f t="shared" si="5"/>
        <v>0</v>
      </c>
      <c r="I80" s="308">
        <f t="shared" si="6"/>
        <v>1</v>
      </c>
    </row>
    <row r="81" spans="1:9">
      <c r="A81" s="36">
        <v>72</v>
      </c>
      <c r="B81" s="6"/>
      <c r="C81" s="6"/>
      <c r="D81" s="6"/>
      <c r="E81" s="6"/>
      <c r="F81" s="188"/>
      <c r="G81" s="15" t="str">
        <f t="shared" si="4"/>
        <v/>
      </c>
      <c r="H81" s="307" t="b">
        <f t="shared" si="5"/>
        <v>0</v>
      </c>
      <c r="I81" s="308">
        <f t="shared" si="6"/>
        <v>1</v>
      </c>
    </row>
    <row r="82" spans="1:9">
      <c r="A82" s="36">
        <v>73</v>
      </c>
      <c r="B82" s="6"/>
      <c r="C82" s="6"/>
      <c r="D82" s="6"/>
      <c r="E82" s="6"/>
      <c r="F82" s="188"/>
      <c r="G82" s="15" t="str">
        <f t="shared" si="4"/>
        <v/>
      </c>
      <c r="H82" s="307" t="b">
        <f t="shared" si="5"/>
        <v>0</v>
      </c>
      <c r="I82" s="308">
        <f t="shared" si="6"/>
        <v>1</v>
      </c>
    </row>
    <row r="83" spans="1:9">
      <c r="A83" s="36">
        <v>74</v>
      </c>
      <c r="B83" s="6"/>
      <c r="C83" s="6"/>
      <c r="D83" s="6"/>
      <c r="E83" s="6"/>
      <c r="F83" s="188"/>
      <c r="G83" s="15" t="str">
        <f t="shared" si="4"/>
        <v/>
      </c>
      <c r="H83" s="307" t="b">
        <f t="shared" si="5"/>
        <v>0</v>
      </c>
      <c r="I83" s="308">
        <f t="shared" si="6"/>
        <v>1</v>
      </c>
    </row>
    <row r="84" spans="1:9">
      <c r="A84" s="36">
        <v>75</v>
      </c>
      <c r="B84" s="6"/>
      <c r="C84" s="6"/>
      <c r="D84" s="6"/>
      <c r="E84" s="6"/>
      <c r="F84" s="188"/>
      <c r="G84" s="15" t="str">
        <f t="shared" si="4"/>
        <v/>
      </c>
      <c r="H84" s="307" t="b">
        <f t="shared" si="5"/>
        <v>0</v>
      </c>
      <c r="I84" s="308">
        <f t="shared" si="6"/>
        <v>1</v>
      </c>
    </row>
    <row r="85" spans="1:9">
      <c r="A85" s="36">
        <v>76</v>
      </c>
      <c r="B85" s="6"/>
      <c r="C85" s="6"/>
      <c r="D85" s="6"/>
      <c r="E85" s="6"/>
      <c r="F85" s="188"/>
      <c r="G85" s="15" t="str">
        <f t="shared" si="4"/>
        <v/>
      </c>
      <c r="H85" s="307" t="b">
        <f t="shared" si="5"/>
        <v>0</v>
      </c>
      <c r="I85" s="308">
        <f t="shared" si="6"/>
        <v>1</v>
      </c>
    </row>
    <row r="86" spans="1:9">
      <c r="A86" s="36">
        <v>77</v>
      </c>
      <c r="B86" s="6"/>
      <c r="C86" s="6"/>
      <c r="D86" s="6"/>
      <c r="E86" s="6"/>
      <c r="F86" s="188"/>
      <c r="G86" s="15" t="str">
        <f t="shared" si="4"/>
        <v/>
      </c>
      <c r="H86" s="307" t="b">
        <f t="shared" si="5"/>
        <v>0</v>
      </c>
      <c r="I86" s="308">
        <f t="shared" si="6"/>
        <v>1</v>
      </c>
    </row>
    <row r="87" spans="1:9">
      <c r="A87" s="36">
        <v>78</v>
      </c>
      <c r="B87" s="6"/>
      <c r="C87" s="6"/>
      <c r="D87" s="6"/>
      <c r="E87" s="6"/>
      <c r="F87" s="188"/>
      <c r="G87" s="15" t="str">
        <f t="shared" si="4"/>
        <v/>
      </c>
      <c r="H87" s="307" t="b">
        <f t="shared" si="5"/>
        <v>0</v>
      </c>
      <c r="I87" s="308">
        <f t="shared" si="6"/>
        <v>1</v>
      </c>
    </row>
    <row r="88" spans="1:9">
      <c r="A88" s="36">
        <v>79</v>
      </c>
      <c r="B88" s="6"/>
      <c r="C88" s="6"/>
      <c r="D88" s="6"/>
      <c r="E88" s="6"/>
      <c r="F88" s="188"/>
      <c r="G88" s="15" t="str">
        <f t="shared" si="4"/>
        <v/>
      </c>
      <c r="H88" s="307" t="b">
        <f t="shared" si="5"/>
        <v>0</v>
      </c>
      <c r="I88" s="308">
        <f t="shared" si="6"/>
        <v>1</v>
      </c>
    </row>
    <row r="89" spans="1:9">
      <c r="A89" s="36">
        <v>80</v>
      </c>
      <c r="B89" s="6"/>
      <c r="C89" s="6"/>
      <c r="D89" s="6"/>
      <c r="E89" s="6"/>
      <c r="F89" s="188"/>
      <c r="G89" s="15" t="str">
        <f t="shared" si="4"/>
        <v/>
      </c>
      <c r="H89" s="307" t="b">
        <f t="shared" si="5"/>
        <v>0</v>
      </c>
      <c r="I89" s="308">
        <f t="shared" si="6"/>
        <v>1</v>
      </c>
    </row>
    <row r="90" spans="1:9">
      <c r="A90" s="36">
        <v>81</v>
      </c>
      <c r="B90" s="6"/>
      <c r="C90" s="6"/>
      <c r="D90" s="6"/>
      <c r="E90" s="6"/>
      <c r="F90" s="188"/>
      <c r="G90" s="15" t="str">
        <f t="shared" si="4"/>
        <v/>
      </c>
      <c r="H90" s="307" t="b">
        <f t="shared" si="5"/>
        <v>0</v>
      </c>
      <c r="I90" s="308">
        <f t="shared" si="6"/>
        <v>1</v>
      </c>
    </row>
    <row r="91" spans="1:9">
      <c r="A91" s="36">
        <v>82</v>
      </c>
      <c r="B91" s="6"/>
      <c r="C91" s="6"/>
      <c r="D91" s="6"/>
      <c r="E91" s="6"/>
      <c r="F91" s="188"/>
      <c r="G91" s="15" t="str">
        <f t="shared" si="4"/>
        <v/>
      </c>
      <c r="H91" s="307" t="b">
        <f t="shared" si="5"/>
        <v>0</v>
      </c>
      <c r="I91" s="308">
        <f t="shared" si="6"/>
        <v>1</v>
      </c>
    </row>
    <row r="92" spans="1:9">
      <c r="A92" s="36">
        <v>83</v>
      </c>
      <c r="B92" s="6"/>
      <c r="C92" s="6"/>
      <c r="D92" s="6"/>
      <c r="E92" s="6"/>
      <c r="F92" s="188"/>
      <c r="G92" s="15" t="str">
        <f t="shared" si="4"/>
        <v/>
      </c>
      <c r="H92" s="307" t="b">
        <f t="shared" si="5"/>
        <v>0</v>
      </c>
      <c r="I92" s="308">
        <f t="shared" si="6"/>
        <v>1</v>
      </c>
    </row>
    <row r="93" spans="1:9">
      <c r="A93" s="36">
        <v>84</v>
      </c>
      <c r="B93" s="6"/>
      <c r="C93" s="6"/>
      <c r="D93" s="6"/>
      <c r="E93" s="6"/>
      <c r="F93" s="188"/>
      <c r="G93" s="15" t="str">
        <f t="shared" si="4"/>
        <v/>
      </c>
      <c r="H93" s="307" t="b">
        <f t="shared" si="5"/>
        <v>0</v>
      </c>
      <c r="I93" s="308">
        <f t="shared" si="6"/>
        <v>1</v>
      </c>
    </row>
    <row r="94" spans="1:9">
      <c r="A94" s="36">
        <v>85</v>
      </c>
      <c r="B94" s="6"/>
      <c r="C94" s="6"/>
      <c r="D94" s="6"/>
      <c r="E94" s="6"/>
      <c r="F94" s="188"/>
      <c r="G94" s="15" t="str">
        <f t="shared" si="4"/>
        <v/>
      </c>
      <c r="H94" s="307" t="b">
        <f t="shared" si="5"/>
        <v>0</v>
      </c>
      <c r="I94" s="308">
        <f t="shared" si="6"/>
        <v>1</v>
      </c>
    </row>
    <row r="95" spans="1:9">
      <c r="A95" s="36">
        <v>86</v>
      </c>
      <c r="B95" s="6"/>
      <c r="C95" s="6"/>
      <c r="D95" s="6"/>
      <c r="E95" s="6"/>
      <c r="F95" s="188"/>
      <c r="G95" s="15" t="str">
        <f t="shared" si="4"/>
        <v/>
      </c>
      <c r="H95" s="307" t="b">
        <f t="shared" si="5"/>
        <v>0</v>
      </c>
      <c r="I95" s="308">
        <f t="shared" si="6"/>
        <v>1</v>
      </c>
    </row>
    <row r="96" spans="1:9">
      <c r="A96" s="36">
        <v>87</v>
      </c>
      <c r="B96" s="6"/>
      <c r="C96" s="6"/>
      <c r="D96" s="6"/>
      <c r="E96" s="6"/>
      <c r="F96" s="188"/>
      <c r="G96" s="15" t="str">
        <f t="shared" si="4"/>
        <v/>
      </c>
      <c r="H96" s="307" t="b">
        <f t="shared" si="5"/>
        <v>0</v>
      </c>
      <c r="I96" s="308">
        <f t="shared" si="6"/>
        <v>1</v>
      </c>
    </row>
    <row r="97" spans="1:9">
      <c r="A97" s="36">
        <v>88</v>
      </c>
      <c r="B97" s="6"/>
      <c r="C97" s="6"/>
      <c r="D97" s="6"/>
      <c r="E97" s="6"/>
      <c r="F97" s="188"/>
      <c r="G97" s="15" t="str">
        <f t="shared" si="4"/>
        <v/>
      </c>
      <c r="H97" s="307" t="b">
        <f t="shared" si="5"/>
        <v>0</v>
      </c>
      <c r="I97" s="308">
        <f t="shared" si="6"/>
        <v>1</v>
      </c>
    </row>
    <row r="98" spans="1:9">
      <c r="A98" s="36">
        <v>89</v>
      </c>
      <c r="B98" s="6"/>
      <c r="C98" s="6"/>
      <c r="D98" s="6"/>
      <c r="E98" s="6"/>
      <c r="F98" s="188"/>
      <c r="G98" s="15" t="str">
        <f t="shared" si="4"/>
        <v/>
      </c>
      <c r="H98" s="307" t="b">
        <f t="shared" si="5"/>
        <v>0</v>
      </c>
      <c r="I98" s="308">
        <f t="shared" si="6"/>
        <v>1</v>
      </c>
    </row>
    <row r="99" spans="1:9">
      <c r="A99" s="36">
        <v>90</v>
      </c>
      <c r="B99" s="6"/>
      <c r="C99" s="6"/>
      <c r="D99" s="6"/>
      <c r="E99" s="6"/>
      <c r="F99" s="188"/>
      <c r="G99" s="15" t="str">
        <f t="shared" si="4"/>
        <v/>
      </c>
      <c r="H99" s="307" t="b">
        <f t="shared" si="5"/>
        <v>0</v>
      </c>
      <c r="I99" s="308">
        <f t="shared" si="6"/>
        <v>1</v>
      </c>
    </row>
    <row r="100" spans="1:9">
      <c r="A100" s="36">
        <v>91</v>
      </c>
      <c r="B100" s="6"/>
      <c r="C100" s="6"/>
      <c r="D100" s="6"/>
      <c r="E100" s="6"/>
      <c r="F100" s="188"/>
      <c r="G100" s="15" t="str">
        <f t="shared" si="4"/>
        <v/>
      </c>
      <c r="H100" s="307" t="b">
        <f t="shared" si="5"/>
        <v>0</v>
      </c>
      <c r="I100" s="308">
        <f t="shared" si="6"/>
        <v>1</v>
      </c>
    </row>
    <row r="101" spans="1:9">
      <c r="A101" s="36">
        <v>92</v>
      </c>
      <c r="B101" s="6"/>
      <c r="C101" s="6"/>
      <c r="D101" s="6"/>
      <c r="E101" s="6"/>
      <c r="F101" s="188"/>
      <c r="G101" s="15" t="str">
        <f t="shared" si="4"/>
        <v/>
      </c>
      <c r="H101" s="307" t="b">
        <f t="shared" si="5"/>
        <v>0</v>
      </c>
      <c r="I101" s="308">
        <f t="shared" si="6"/>
        <v>1</v>
      </c>
    </row>
    <row r="102" spans="1:9">
      <c r="A102" s="36">
        <v>93</v>
      </c>
      <c r="B102" s="6"/>
      <c r="C102" s="6"/>
      <c r="D102" s="6"/>
      <c r="E102" s="6"/>
      <c r="F102" s="188"/>
      <c r="G102" s="15" t="str">
        <f t="shared" si="4"/>
        <v/>
      </c>
      <c r="H102" s="307" t="b">
        <f t="shared" si="5"/>
        <v>0</v>
      </c>
      <c r="I102" s="308">
        <f t="shared" si="6"/>
        <v>1</v>
      </c>
    </row>
    <row r="103" spans="1:9">
      <c r="A103" s="36">
        <v>94</v>
      </c>
      <c r="B103" s="6"/>
      <c r="C103" s="6"/>
      <c r="D103" s="6"/>
      <c r="E103" s="6"/>
      <c r="F103" s="188"/>
      <c r="G103" s="15" t="str">
        <f t="shared" si="4"/>
        <v/>
      </c>
      <c r="H103" s="307" t="b">
        <f t="shared" si="5"/>
        <v>0</v>
      </c>
      <c r="I103" s="308">
        <f t="shared" si="6"/>
        <v>1</v>
      </c>
    </row>
    <row r="104" spans="1:9">
      <c r="A104" s="36">
        <v>95</v>
      </c>
      <c r="B104" s="6"/>
      <c r="C104" s="6"/>
      <c r="D104" s="6"/>
      <c r="E104" s="6"/>
      <c r="F104" s="188"/>
      <c r="G104" s="15" t="str">
        <f t="shared" si="4"/>
        <v/>
      </c>
      <c r="H104" s="307" t="b">
        <f t="shared" si="5"/>
        <v>0</v>
      </c>
      <c r="I104" s="308">
        <f t="shared" si="6"/>
        <v>1</v>
      </c>
    </row>
    <row r="105" spans="1:9">
      <c r="A105" s="36">
        <v>96</v>
      </c>
      <c r="B105" s="6"/>
      <c r="C105" s="6"/>
      <c r="D105" s="6"/>
      <c r="E105" s="6"/>
      <c r="F105" s="188"/>
      <c r="G105" s="15" t="str">
        <f t="shared" si="4"/>
        <v/>
      </c>
      <c r="H105" s="307" t="b">
        <f t="shared" si="5"/>
        <v>0</v>
      </c>
      <c r="I105" s="308">
        <f t="shared" si="6"/>
        <v>1</v>
      </c>
    </row>
    <row r="106" spans="1:9">
      <c r="A106" s="36">
        <v>97</v>
      </c>
      <c r="B106" s="6"/>
      <c r="C106" s="6"/>
      <c r="D106" s="6"/>
      <c r="E106" s="6"/>
      <c r="F106" s="188"/>
      <c r="G106" s="15" t="str">
        <f t="shared" si="4"/>
        <v/>
      </c>
      <c r="H106" s="307" t="b">
        <f t="shared" si="5"/>
        <v>0</v>
      </c>
      <c r="I106" s="308">
        <f t="shared" si="6"/>
        <v>1</v>
      </c>
    </row>
    <row r="107" spans="1:9">
      <c r="A107" s="36">
        <v>98</v>
      </c>
      <c r="B107" s="6"/>
      <c r="C107" s="6"/>
      <c r="D107" s="6"/>
      <c r="E107" s="6"/>
      <c r="F107" s="188"/>
      <c r="G107" s="15" t="str">
        <f t="shared" si="4"/>
        <v/>
      </c>
      <c r="H107" s="307" t="b">
        <f t="shared" si="5"/>
        <v>0</v>
      </c>
      <c r="I107" s="308">
        <f t="shared" si="6"/>
        <v>1</v>
      </c>
    </row>
    <row r="108" spans="1:9">
      <c r="A108" s="125">
        <v>99</v>
      </c>
      <c r="B108" s="6"/>
      <c r="C108" s="6"/>
      <c r="D108" s="6"/>
      <c r="E108" s="6"/>
      <c r="F108" s="188"/>
      <c r="G108" s="15" t="str">
        <f t="shared" si="4"/>
        <v/>
      </c>
      <c r="H108" s="307" t="b">
        <f t="shared" si="5"/>
        <v>0</v>
      </c>
      <c r="I108" s="308">
        <f t="shared" si="6"/>
        <v>1</v>
      </c>
    </row>
    <row r="109" spans="1:9">
      <c r="A109" s="125">
        <v>100</v>
      </c>
      <c r="B109" s="126"/>
      <c r="C109" s="126"/>
      <c r="D109" s="126"/>
      <c r="E109" s="126"/>
      <c r="F109" s="128"/>
      <c r="G109" s="15" t="str">
        <f t="shared" si="4"/>
        <v/>
      </c>
      <c r="H109" s="307" t="b">
        <f t="shared" si="5"/>
        <v>0</v>
      </c>
      <c r="I109" s="308">
        <f t="shared" si="6"/>
        <v>1</v>
      </c>
    </row>
    <row r="110" spans="1:9">
      <c r="A110" s="125">
        <v>101</v>
      </c>
      <c r="B110" s="126"/>
      <c r="C110" s="126"/>
      <c r="D110" s="126"/>
      <c r="E110" s="126"/>
      <c r="F110" s="128"/>
      <c r="G110" s="15" t="str">
        <f t="shared" si="4"/>
        <v/>
      </c>
      <c r="H110" s="307" t="b">
        <f t="shared" si="5"/>
        <v>0</v>
      </c>
      <c r="I110" s="308">
        <f t="shared" si="6"/>
        <v>1</v>
      </c>
    </row>
    <row r="111" spans="1:9">
      <c r="A111" s="125">
        <v>102</v>
      </c>
      <c r="B111" s="126"/>
      <c r="C111" s="126"/>
      <c r="D111" s="126"/>
      <c r="E111" s="126"/>
      <c r="F111" s="128"/>
      <c r="G111" s="15" t="str">
        <f t="shared" si="4"/>
        <v/>
      </c>
      <c r="H111" s="307" t="b">
        <f t="shared" si="5"/>
        <v>0</v>
      </c>
      <c r="I111" s="308">
        <f t="shared" si="6"/>
        <v>1</v>
      </c>
    </row>
    <row r="112" spans="1:9">
      <c r="A112" s="125">
        <v>103</v>
      </c>
      <c r="B112" s="126"/>
      <c r="C112" s="126"/>
      <c r="D112" s="126"/>
      <c r="E112" s="126"/>
      <c r="F112" s="128"/>
      <c r="G112" s="15" t="str">
        <f t="shared" si="4"/>
        <v/>
      </c>
      <c r="H112" s="307" t="b">
        <f t="shared" si="5"/>
        <v>0</v>
      </c>
      <c r="I112" s="308">
        <f t="shared" si="6"/>
        <v>1</v>
      </c>
    </row>
    <row r="113" spans="1:9">
      <c r="A113" s="125">
        <v>104</v>
      </c>
      <c r="B113" s="126"/>
      <c r="C113" s="126"/>
      <c r="D113" s="126"/>
      <c r="E113" s="126"/>
      <c r="F113" s="128"/>
      <c r="G113" s="15" t="str">
        <f t="shared" si="4"/>
        <v/>
      </c>
      <c r="H113" s="307" t="b">
        <f t="shared" si="5"/>
        <v>0</v>
      </c>
      <c r="I113" s="308">
        <f t="shared" si="6"/>
        <v>1</v>
      </c>
    </row>
    <row r="114" spans="1:9">
      <c r="A114" s="125">
        <v>105</v>
      </c>
      <c r="B114" s="126"/>
      <c r="C114" s="126"/>
      <c r="D114" s="126"/>
      <c r="E114" s="126"/>
      <c r="F114" s="128"/>
      <c r="G114" s="15" t="str">
        <f t="shared" si="4"/>
        <v/>
      </c>
      <c r="H114" s="307" t="b">
        <f t="shared" si="5"/>
        <v>0</v>
      </c>
      <c r="I114" s="308">
        <f t="shared" si="6"/>
        <v>1</v>
      </c>
    </row>
    <row r="115" spans="1:9">
      <c r="A115" s="125">
        <v>106</v>
      </c>
      <c r="B115" s="126"/>
      <c r="C115" s="126"/>
      <c r="D115" s="126"/>
      <c r="E115" s="126"/>
      <c r="F115" s="128"/>
      <c r="G115" s="15" t="str">
        <f t="shared" si="4"/>
        <v/>
      </c>
      <c r="H115" s="307" t="b">
        <f t="shared" si="5"/>
        <v>0</v>
      </c>
      <c r="I115" s="308">
        <f t="shared" si="6"/>
        <v>1</v>
      </c>
    </row>
    <row r="116" spans="1:9">
      <c r="A116" s="125">
        <v>107</v>
      </c>
      <c r="B116" s="126"/>
      <c r="C116" s="126"/>
      <c r="D116" s="126"/>
      <c r="E116" s="126"/>
      <c r="F116" s="128"/>
      <c r="G116" s="15" t="str">
        <f t="shared" si="4"/>
        <v/>
      </c>
      <c r="H116" s="307" t="b">
        <f t="shared" si="5"/>
        <v>0</v>
      </c>
      <c r="I116" s="308">
        <f t="shared" si="6"/>
        <v>1</v>
      </c>
    </row>
    <row r="117" spans="1:9">
      <c r="A117" s="125">
        <v>108</v>
      </c>
      <c r="B117" s="126"/>
      <c r="C117" s="126"/>
      <c r="D117" s="126"/>
      <c r="E117" s="126"/>
      <c r="F117" s="128"/>
      <c r="G117" s="15" t="str">
        <f t="shared" si="4"/>
        <v/>
      </c>
      <c r="H117" s="307" t="b">
        <f t="shared" si="5"/>
        <v>0</v>
      </c>
      <c r="I117" s="308">
        <f t="shared" si="6"/>
        <v>1</v>
      </c>
    </row>
    <row r="118" spans="1:9">
      <c r="A118" s="125">
        <v>109</v>
      </c>
      <c r="B118" s="126"/>
      <c r="C118" s="126"/>
      <c r="D118" s="126"/>
      <c r="E118" s="126"/>
      <c r="F118" s="128"/>
      <c r="G118" s="15" t="str">
        <f t="shared" si="4"/>
        <v/>
      </c>
      <c r="H118" s="307" t="b">
        <f t="shared" si="5"/>
        <v>0</v>
      </c>
      <c r="I118" s="308">
        <f t="shared" si="6"/>
        <v>1</v>
      </c>
    </row>
    <row r="119" spans="1:9">
      <c r="A119" s="125">
        <v>110</v>
      </c>
      <c r="B119" s="126"/>
      <c r="C119" s="126"/>
      <c r="D119" s="126"/>
      <c r="E119" s="126"/>
      <c r="F119" s="128"/>
      <c r="G119" s="15" t="str">
        <f t="shared" si="4"/>
        <v/>
      </c>
      <c r="H119" s="307" t="b">
        <f t="shared" si="5"/>
        <v>0</v>
      </c>
      <c r="I119" s="308">
        <f t="shared" si="6"/>
        <v>1</v>
      </c>
    </row>
    <row r="120" spans="1:9">
      <c r="A120" s="125">
        <v>111</v>
      </c>
      <c r="B120" s="126"/>
      <c r="C120" s="126"/>
      <c r="D120" s="126"/>
      <c r="E120" s="126"/>
      <c r="F120" s="128"/>
      <c r="G120" s="15" t="str">
        <f t="shared" si="4"/>
        <v/>
      </c>
      <c r="H120" s="307" t="b">
        <f t="shared" si="5"/>
        <v>0</v>
      </c>
      <c r="I120" s="308">
        <f t="shared" si="6"/>
        <v>1</v>
      </c>
    </row>
    <row r="121" spans="1:9">
      <c r="A121" s="125">
        <v>112</v>
      </c>
      <c r="B121" s="126"/>
      <c r="C121" s="126"/>
      <c r="D121" s="126"/>
      <c r="E121" s="126"/>
      <c r="F121" s="128"/>
      <c r="G121" s="15" t="str">
        <f t="shared" si="4"/>
        <v/>
      </c>
      <c r="H121" s="307" t="b">
        <f t="shared" si="5"/>
        <v>0</v>
      </c>
      <c r="I121" s="308">
        <f t="shared" si="6"/>
        <v>1</v>
      </c>
    </row>
    <row r="122" spans="1:9">
      <c r="A122" s="125">
        <v>113</v>
      </c>
      <c r="B122" s="126"/>
      <c r="C122" s="126"/>
      <c r="D122" s="126"/>
      <c r="E122" s="126"/>
      <c r="F122" s="128"/>
      <c r="G122" s="15" t="str">
        <f t="shared" si="4"/>
        <v/>
      </c>
      <c r="H122" s="307" t="b">
        <f t="shared" si="5"/>
        <v>0</v>
      </c>
      <c r="I122" s="308">
        <f t="shared" si="6"/>
        <v>1</v>
      </c>
    </row>
    <row r="123" spans="1:9">
      <c r="A123" s="125">
        <v>114</v>
      </c>
      <c r="B123" s="126"/>
      <c r="C123" s="126"/>
      <c r="D123" s="126"/>
      <c r="E123" s="126"/>
      <c r="F123" s="128"/>
      <c r="G123" s="15" t="str">
        <f t="shared" si="4"/>
        <v/>
      </c>
      <c r="H123" s="307" t="b">
        <f t="shared" si="5"/>
        <v>0</v>
      </c>
      <c r="I123" s="308">
        <f t="shared" si="6"/>
        <v>1</v>
      </c>
    </row>
    <row r="124" spans="1:9">
      <c r="A124" s="125">
        <v>115</v>
      </c>
      <c r="B124" s="126"/>
      <c r="C124" s="126"/>
      <c r="D124" s="126"/>
      <c r="E124" s="126"/>
      <c r="F124" s="128"/>
      <c r="G124" s="15" t="str">
        <f t="shared" si="4"/>
        <v/>
      </c>
      <c r="H124" s="307" t="b">
        <f t="shared" si="5"/>
        <v>0</v>
      </c>
      <c r="I124" s="308">
        <f t="shared" si="6"/>
        <v>1</v>
      </c>
    </row>
    <row r="125" spans="1:9">
      <c r="A125" s="125">
        <v>116</v>
      </c>
      <c r="B125" s="126"/>
      <c r="C125" s="126"/>
      <c r="D125" s="126"/>
      <c r="E125" s="126"/>
      <c r="F125" s="128"/>
      <c r="G125" s="15" t="str">
        <f t="shared" si="4"/>
        <v/>
      </c>
      <c r="H125" s="307" t="b">
        <f t="shared" si="5"/>
        <v>0</v>
      </c>
      <c r="I125" s="308">
        <f t="shared" si="6"/>
        <v>1</v>
      </c>
    </row>
    <row r="126" spans="1:9">
      <c r="A126" s="125">
        <v>117</v>
      </c>
      <c r="B126" s="126"/>
      <c r="C126" s="126"/>
      <c r="D126" s="126"/>
      <c r="E126" s="126"/>
      <c r="F126" s="128"/>
      <c r="G126" s="15" t="str">
        <f t="shared" si="4"/>
        <v/>
      </c>
      <c r="H126" s="307" t="b">
        <f t="shared" si="5"/>
        <v>0</v>
      </c>
      <c r="I126" s="308">
        <f t="shared" si="6"/>
        <v>1</v>
      </c>
    </row>
    <row r="127" spans="1:9">
      <c r="A127" s="125">
        <v>118</v>
      </c>
      <c r="B127" s="126"/>
      <c r="C127" s="126"/>
      <c r="D127" s="126"/>
      <c r="E127" s="126"/>
      <c r="F127" s="128"/>
      <c r="G127" s="15" t="str">
        <f t="shared" si="4"/>
        <v/>
      </c>
      <c r="H127" s="307" t="b">
        <f t="shared" si="5"/>
        <v>0</v>
      </c>
      <c r="I127" s="308">
        <f t="shared" si="6"/>
        <v>1</v>
      </c>
    </row>
    <row r="128" spans="1:9">
      <c r="A128" s="125">
        <v>119</v>
      </c>
      <c r="B128" s="126"/>
      <c r="C128" s="126"/>
      <c r="D128" s="126"/>
      <c r="E128" s="126"/>
      <c r="F128" s="128"/>
      <c r="G128" s="15" t="str">
        <f t="shared" si="4"/>
        <v/>
      </c>
      <c r="H128" s="307" t="b">
        <f t="shared" si="5"/>
        <v>0</v>
      </c>
      <c r="I128" s="308">
        <f t="shared" si="6"/>
        <v>1</v>
      </c>
    </row>
    <row r="129" spans="1:9">
      <c r="A129" s="125">
        <v>120</v>
      </c>
      <c r="B129" s="126"/>
      <c r="C129" s="126"/>
      <c r="D129" s="126"/>
      <c r="E129" s="126"/>
      <c r="F129" s="128"/>
      <c r="G129" s="15" t="str">
        <f t="shared" si="4"/>
        <v/>
      </c>
      <c r="H129" s="307" t="b">
        <f t="shared" si="5"/>
        <v>0</v>
      </c>
      <c r="I129" s="308">
        <f t="shared" si="6"/>
        <v>1</v>
      </c>
    </row>
    <row r="130" spans="1:9">
      <c r="A130" s="125">
        <v>121</v>
      </c>
      <c r="B130" s="126"/>
      <c r="C130" s="126"/>
      <c r="D130" s="126"/>
      <c r="E130" s="126"/>
      <c r="F130" s="128"/>
      <c r="G130" s="15" t="str">
        <f t="shared" si="4"/>
        <v/>
      </c>
      <c r="H130" s="307" t="b">
        <f t="shared" si="5"/>
        <v>0</v>
      </c>
      <c r="I130" s="308">
        <f t="shared" si="6"/>
        <v>1</v>
      </c>
    </row>
    <row r="131" spans="1:9">
      <c r="A131" s="125">
        <v>122</v>
      </c>
      <c r="B131" s="126"/>
      <c r="C131" s="126"/>
      <c r="D131" s="126"/>
      <c r="E131" s="126"/>
      <c r="F131" s="128"/>
      <c r="G131" s="15" t="str">
        <f t="shared" si="4"/>
        <v/>
      </c>
      <c r="H131" s="307" t="b">
        <f t="shared" si="5"/>
        <v>0</v>
      </c>
      <c r="I131" s="308">
        <f t="shared" si="6"/>
        <v>1</v>
      </c>
    </row>
    <row r="132" spans="1:9">
      <c r="A132" s="125">
        <v>123</v>
      </c>
      <c r="B132" s="126"/>
      <c r="C132" s="126"/>
      <c r="D132" s="126"/>
      <c r="E132" s="126"/>
      <c r="F132" s="128"/>
      <c r="G132" s="15" t="str">
        <f t="shared" si="4"/>
        <v/>
      </c>
      <c r="H132" s="307" t="b">
        <f t="shared" si="5"/>
        <v>0</v>
      </c>
      <c r="I132" s="308">
        <f t="shared" si="6"/>
        <v>1</v>
      </c>
    </row>
    <row r="133" spans="1:9">
      <c r="A133" s="125">
        <v>124</v>
      </c>
      <c r="B133" s="126"/>
      <c r="C133" s="126"/>
      <c r="D133" s="126"/>
      <c r="E133" s="126"/>
      <c r="F133" s="128"/>
      <c r="G133" s="15" t="str">
        <f t="shared" si="4"/>
        <v/>
      </c>
      <c r="H133" s="307" t="b">
        <f t="shared" si="5"/>
        <v>0</v>
      </c>
      <c r="I133" s="308">
        <f t="shared" si="6"/>
        <v>1</v>
      </c>
    </row>
    <row r="134" spans="1:9">
      <c r="A134" s="125">
        <v>125</v>
      </c>
      <c r="B134" s="126"/>
      <c r="C134" s="126"/>
      <c r="D134" s="126"/>
      <c r="E134" s="126"/>
      <c r="F134" s="128"/>
      <c r="G134" s="15" t="str">
        <f t="shared" si="4"/>
        <v/>
      </c>
      <c r="H134" s="307" t="b">
        <f t="shared" si="5"/>
        <v>0</v>
      </c>
      <c r="I134" s="308">
        <f t="shared" si="6"/>
        <v>1</v>
      </c>
    </row>
    <row r="135" spans="1:9">
      <c r="A135" s="125">
        <v>126</v>
      </c>
      <c r="B135" s="126"/>
      <c r="C135" s="126"/>
      <c r="D135" s="126"/>
      <c r="E135" s="126"/>
      <c r="F135" s="128"/>
      <c r="G135" s="15" t="str">
        <f t="shared" si="4"/>
        <v/>
      </c>
      <c r="H135" s="307" t="b">
        <f t="shared" si="5"/>
        <v>0</v>
      </c>
      <c r="I135" s="308">
        <f t="shared" si="6"/>
        <v>1</v>
      </c>
    </row>
    <row r="136" spans="1:9">
      <c r="A136" s="125">
        <v>127</v>
      </c>
      <c r="B136" s="126"/>
      <c r="C136" s="126"/>
      <c r="D136" s="126"/>
      <c r="E136" s="126"/>
      <c r="F136" s="128"/>
      <c r="G136" s="15" t="str">
        <f t="shared" si="4"/>
        <v/>
      </c>
      <c r="H136" s="307" t="b">
        <f t="shared" si="5"/>
        <v>0</v>
      </c>
      <c r="I136" s="308">
        <f t="shared" si="6"/>
        <v>1</v>
      </c>
    </row>
    <row r="137" spans="1:9">
      <c r="A137" s="125">
        <v>128</v>
      </c>
      <c r="B137" s="126"/>
      <c r="C137" s="126"/>
      <c r="D137" s="126"/>
      <c r="E137" s="126"/>
      <c r="F137" s="128"/>
      <c r="G137" s="15" t="str">
        <f t="shared" si="4"/>
        <v/>
      </c>
      <c r="H137" s="307" t="b">
        <f t="shared" si="5"/>
        <v>0</v>
      </c>
      <c r="I137" s="308">
        <f t="shared" si="6"/>
        <v>1</v>
      </c>
    </row>
    <row r="138" spans="1:9">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c r="A139" s="125">
        <v>130</v>
      </c>
      <c r="B139" s="126"/>
      <c r="C139" s="126"/>
      <c r="D139" s="126"/>
      <c r="E139" s="126"/>
      <c r="F139" s="128"/>
      <c r="G139" s="15" t="str">
        <f t="shared" si="7"/>
        <v/>
      </c>
      <c r="H139" s="307" t="b">
        <f t="shared" si="8"/>
        <v>0</v>
      </c>
      <c r="I139" s="308">
        <f t="shared" si="6"/>
        <v>1</v>
      </c>
    </row>
    <row r="140" spans="1:9">
      <c r="A140" s="125">
        <v>131</v>
      </c>
      <c r="B140" s="126"/>
      <c r="C140" s="126"/>
      <c r="D140" s="126"/>
      <c r="E140" s="126"/>
      <c r="F140" s="128"/>
      <c r="G140" s="15" t="str">
        <f t="shared" si="7"/>
        <v/>
      </c>
      <c r="H140" s="307" t="b">
        <f t="shared" si="8"/>
        <v>0</v>
      </c>
      <c r="I140" s="308">
        <f t="shared" ref="I140:I203" si="9">LEN(B140)-LEN(SUBSTITUTE(B140,",",""))+1</f>
        <v>1</v>
      </c>
    </row>
    <row r="141" spans="1:9">
      <c r="A141" s="125">
        <v>132</v>
      </c>
      <c r="B141" s="126"/>
      <c r="C141" s="126"/>
      <c r="D141" s="126"/>
      <c r="E141" s="126"/>
      <c r="F141" s="128"/>
      <c r="G141" s="15" t="str">
        <f t="shared" si="7"/>
        <v/>
      </c>
      <c r="H141" s="307" t="b">
        <f t="shared" si="8"/>
        <v>0</v>
      </c>
      <c r="I141" s="308">
        <f t="shared" si="9"/>
        <v>1</v>
      </c>
    </row>
    <row r="142" spans="1:9">
      <c r="A142" s="125">
        <v>133</v>
      </c>
      <c r="B142" s="126"/>
      <c r="C142" s="126"/>
      <c r="D142" s="126"/>
      <c r="E142" s="126"/>
      <c r="F142" s="128"/>
      <c r="G142" s="15" t="str">
        <f t="shared" si="7"/>
        <v/>
      </c>
      <c r="H142" s="307" t="b">
        <f t="shared" si="8"/>
        <v>0</v>
      </c>
      <c r="I142" s="308">
        <f t="shared" si="9"/>
        <v>1</v>
      </c>
    </row>
    <row r="143" spans="1:9">
      <c r="A143" s="125">
        <v>134</v>
      </c>
      <c r="B143" s="126"/>
      <c r="C143" s="126"/>
      <c r="D143" s="126"/>
      <c r="E143" s="126"/>
      <c r="F143" s="128"/>
      <c r="G143" s="15" t="str">
        <f t="shared" si="7"/>
        <v/>
      </c>
      <c r="H143" s="307" t="b">
        <f t="shared" si="8"/>
        <v>0</v>
      </c>
      <c r="I143" s="308">
        <f t="shared" si="9"/>
        <v>1</v>
      </c>
    </row>
    <row r="144" spans="1:9">
      <c r="A144" s="125">
        <v>135</v>
      </c>
      <c r="B144" s="126"/>
      <c r="C144" s="126"/>
      <c r="D144" s="126"/>
      <c r="E144" s="126"/>
      <c r="F144" s="128"/>
      <c r="G144" s="15" t="str">
        <f t="shared" si="7"/>
        <v/>
      </c>
      <c r="H144" s="307" t="b">
        <f t="shared" si="8"/>
        <v>0</v>
      </c>
      <c r="I144" s="308">
        <f t="shared" si="9"/>
        <v>1</v>
      </c>
    </row>
    <row r="145" spans="1:9">
      <c r="A145" s="125">
        <v>136</v>
      </c>
      <c r="B145" s="126"/>
      <c r="C145" s="126"/>
      <c r="D145" s="126"/>
      <c r="E145" s="126"/>
      <c r="F145" s="128"/>
      <c r="G145" s="15" t="str">
        <f t="shared" si="7"/>
        <v/>
      </c>
      <c r="H145" s="307" t="b">
        <f t="shared" si="8"/>
        <v>0</v>
      </c>
      <c r="I145" s="308">
        <f t="shared" si="9"/>
        <v>1</v>
      </c>
    </row>
    <row r="146" spans="1:9">
      <c r="A146" s="125">
        <v>137</v>
      </c>
      <c r="B146" s="126"/>
      <c r="C146" s="126"/>
      <c r="D146" s="126"/>
      <c r="E146" s="126"/>
      <c r="F146" s="128"/>
      <c r="G146" s="15" t="str">
        <f t="shared" si="7"/>
        <v/>
      </c>
      <c r="H146" s="307" t="b">
        <f t="shared" si="8"/>
        <v>0</v>
      </c>
      <c r="I146" s="308">
        <f t="shared" si="9"/>
        <v>1</v>
      </c>
    </row>
    <row r="147" spans="1:9">
      <c r="A147" s="125">
        <v>138</v>
      </c>
      <c r="B147" s="126"/>
      <c r="C147" s="126"/>
      <c r="D147" s="126"/>
      <c r="E147" s="126"/>
      <c r="F147" s="128"/>
      <c r="G147" s="15" t="str">
        <f t="shared" si="7"/>
        <v/>
      </c>
      <c r="H147" s="307" t="b">
        <f t="shared" si="8"/>
        <v>0</v>
      </c>
      <c r="I147" s="308">
        <f t="shared" si="9"/>
        <v>1</v>
      </c>
    </row>
    <row r="148" spans="1:9">
      <c r="A148" s="125">
        <v>139</v>
      </c>
      <c r="B148" s="126"/>
      <c r="C148" s="126"/>
      <c r="D148" s="126"/>
      <c r="E148" s="126"/>
      <c r="F148" s="128"/>
      <c r="G148" s="15" t="str">
        <f t="shared" si="7"/>
        <v/>
      </c>
      <c r="H148" s="307" t="b">
        <f t="shared" si="8"/>
        <v>0</v>
      </c>
      <c r="I148" s="308">
        <f t="shared" si="9"/>
        <v>1</v>
      </c>
    </row>
    <row r="149" spans="1:9">
      <c r="A149" s="125">
        <v>140</v>
      </c>
      <c r="B149" s="126"/>
      <c r="C149" s="126"/>
      <c r="D149" s="126"/>
      <c r="E149" s="126"/>
      <c r="F149" s="128"/>
      <c r="G149" s="15" t="str">
        <f t="shared" si="7"/>
        <v/>
      </c>
      <c r="H149" s="307" t="b">
        <f t="shared" si="8"/>
        <v>0</v>
      </c>
      <c r="I149" s="308">
        <f t="shared" si="9"/>
        <v>1</v>
      </c>
    </row>
    <row r="150" spans="1:9">
      <c r="A150" s="125">
        <v>141</v>
      </c>
      <c r="B150" s="126"/>
      <c r="C150" s="126"/>
      <c r="D150" s="126"/>
      <c r="E150" s="126"/>
      <c r="F150" s="128"/>
      <c r="G150" s="15" t="str">
        <f t="shared" si="7"/>
        <v/>
      </c>
      <c r="H150" s="307" t="b">
        <f t="shared" si="8"/>
        <v>0</v>
      </c>
      <c r="I150" s="308">
        <f t="shared" si="9"/>
        <v>1</v>
      </c>
    </row>
    <row r="151" spans="1:9">
      <c r="A151" s="125">
        <v>142</v>
      </c>
      <c r="B151" s="126"/>
      <c r="C151" s="126"/>
      <c r="D151" s="126"/>
      <c r="E151" s="126"/>
      <c r="F151" s="128"/>
      <c r="G151" s="15" t="str">
        <f t="shared" si="7"/>
        <v/>
      </c>
      <c r="H151" s="307" t="b">
        <f t="shared" si="8"/>
        <v>0</v>
      </c>
      <c r="I151" s="308">
        <f t="shared" si="9"/>
        <v>1</v>
      </c>
    </row>
    <row r="152" spans="1:9">
      <c r="A152" s="125">
        <v>143</v>
      </c>
      <c r="B152" s="126"/>
      <c r="C152" s="126"/>
      <c r="D152" s="126"/>
      <c r="E152" s="126"/>
      <c r="F152" s="128"/>
      <c r="G152" s="15" t="str">
        <f t="shared" si="7"/>
        <v/>
      </c>
      <c r="H152" s="307" t="b">
        <f t="shared" si="8"/>
        <v>0</v>
      </c>
      <c r="I152" s="308">
        <f t="shared" si="9"/>
        <v>1</v>
      </c>
    </row>
    <row r="153" spans="1:9">
      <c r="A153" s="125">
        <v>144</v>
      </c>
      <c r="B153" s="126"/>
      <c r="C153" s="126"/>
      <c r="D153" s="126"/>
      <c r="E153" s="126"/>
      <c r="F153" s="128"/>
      <c r="G153" s="15" t="str">
        <f t="shared" si="7"/>
        <v/>
      </c>
      <c r="H153" s="307" t="b">
        <f t="shared" si="8"/>
        <v>0</v>
      </c>
      <c r="I153" s="308">
        <f t="shared" si="9"/>
        <v>1</v>
      </c>
    </row>
    <row r="154" spans="1:9">
      <c r="A154" s="125">
        <v>145</v>
      </c>
      <c r="B154" s="126"/>
      <c r="C154" s="126"/>
      <c r="D154" s="126"/>
      <c r="E154" s="126"/>
      <c r="F154" s="128"/>
      <c r="G154" s="15" t="str">
        <f t="shared" si="7"/>
        <v/>
      </c>
      <c r="H154" s="307" t="b">
        <f t="shared" si="8"/>
        <v>0</v>
      </c>
      <c r="I154" s="308">
        <f t="shared" si="9"/>
        <v>1</v>
      </c>
    </row>
    <row r="155" spans="1:9">
      <c r="A155" s="125">
        <v>146</v>
      </c>
      <c r="B155" s="126"/>
      <c r="C155" s="126"/>
      <c r="D155" s="126"/>
      <c r="E155" s="126"/>
      <c r="F155" s="128"/>
      <c r="G155" s="15" t="str">
        <f t="shared" si="7"/>
        <v/>
      </c>
      <c r="H155" s="307" t="b">
        <f t="shared" si="8"/>
        <v>0</v>
      </c>
      <c r="I155" s="308">
        <f t="shared" si="9"/>
        <v>1</v>
      </c>
    </row>
    <row r="156" spans="1:9">
      <c r="A156" s="125">
        <v>147</v>
      </c>
      <c r="B156" s="126"/>
      <c r="C156" s="126"/>
      <c r="D156" s="126"/>
      <c r="E156" s="126"/>
      <c r="F156" s="128"/>
      <c r="G156" s="15" t="str">
        <f t="shared" si="7"/>
        <v/>
      </c>
      <c r="H156" s="307" t="b">
        <f t="shared" si="8"/>
        <v>0</v>
      </c>
      <c r="I156" s="308">
        <f t="shared" si="9"/>
        <v>1</v>
      </c>
    </row>
    <row r="157" spans="1:9">
      <c r="A157" s="125">
        <v>148</v>
      </c>
      <c r="B157" s="126"/>
      <c r="C157" s="126"/>
      <c r="D157" s="126"/>
      <c r="E157" s="126"/>
      <c r="F157" s="128"/>
      <c r="G157" s="15" t="str">
        <f t="shared" si="7"/>
        <v/>
      </c>
      <c r="H157" s="307" t="b">
        <f t="shared" si="8"/>
        <v>0</v>
      </c>
      <c r="I157" s="308">
        <f t="shared" si="9"/>
        <v>1</v>
      </c>
    </row>
    <row r="158" spans="1:9">
      <c r="A158" s="125">
        <v>149</v>
      </c>
      <c r="B158" s="126"/>
      <c r="C158" s="126"/>
      <c r="D158" s="126"/>
      <c r="E158" s="126"/>
      <c r="F158" s="128"/>
      <c r="G158" s="15" t="str">
        <f t="shared" si="7"/>
        <v/>
      </c>
      <c r="H158" s="307" t="b">
        <f t="shared" si="8"/>
        <v>0</v>
      </c>
      <c r="I158" s="308">
        <f t="shared" si="9"/>
        <v>1</v>
      </c>
    </row>
    <row r="159" spans="1:9">
      <c r="A159" s="125">
        <v>150</v>
      </c>
      <c r="B159" s="126"/>
      <c r="C159" s="126"/>
      <c r="D159" s="126"/>
      <c r="E159" s="126"/>
      <c r="F159" s="128"/>
      <c r="G159" s="15" t="str">
        <f t="shared" si="7"/>
        <v/>
      </c>
      <c r="H159" s="307" t="b">
        <f t="shared" si="8"/>
        <v>0</v>
      </c>
      <c r="I159" s="308">
        <f t="shared" si="9"/>
        <v>1</v>
      </c>
    </row>
    <row r="160" spans="1:9">
      <c r="A160" s="125">
        <v>151</v>
      </c>
      <c r="B160" s="126"/>
      <c r="C160" s="126"/>
      <c r="D160" s="126"/>
      <c r="E160" s="126"/>
      <c r="F160" s="128"/>
      <c r="G160" s="15" t="str">
        <f t="shared" si="7"/>
        <v/>
      </c>
      <c r="H160" s="307" t="b">
        <f t="shared" si="8"/>
        <v>0</v>
      </c>
      <c r="I160" s="308">
        <f t="shared" si="9"/>
        <v>1</v>
      </c>
    </row>
    <row r="161" spans="1:9">
      <c r="A161" s="125">
        <v>152</v>
      </c>
      <c r="B161" s="126"/>
      <c r="C161" s="126"/>
      <c r="D161" s="126"/>
      <c r="E161" s="126"/>
      <c r="F161" s="128"/>
      <c r="G161" s="15" t="str">
        <f t="shared" si="7"/>
        <v/>
      </c>
      <c r="H161" s="307" t="b">
        <f t="shared" si="8"/>
        <v>0</v>
      </c>
      <c r="I161" s="308">
        <f t="shared" si="9"/>
        <v>1</v>
      </c>
    </row>
    <row r="162" spans="1:9">
      <c r="A162" s="125">
        <v>153</v>
      </c>
      <c r="B162" s="126"/>
      <c r="C162" s="126"/>
      <c r="D162" s="126"/>
      <c r="E162" s="126"/>
      <c r="F162" s="128"/>
      <c r="G162" s="15" t="str">
        <f t="shared" si="7"/>
        <v/>
      </c>
      <c r="H162" s="307" t="b">
        <f t="shared" si="8"/>
        <v>0</v>
      </c>
      <c r="I162" s="308">
        <f t="shared" si="9"/>
        <v>1</v>
      </c>
    </row>
    <row r="163" spans="1:9">
      <c r="A163" s="125">
        <v>154</v>
      </c>
      <c r="B163" s="126"/>
      <c r="C163" s="126"/>
      <c r="D163" s="126"/>
      <c r="E163" s="126"/>
      <c r="F163" s="128"/>
      <c r="G163" s="15" t="str">
        <f t="shared" si="7"/>
        <v/>
      </c>
      <c r="H163" s="307" t="b">
        <f t="shared" si="8"/>
        <v>0</v>
      </c>
      <c r="I163" s="308">
        <f t="shared" si="9"/>
        <v>1</v>
      </c>
    </row>
    <row r="164" spans="1:9">
      <c r="A164" s="125">
        <v>155</v>
      </c>
      <c r="B164" s="126"/>
      <c r="C164" s="126"/>
      <c r="D164" s="126"/>
      <c r="E164" s="126"/>
      <c r="F164" s="128"/>
      <c r="G164" s="15" t="str">
        <f t="shared" si="7"/>
        <v/>
      </c>
      <c r="H164" s="307" t="b">
        <f t="shared" si="8"/>
        <v>0</v>
      </c>
      <c r="I164" s="308">
        <f t="shared" si="9"/>
        <v>1</v>
      </c>
    </row>
    <row r="165" spans="1:9">
      <c r="A165" s="125">
        <v>156</v>
      </c>
      <c r="B165" s="126"/>
      <c r="C165" s="126"/>
      <c r="D165" s="126"/>
      <c r="E165" s="126"/>
      <c r="F165" s="128"/>
      <c r="G165" s="15" t="str">
        <f t="shared" si="7"/>
        <v/>
      </c>
      <c r="H165" s="307" t="b">
        <f t="shared" si="8"/>
        <v>0</v>
      </c>
      <c r="I165" s="308">
        <f t="shared" si="9"/>
        <v>1</v>
      </c>
    </row>
    <row r="166" spans="1:9">
      <c r="A166" s="125">
        <v>157</v>
      </c>
      <c r="B166" s="126"/>
      <c r="C166" s="126"/>
      <c r="D166" s="126"/>
      <c r="E166" s="126"/>
      <c r="F166" s="128"/>
      <c r="G166" s="15" t="str">
        <f t="shared" si="7"/>
        <v/>
      </c>
      <c r="H166" s="307" t="b">
        <f t="shared" si="8"/>
        <v>0</v>
      </c>
      <c r="I166" s="308">
        <f t="shared" si="9"/>
        <v>1</v>
      </c>
    </row>
    <row r="167" spans="1:9">
      <c r="A167" s="125">
        <v>158</v>
      </c>
      <c r="B167" s="126"/>
      <c r="C167" s="126"/>
      <c r="D167" s="126"/>
      <c r="E167" s="126"/>
      <c r="F167" s="128"/>
      <c r="G167" s="15" t="str">
        <f t="shared" si="7"/>
        <v/>
      </c>
      <c r="H167" s="307" t="b">
        <f t="shared" si="8"/>
        <v>0</v>
      </c>
      <c r="I167" s="308">
        <f t="shared" si="9"/>
        <v>1</v>
      </c>
    </row>
    <row r="168" spans="1:9">
      <c r="A168" s="125">
        <v>159</v>
      </c>
      <c r="B168" s="126"/>
      <c r="C168" s="126"/>
      <c r="D168" s="126"/>
      <c r="E168" s="126"/>
      <c r="F168" s="128"/>
      <c r="G168" s="15" t="str">
        <f t="shared" si="7"/>
        <v/>
      </c>
      <c r="H168" s="307" t="b">
        <f t="shared" si="8"/>
        <v>0</v>
      </c>
      <c r="I168" s="308">
        <f t="shared" si="9"/>
        <v>1</v>
      </c>
    </row>
    <row r="169" spans="1:9">
      <c r="A169" s="125">
        <v>160</v>
      </c>
      <c r="B169" s="126"/>
      <c r="C169" s="126"/>
      <c r="D169" s="126"/>
      <c r="E169" s="126"/>
      <c r="F169" s="128"/>
      <c r="G169" s="15" t="str">
        <f t="shared" si="7"/>
        <v/>
      </c>
      <c r="H169" s="307" t="b">
        <f t="shared" si="8"/>
        <v>0</v>
      </c>
      <c r="I169" s="308">
        <f t="shared" si="9"/>
        <v>1</v>
      </c>
    </row>
    <row r="170" spans="1:9">
      <c r="A170" s="125">
        <v>161</v>
      </c>
      <c r="B170" s="126"/>
      <c r="C170" s="126"/>
      <c r="D170" s="126"/>
      <c r="E170" s="126"/>
      <c r="F170" s="128"/>
      <c r="G170" s="15" t="str">
        <f t="shared" si="7"/>
        <v/>
      </c>
      <c r="H170" s="307" t="b">
        <f t="shared" si="8"/>
        <v>0</v>
      </c>
      <c r="I170" s="308">
        <f t="shared" si="9"/>
        <v>1</v>
      </c>
    </row>
    <row r="171" spans="1:9">
      <c r="A171" s="125">
        <v>162</v>
      </c>
      <c r="B171" s="126"/>
      <c r="C171" s="126"/>
      <c r="D171" s="126"/>
      <c r="E171" s="126"/>
      <c r="F171" s="128"/>
      <c r="G171" s="15" t="str">
        <f t="shared" si="7"/>
        <v/>
      </c>
      <c r="H171" s="307" t="b">
        <f t="shared" si="8"/>
        <v>0</v>
      </c>
      <c r="I171" s="308">
        <f t="shared" si="9"/>
        <v>1</v>
      </c>
    </row>
    <row r="172" spans="1:9">
      <c r="A172" s="125">
        <v>163</v>
      </c>
      <c r="B172" s="126"/>
      <c r="C172" s="126"/>
      <c r="D172" s="126"/>
      <c r="E172" s="126"/>
      <c r="F172" s="128"/>
      <c r="G172" s="15" t="str">
        <f t="shared" si="7"/>
        <v/>
      </c>
      <c r="H172" s="307" t="b">
        <f t="shared" si="8"/>
        <v>0</v>
      </c>
      <c r="I172" s="308">
        <f t="shared" si="9"/>
        <v>1</v>
      </c>
    </row>
    <row r="173" spans="1:9">
      <c r="A173" s="125">
        <v>164</v>
      </c>
      <c r="B173" s="126"/>
      <c r="C173" s="126"/>
      <c r="D173" s="126"/>
      <c r="E173" s="126"/>
      <c r="F173" s="128"/>
      <c r="G173" s="15" t="str">
        <f t="shared" si="7"/>
        <v/>
      </c>
      <c r="H173" s="307" t="b">
        <f t="shared" si="8"/>
        <v>0</v>
      </c>
      <c r="I173" s="308">
        <f t="shared" si="9"/>
        <v>1</v>
      </c>
    </row>
    <row r="174" spans="1:9">
      <c r="A174" s="125">
        <v>165</v>
      </c>
      <c r="B174" s="126"/>
      <c r="C174" s="126"/>
      <c r="D174" s="126"/>
      <c r="E174" s="126"/>
      <c r="F174" s="128"/>
      <c r="G174" s="15" t="str">
        <f t="shared" si="7"/>
        <v/>
      </c>
      <c r="H174" s="307" t="b">
        <f t="shared" si="8"/>
        <v>0</v>
      </c>
      <c r="I174" s="308">
        <f t="shared" si="9"/>
        <v>1</v>
      </c>
    </row>
    <row r="175" spans="1:9">
      <c r="A175" s="125">
        <v>166</v>
      </c>
      <c r="B175" s="126"/>
      <c r="C175" s="126"/>
      <c r="D175" s="126"/>
      <c r="E175" s="126"/>
      <c r="F175" s="128"/>
      <c r="G175" s="15" t="str">
        <f t="shared" si="7"/>
        <v/>
      </c>
      <c r="H175" s="307" t="b">
        <f t="shared" si="8"/>
        <v>0</v>
      </c>
      <c r="I175" s="308">
        <f t="shared" si="9"/>
        <v>1</v>
      </c>
    </row>
    <row r="176" spans="1:9">
      <c r="A176" s="125">
        <v>167</v>
      </c>
      <c r="B176" s="126"/>
      <c r="C176" s="126"/>
      <c r="D176" s="126"/>
      <c r="E176" s="126"/>
      <c r="F176" s="128"/>
      <c r="G176" s="15" t="str">
        <f t="shared" si="7"/>
        <v/>
      </c>
      <c r="H176" s="307" t="b">
        <f t="shared" si="8"/>
        <v>0</v>
      </c>
      <c r="I176" s="308">
        <f t="shared" si="9"/>
        <v>1</v>
      </c>
    </row>
    <row r="177" spans="1:9">
      <c r="A177" s="125">
        <v>168</v>
      </c>
      <c r="B177" s="126"/>
      <c r="C177" s="126"/>
      <c r="D177" s="126"/>
      <c r="E177" s="126"/>
      <c r="F177" s="128"/>
      <c r="G177" s="15" t="str">
        <f t="shared" si="7"/>
        <v/>
      </c>
      <c r="H177" s="307" t="b">
        <f t="shared" si="8"/>
        <v>0</v>
      </c>
      <c r="I177" s="308">
        <f t="shared" si="9"/>
        <v>1</v>
      </c>
    </row>
    <row r="178" spans="1:9">
      <c r="A178" s="125">
        <v>169</v>
      </c>
      <c r="B178" s="126"/>
      <c r="C178" s="126"/>
      <c r="D178" s="126"/>
      <c r="E178" s="126"/>
      <c r="F178" s="128"/>
      <c r="G178" s="15" t="str">
        <f t="shared" si="7"/>
        <v/>
      </c>
      <c r="H178" s="307" t="b">
        <f t="shared" si="8"/>
        <v>0</v>
      </c>
      <c r="I178" s="308">
        <f t="shared" si="9"/>
        <v>1</v>
      </c>
    </row>
    <row r="179" spans="1:9">
      <c r="A179" s="125">
        <v>170</v>
      </c>
      <c r="B179" s="126"/>
      <c r="C179" s="126"/>
      <c r="D179" s="126"/>
      <c r="E179" s="126"/>
      <c r="F179" s="128"/>
      <c r="G179" s="15" t="str">
        <f t="shared" si="7"/>
        <v/>
      </c>
      <c r="H179" s="307" t="b">
        <f t="shared" si="8"/>
        <v>0</v>
      </c>
      <c r="I179" s="308">
        <f t="shared" si="9"/>
        <v>1</v>
      </c>
    </row>
    <row r="180" spans="1:9">
      <c r="A180" s="125">
        <v>171</v>
      </c>
      <c r="B180" s="126"/>
      <c r="C180" s="126"/>
      <c r="D180" s="126"/>
      <c r="E180" s="126"/>
      <c r="F180" s="128"/>
      <c r="G180" s="15" t="str">
        <f t="shared" si="7"/>
        <v/>
      </c>
      <c r="H180" s="307" t="b">
        <f t="shared" si="8"/>
        <v>0</v>
      </c>
      <c r="I180" s="308">
        <f t="shared" si="9"/>
        <v>1</v>
      </c>
    </row>
    <row r="181" spans="1:9">
      <c r="A181" s="125">
        <v>172</v>
      </c>
      <c r="B181" s="126"/>
      <c r="C181" s="126"/>
      <c r="D181" s="126"/>
      <c r="E181" s="126"/>
      <c r="F181" s="128"/>
      <c r="G181" s="15" t="str">
        <f t="shared" si="7"/>
        <v/>
      </c>
      <c r="H181" s="307" t="b">
        <f t="shared" si="8"/>
        <v>0</v>
      </c>
      <c r="I181" s="308">
        <f t="shared" si="9"/>
        <v>1</v>
      </c>
    </row>
    <row r="182" spans="1:9">
      <c r="A182" s="125">
        <v>173</v>
      </c>
      <c r="B182" s="126"/>
      <c r="C182" s="126"/>
      <c r="D182" s="126"/>
      <c r="E182" s="126"/>
      <c r="F182" s="128"/>
      <c r="G182" s="15" t="str">
        <f t="shared" si="7"/>
        <v/>
      </c>
      <c r="H182" s="307" t="b">
        <f t="shared" si="8"/>
        <v>0</v>
      </c>
      <c r="I182" s="308">
        <f t="shared" si="9"/>
        <v>1</v>
      </c>
    </row>
    <row r="183" spans="1:9">
      <c r="A183" s="125">
        <v>174</v>
      </c>
      <c r="B183" s="126"/>
      <c r="C183" s="126"/>
      <c r="D183" s="126"/>
      <c r="E183" s="126"/>
      <c r="F183" s="128"/>
      <c r="G183" s="15" t="str">
        <f t="shared" si="7"/>
        <v/>
      </c>
      <c r="H183" s="307" t="b">
        <f t="shared" si="8"/>
        <v>0</v>
      </c>
      <c r="I183" s="308">
        <f t="shared" si="9"/>
        <v>1</v>
      </c>
    </row>
    <row r="184" spans="1:9">
      <c r="A184" s="125">
        <v>175</v>
      </c>
      <c r="B184" s="126"/>
      <c r="C184" s="126"/>
      <c r="D184" s="126"/>
      <c r="E184" s="126"/>
      <c r="F184" s="128"/>
      <c r="G184" s="15" t="str">
        <f t="shared" si="7"/>
        <v/>
      </c>
      <c r="H184" s="307" t="b">
        <f t="shared" si="8"/>
        <v>0</v>
      </c>
      <c r="I184" s="308">
        <f t="shared" si="9"/>
        <v>1</v>
      </c>
    </row>
    <row r="185" spans="1:9">
      <c r="A185" s="125">
        <v>176</v>
      </c>
      <c r="B185" s="126"/>
      <c r="C185" s="126"/>
      <c r="D185" s="126"/>
      <c r="E185" s="126"/>
      <c r="F185" s="128"/>
      <c r="G185" s="15" t="str">
        <f t="shared" si="7"/>
        <v/>
      </c>
      <c r="H185" s="307" t="b">
        <f t="shared" si="8"/>
        <v>0</v>
      </c>
      <c r="I185" s="308">
        <f t="shared" si="9"/>
        <v>1</v>
      </c>
    </row>
    <row r="186" spans="1:9">
      <c r="A186" s="125">
        <v>177</v>
      </c>
      <c r="B186" s="126"/>
      <c r="C186" s="126"/>
      <c r="D186" s="126"/>
      <c r="E186" s="126"/>
      <c r="F186" s="128"/>
      <c r="G186" s="15" t="str">
        <f t="shared" si="7"/>
        <v/>
      </c>
      <c r="H186" s="307" t="b">
        <f t="shared" si="8"/>
        <v>0</v>
      </c>
      <c r="I186" s="308">
        <f t="shared" si="9"/>
        <v>1</v>
      </c>
    </row>
    <row r="187" spans="1:9">
      <c r="A187" s="125">
        <v>178</v>
      </c>
      <c r="B187" s="126"/>
      <c r="C187" s="126"/>
      <c r="D187" s="126"/>
      <c r="E187" s="126"/>
      <c r="F187" s="128"/>
      <c r="G187" s="15" t="str">
        <f t="shared" si="7"/>
        <v/>
      </c>
      <c r="H187" s="307" t="b">
        <f t="shared" si="8"/>
        <v>0</v>
      </c>
      <c r="I187" s="308">
        <f t="shared" si="9"/>
        <v>1</v>
      </c>
    </row>
    <row r="188" spans="1:9">
      <c r="A188" s="125">
        <v>179</v>
      </c>
      <c r="B188" s="126"/>
      <c r="C188" s="126"/>
      <c r="D188" s="126"/>
      <c r="E188" s="126"/>
      <c r="F188" s="128"/>
      <c r="G188" s="15" t="str">
        <f t="shared" si="7"/>
        <v/>
      </c>
      <c r="H188" s="307" t="b">
        <f t="shared" si="8"/>
        <v>0</v>
      </c>
      <c r="I188" s="308">
        <f t="shared" si="9"/>
        <v>1</v>
      </c>
    </row>
    <row r="189" spans="1:9">
      <c r="A189" s="125">
        <v>180</v>
      </c>
      <c r="B189" s="126"/>
      <c r="C189" s="126"/>
      <c r="D189" s="126"/>
      <c r="E189" s="126"/>
      <c r="F189" s="128"/>
      <c r="G189" s="15" t="str">
        <f t="shared" si="7"/>
        <v/>
      </c>
      <c r="H189" s="307" t="b">
        <f t="shared" si="8"/>
        <v>0</v>
      </c>
      <c r="I189" s="308">
        <f t="shared" si="9"/>
        <v>1</v>
      </c>
    </row>
    <row r="190" spans="1:9">
      <c r="A190" s="125">
        <v>181</v>
      </c>
      <c r="B190" s="126"/>
      <c r="C190" s="126"/>
      <c r="D190" s="126"/>
      <c r="E190" s="126"/>
      <c r="F190" s="128"/>
      <c r="G190" s="15" t="str">
        <f t="shared" si="7"/>
        <v/>
      </c>
      <c r="H190" s="307" t="b">
        <f t="shared" si="8"/>
        <v>0</v>
      </c>
      <c r="I190" s="308">
        <f t="shared" si="9"/>
        <v>1</v>
      </c>
    </row>
    <row r="191" spans="1:9">
      <c r="A191" s="125">
        <v>182</v>
      </c>
      <c r="B191" s="126"/>
      <c r="C191" s="126"/>
      <c r="D191" s="126"/>
      <c r="E191" s="126"/>
      <c r="F191" s="128"/>
      <c r="G191" s="15" t="str">
        <f t="shared" si="7"/>
        <v/>
      </c>
      <c r="H191" s="307" t="b">
        <f t="shared" si="8"/>
        <v>0</v>
      </c>
      <c r="I191" s="308">
        <f t="shared" si="9"/>
        <v>1</v>
      </c>
    </row>
    <row r="192" spans="1:9">
      <c r="A192" s="125">
        <v>183</v>
      </c>
      <c r="B192" s="126"/>
      <c r="C192" s="126"/>
      <c r="D192" s="126"/>
      <c r="E192" s="126"/>
      <c r="F192" s="128"/>
      <c r="G192" s="15" t="str">
        <f t="shared" si="7"/>
        <v/>
      </c>
      <c r="H192" s="307" t="b">
        <f t="shared" si="8"/>
        <v>0</v>
      </c>
      <c r="I192" s="308">
        <f t="shared" si="9"/>
        <v>1</v>
      </c>
    </row>
    <row r="193" spans="1:9">
      <c r="A193" s="125">
        <v>184</v>
      </c>
      <c r="B193" s="126"/>
      <c r="C193" s="126"/>
      <c r="D193" s="126"/>
      <c r="E193" s="126"/>
      <c r="F193" s="128"/>
      <c r="G193" s="15" t="str">
        <f t="shared" si="7"/>
        <v/>
      </c>
      <c r="H193" s="307" t="b">
        <f t="shared" si="8"/>
        <v>0</v>
      </c>
      <c r="I193" s="308">
        <f t="shared" si="9"/>
        <v>1</v>
      </c>
    </row>
    <row r="194" spans="1:9">
      <c r="A194" s="125">
        <v>185</v>
      </c>
      <c r="B194" s="126"/>
      <c r="C194" s="126"/>
      <c r="D194" s="126"/>
      <c r="E194" s="126"/>
      <c r="F194" s="128"/>
      <c r="G194" s="15" t="str">
        <f t="shared" si="7"/>
        <v/>
      </c>
      <c r="H194" s="307" t="b">
        <f t="shared" si="8"/>
        <v>0</v>
      </c>
      <c r="I194" s="308">
        <f t="shared" si="9"/>
        <v>1</v>
      </c>
    </row>
    <row r="195" spans="1:9">
      <c r="A195" s="125">
        <v>186</v>
      </c>
      <c r="B195" s="126"/>
      <c r="C195" s="126"/>
      <c r="D195" s="126"/>
      <c r="E195" s="126"/>
      <c r="F195" s="128"/>
      <c r="G195" s="15" t="str">
        <f t="shared" si="7"/>
        <v/>
      </c>
      <c r="H195" s="307" t="b">
        <f t="shared" si="8"/>
        <v>0</v>
      </c>
      <c r="I195" s="308">
        <f t="shared" si="9"/>
        <v>1</v>
      </c>
    </row>
    <row r="196" spans="1:9">
      <c r="A196" s="125">
        <v>187</v>
      </c>
      <c r="B196" s="126"/>
      <c r="C196" s="126"/>
      <c r="D196" s="126"/>
      <c r="E196" s="126"/>
      <c r="F196" s="128"/>
      <c r="G196" s="15" t="str">
        <f t="shared" si="7"/>
        <v/>
      </c>
      <c r="H196" s="307" t="b">
        <f t="shared" si="8"/>
        <v>0</v>
      </c>
      <c r="I196" s="308">
        <f t="shared" si="9"/>
        <v>1</v>
      </c>
    </row>
    <row r="197" spans="1:9">
      <c r="A197" s="125">
        <v>188</v>
      </c>
      <c r="B197" s="126"/>
      <c r="C197" s="126"/>
      <c r="D197" s="126"/>
      <c r="E197" s="126"/>
      <c r="F197" s="128"/>
      <c r="G197" s="15" t="str">
        <f t="shared" si="7"/>
        <v/>
      </c>
      <c r="H197" s="307" t="b">
        <f t="shared" si="8"/>
        <v>0</v>
      </c>
      <c r="I197" s="308">
        <f t="shared" si="9"/>
        <v>1</v>
      </c>
    </row>
    <row r="198" spans="1:9">
      <c r="A198" s="125">
        <v>189</v>
      </c>
      <c r="B198" s="126"/>
      <c r="C198" s="126"/>
      <c r="D198" s="126"/>
      <c r="E198" s="126"/>
      <c r="F198" s="128"/>
      <c r="G198" s="15" t="str">
        <f t="shared" si="7"/>
        <v/>
      </c>
      <c r="H198" s="307" t="b">
        <f t="shared" si="8"/>
        <v>0</v>
      </c>
      <c r="I198" s="308">
        <f t="shared" si="9"/>
        <v>1</v>
      </c>
    </row>
    <row r="199" spans="1:9">
      <c r="A199" s="125">
        <v>190</v>
      </c>
      <c r="B199" s="126"/>
      <c r="C199" s="126"/>
      <c r="D199" s="126"/>
      <c r="E199" s="126"/>
      <c r="F199" s="128"/>
      <c r="G199" s="15" t="str">
        <f t="shared" si="7"/>
        <v/>
      </c>
      <c r="H199" s="307" t="b">
        <f t="shared" si="8"/>
        <v>0</v>
      </c>
      <c r="I199" s="308">
        <f t="shared" si="9"/>
        <v>1</v>
      </c>
    </row>
    <row r="200" spans="1:9">
      <c r="A200" s="125">
        <v>191</v>
      </c>
      <c r="B200" s="126"/>
      <c r="C200" s="126"/>
      <c r="D200" s="126"/>
      <c r="E200" s="126"/>
      <c r="F200" s="128"/>
      <c r="G200" s="15" t="str">
        <f t="shared" si="7"/>
        <v/>
      </c>
      <c r="H200" s="307" t="b">
        <f t="shared" si="8"/>
        <v>0</v>
      </c>
      <c r="I200" s="308">
        <f t="shared" si="9"/>
        <v>1</v>
      </c>
    </row>
    <row r="201" spans="1:9">
      <c r="A201" s="125">
        <v>192</v>
      </c>
      <c r="B201" s="126"/>
      <c r="C201" s="126"/>
      <c r="D201" s="126"/>
      <c r="E201" s="126"/>
      <c r="F201" s="128"/>
      <c r="G201" s="15" t="str">
        <f t="shared" si="7"/>
        <v/>
      </c>
      <c r="H201" s="307" t="b">
        <f t="shared" si="8"/>
        <v>0</v>
      </c>
      <c r="I201" s="308">
        <f t="shared" si="9"/>
        <v>1</v>
      </c>
    </row>
    <row r="202" spans="1:9">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c r="A203" s="125">
        <v>194</v>
      </c>
      <c r="B203" s="126"/>
      <c r="C203" s="126"/>
      <c r="D203" s="126"/>
      <c r="E203" s="126"/>
      <c r="F203" s="128"/>
      <c r="G203" s="15" t="str">
        <f t="shared" si="10"/>
        <v/>
      </c>
      <c r="H203" s="307" t="b">
        <f t="shared" si="11"/>
        <v>0</v>
      </c>
      <c r="I203" s="308">
        <f t="shared" si="9"/>
        <v>1</v>
      </c>
    </row>
    <row r="204" spans="1:9">
      <c r="A204" s="125">
        <v>195</v>
      </c>
      <c r="B204" s="126"/>
      <c r="C204" s="126"/>
      <c r="D204" s="126"/>
      <c r="E204" s="126"/>
      <c r="F204" s="128"/>
      <c r="G204" s="15" t="str">
        <f t="shared" si="10"/>
        <v/>
      </c>
      <c r="H204" s="307" t="b">
        <f t="shared" si="11"/>
        <v>0</v>
      </c>
      <c r="I204" s="308">
        <f t="shared" ref="I204:I259" si="12">LEN(B204)-LEN(SUBSTITUTE(B204,",",""))+1</f>
        <v>1</v>
      </c>
    </row>
    <row r="205" spans="1:9">
      <c r="A205" s="125">
        <v>196</v>
      </c>
      <c r="B205" s="126"/>
      <c r="C205" s="126"/>
      <c r="D205" s="126"/>
      <c r="E205" s="126"/>
      <c r="F205" s="128"/>
      <c r="G205" s="15" t="str">
        <f t="shared" si="10"/>
        <v/>
      </c>
      <c r="H205" s="307" t="b">
        <f t="shared" si="11"/>
        <v>0</v>
      </c>
      <c r="I205" s="308">
        <f t="shared" si="12"/>
        <v>1</v>
      </c>
    </row>
    <row r="206" spans="1:9">
      <c r="A206" s="125">
        <v>197</v>
      </c>
      <c r="B206" s="126"/>
      <c r="C206" s="126"/>
      <c r="D206" s="126"/>
      <c r="E206" s="126"/>
      <c r="F206" s="128"/>
      <c r="G206" s="15" t="str">
        <f t="shared" si="10"/>
        <v/>
      </c>
      <c r="H206" s="307" t="b">
        <f t="shared" si="11"/>
        <v>0</v>
      </c>
      <c r="I206" s="308">
        <f t="shared" si="12"/>
        <v>1</v>
      </c>
    </row>
    <row r="207" spans="1:9">
      <c r="A207" s="125">
        <v>198</v>
      </c>
      <c r="B207" s="126"/>
      <c r="C207" s="126"/>
      <c r="D207" s="126"/>
      <c r="E207" s="126"/>
      <c r="F207" s="128"/>
      <c r="G207" s="15" t="str">
        <f t="shared" si="10"/>
        <v/>
      </c>
      <c r="H207" s="307" t="b">
        <f t="shared" si="11"/>
        <v>0</v>
      </c>
      <c r="I207" s="308">
        <f t="shared" si="12"/>
        <v>1</v>
      </c>
    </row>
    <row r="208" spans="1:9">
      <c r="A208" s="125">
        <v>199</v>
      </c>
      <c r="B208" s="126"/>
      <c r="C208" s="126"/>
      <c r="D208" s="126"/>
      <c r="E208" s="126"/>
      <c r="F208" s="128"/>
      <c r="G208" s="15" t="str">
        <f t="shared" si="10"/>
        <v/>
      </c>
      <c r="H208" s="307" t="b">
        <f t="shared" si="11"/>
        <v>0</v>
      </c>
      <c r="I208" s="308">
        <f t="shared" si="12"/>
        <v>1</v>
      </c>
    </row>
    <row r="209" spans="1:9">
      <c r="A209" s="125">
        <v>200</v>
      </c>
      <c r="B209" s="126"/>
      <c r="C209" s="126"/>
      <c r="D209" s="126"/>
      <c r="E209" s="126"/>
      <c r="F209" s="128"/>
      <c r="G209" s="15" t="str">
        <f t="shared" si="10"/>
        <v/>
      </c>
      <c r="H209" s="307" t="b">
        <f t="shared" si="11"/>
        <v>0</v>
      </c>
      <c r="I209" s="308">
        <f t="shared" si="12"/>
        <v>1</v>
      </c>
    </row>
    <row r="210" spans="1:9">
      <c r="A210" s="125">
        <v>201</v>
      </c>
      <c r="B210" s="126"/>
      <c r="C210" s="126"/>
      <c r="D210" s="126"/>
      <c r="E210" s="126"/>
      <c r="F210" s="128"/>
      <c r="G210" s="15" t="str">
        <f t="shared" si="10"/>
        <v/>
      </c>
      <c r="H210" s="307" t="b">
        <f t="shared" si="11"/>
        <v>0</v>
      </c>
      <c r="I210" s="308">
        <f t="shared" si="12"/>
        <v>1</v>
      </c>
    </row>
    <row r="211" spans="1:9">
      <c r="A211" s="125">
        <v>202</v>
      </c>
      <c r="B211" s="126"/>
      <c r="C211" s="126"/>
      <c r="D211" s="126"/>
      <c r="E211" s="126"/>
      <c r="F211" s="128"/>
      <c r="G211" s="15" t="str">
        <f t="shared" si="10"/>
        <v/>
      </c>
      <c r="H211" s="307" t="b">
        <f t="shared" si="11"/>
        <v>0</v>
      </c>
      <c r="I211" s="308">
        <f t="shared" si="12"/>
        <v>1</v>
      </c>
    </row>
    <row r="212" spans="1:9">
      <c r="A212" s="125">
        <v>203</v>
      </c>
      <c r="B212" s="126"/>
      <c r="C212" s="126"/>
      <c r="D212" s="126"/>
      <c r="E212" s="126"/>
      <c r="F212" s="128"/>
      <c r="G212" s="15" t="str">
        <f t="shared" si="10"/>
        <v/>
      </c>
      <c r="H212" s="307" t="b">
        <f t="shared" si="11"/>
        <v>0</v>
      </c>
      <c r="I212" s="308">
        <f t="shared" si="12"/>
        <v>1</v>
      </c>
    </row>
    <row r="213" spans="1:9">
      <c r="A213" s="125">
        <v>204</v>
      </c>
      <c r="B213" s="126"/>
      <c r="C213" s="126"/>
      <c r="D213" s="126"/>
      <c r="E213" s="126"/>
      <c r="F213" s="128"/>
      <c r="G213" s="15" t="str">
        <f t="shared" si="10"/>
        <v/>
      </c>
      <c r="H213" s="307" t="b">
        <f t="shared" si="11"/>
        <v>0</v>
      </c>
      <c r="I213" s="308">
        <f t="shared" si="12"/>
        <v>1</v>
      </c>
    </row>
    <row r="214" spans="1:9">
      <c r="A214" s="125">
        <v>205</v>
      </c>
      <c r="B214" s="126"/>
      <c r="C214" s="126"/>
      <c r="D214" s="126"/>
      <c r="E214" s="126"/>
      <c r="F214" s="128"/>
      <c r="G214" s="15" t="str">
        <f t="shared" si="10"/>
        <v/>
      </c>
      <c r="H214" s="307" t="b">
        <f t="shared" si="11"/>
        <v>0</v>
      </c>
      <c r="I214" s="308">
        <f t="shared" si="12"/>
        <v>1</v>
      </c>
    </row>
    <row r="215" spans="1:9">
      <c r="A215" s="125">
        <v>206</v>
      </c>
      <c r="B215" s="126"/>
      <c r="C215" s="126"/>
      <c r="D215" s="126"/>
      <c r="E215" s="126"/>
      <c r="F215" s="128"/>
      <c r="G215" s="15" t="str">
        <f t="shared" si="10"/>
        <v/>
      </c>
      <c r="H215" s="307" t="b">
        <f t="shared" si="11"/>
        <v>0</v>
      </c>
      <c r="I215" s="308">
        <f t="shared" si="12"/>
        <v>1</v>
      </c>
    </row>
    <row r="216" spans="1:9">
      <c r="A216" s="125">
        <v>207</v>
      </c>
      <c r="B216" s="126"/>
      <c r="C216" s="126"/>
      <c r="D216" s="126"/>
      <c r="E216" s="126"/>
      <c r="F216" s="128"/>
      <c r="G216" s="15" t="str">
        <f t="shared" si="10"/>
        <v/>
      </c>
      <c r="H216" s="307" t="b">
        <f t="shared" si="11"/>
        <v>0</v>
      </c>
      <c r="I216" s="308">
        <f t="shared" si="12"/>
        <v>1</v>
      </c>
    </row>
    <row r="217" spans="1:9">
      <c r="A217" s="125">
        <v>208</v>
      </c>
      <c r="B217" s="126"/>
      <c r="C217" s="126"/>
      <c r="D217" s="126"/>
      <c r="E217" s="126"/>
      <c r="F217" s="128"/>
      <c r="G217" s="15" t="str">
        <f t="shared" si="10"/>
        <v/>
      </c>
      <c r="H217" s="307" t="b">
        <f t="shared" si="11"/>
        <v>0</v>
      </c>
      <c r="I217" s="308">
        <f t="shared" si="12"/>
        <v>1</v>
      </c>
    </row>
    <row r="218" spans="1:9">
      <c r="A218" s="125">
        <v>209</v>
      </c>
      <c r="B218" s="126"/>
      <c r="C218" s="126"/>
      <c r="D218" s="126"/>
      <c r="E218" s="126"/>
      <c r="F218" s="128"/>
      <c r="G218" s="15" t="str">
        <f t="shared" si="10"/>
        <v/>
      </c>
      <c r="H218" s="307" t="b">
        <f t="shared" si="11"/>
        <v>0</v>
      </c>
      <c r="I218" s="308">
        <f t="shared" si="12"/>
        <v>1</v>
      </c>
    </row>
    <row r="219" spans="1:9">
      <c r="A219" s="125">
        <v>210</v>
      </c>
      <c r="B219" s="126"/>
      <c r="C219" s="126"/>
      <c r="D219" s="126"/>
      <c r="E219" s="126"/>
      <c r="F219" s="128"/>
      <c r="G219" s="15" t="str">
        <f t="shared" si="10"/>
        <v/>
      </c>
      <c r="H219" s="307" t="b">
        <f t="shared" si="11"/>
        <v>0</v>
      </c>
      <c r="I219" s="308">
        <f t="shared" si="12"/>
        <v>1</v>
      </c>
    </row>
    <row r="220" spans="1:9">
      <c r="A220" s="125">
        <v>211</v>
      </c>
      <c r="B220" s="126"/>
      <c r="C220" s="126"/>
      <c r="D220" s="126"/>
      <c r="E220" s="126"/>
      <c r="F220" s="128"/>
      <c r="G220" s="15" t="str">
        <f t="shared" si="10"/>
        <v/>
      </c>
      <c r="H220" s="307" t="b">
        <f t="shared" si="11"/>
        <v>0</v>
      </c>
      <c r="I220" s="308">
        <f t="shared" si="12"/>
        <v>1</v>
      </c>
    </row>
    <row r="221" spans="1:9">
      <c r="A221" s="125">
        <v>212</v>
      </c>
      <c r="B221" s="126"/>
      <c r="C221" s="126"/>
      <c r="D221" s="126"/>
      <c r="E221" s="126"/>
      <c r="F221" s="128"/>
      <c r="G221" s="15" t="str">
        <f t="shared" si="10"/>
        <v/>
      </c>
      <c r="H221" s="307" t="b">
        <f t="shared" si="11"/>
        <v>0</v>
      </c>
      <c r="I221" s="308">
        <f t="shared" si="12"/>
        <v>1</v>
      </c>
    </row>
    <row r="222" spans="1:9">
      <c r="A222" s="125">
        <v>213</v>
      </c>
      <c r="B222" s="126"/>
      <c r="C222" s="126"/>
      <c r="D222" s="126"/>
      <c r="E222" s="126"/>
      <c r="F222" s="128"/>
      <c r="G222" s="15" t="str">
        <f t="shared" si="10"/>
        <v/>
      </c>
      <c r="H222" s="307" t="b">
        <f t="shared" si="11"/>
        <v>0</v>
      </c>
      <c r="I222" s="308">
        <f t="shared" si="12"/>
        <v>1</v>
      </c>
    </row>
    <row r="223" spans="1:9">
      <c r="A223" s="125">
        <v>214</v>
      </c>
      <c r="B223" s="126"/>
      <c r="C223" s="126"/>
      <c r="D223" s="126"/>
      <c r="E223" s="126"/>
      <c r="F223" s="128"/>
      <c r="G223" s="15" t="str">
        <f t="shared" si="10"/>
        <v/>
      </c>
      <c r="H223" s="307" t="b">
        <f t="shared" si="11"/>
        <v>0</v>
      </c>
      <c r="I223" s="308">
        <f t="shared" si="12"/>
        <v>1</v>
      </c>
    </row>
    <row r="224" spans="1:9">
      <c r="A224" s="125">
        <v>215</v>
      </c>
      <c r="B224" s="126"/>
      <c r="C224" s="126"/>
      <c r="D224" s="126"/>
      <c r="E224" s="126"/>
      <c r="F224" s="128"/>
      <c r="G224" s="15" t="str">
        <f t="shared" si="10"/>
        <v/>
      </c>
      <c r="H224" s="307" t="b">
        <f t="shared" si="11"/>
        <v>0</v>
      </c>
      <c r="I224" s="308">
        <f t="shared" si="12"/>
        <v>1</v>
      </c>
    </row>
    <row r="225" spans="1:9">
      <c r="A225" s="125">
        <v>216</v>
      </c>
      <c r="B225" s="126"/>
      <c r="C225" s="126"/>
      <c r="D225" s="126"/>
      <c r="E225" s="126"/>
      <c r="F225" s="128"/>
      <c r="G225" s="15" t="str">
        <f t="shared" si="10"/>
        <v/>
      </c>
      <c r="H225" s="307" t="b">
        <f t="shared" si="11"/>
        <v>0</v>
      </c>
      <c r="I225" s="308">
        <f t="shared" si="12"/>
        <v>1</v>
      </c>
    </row>
    <row r="226" spans="1:9">
      <c r="A226" s="125">
        <v>217</v>
      </c>
      <c r="B226" s="126"/>
      <c r="C226" s="126"/>
      <c r="D226" s="126"/>
      <c r="E226" s="126"/>
      <c r="F226" s="128"/>
      <c r="G226" s="15" t="str">
        <f t="shared" si="10"/>
        <v/>
      </c>
      <c r="H226" s="307" t="b">
        <f t="shared" si="11"/>
        <v>0</v>
      </c>
      <c r="I226" s="308">
        <f t="shared" si="12"/>
        <v>1</v>
      </c>
    </row>
    <row r="227" spans="1:9">
      <c r="A227" s="125">
        <v>218</v>
      </c>
      <c r="B227" s="126"/>
      <c r="C227" s="126"/>
      <c r="D227" s="126"/>
      <c r="E227" s="126"/>
      <c r="F227" s="128"/>
      <c r="G227" s="15" t="str">
        <f t="shared" si="10"/>
        <v/>
      </c>
      <c r="H227" s="307" t="b">
        <f t="shared" si="11"/>
        <v>0</v>
      </c>
      <c r="I227" s="308">
        <f t="shared" si="12"/>
        <v>1</v>
      </c>
    </row>
    <row r="228" spans="1:9">
      <c r="A228" s="125">
        <v>219</v>
      </c>
      <c r="B228" s="126"/>
      <c r="C228" s="126"/>
      <c r="D228" s="126"/>
      <c r="E228" s="126"/>
      <c r="F228" s="128"/>
      <c r="G228" s="15" t="str">
        <f t="shared" si="10"/>
        <v/>
      </c>
      <c r="H228" s="307" t="b">
        <f t="shared" si="11"/>
        <v>0</v>
      </c>
      <c r="I228" s="308">
        <f t="shared" si="12"/>
        <v>1</v>
      </c>
    </row>
    <row r="229" spans="1:9">
      <c r="A229" s="125">
        <v>220</v>
      </c>
      <c r="B229" s="126"/>
      <c r="C229" s="126"/>
      <c r="D229" s="126"/>
      <c r="E229" s="126"/>
      <c r="F229" s="128"/>
      <c r="G229" s="15" t="str">
        <f t="shared" si="10"/>
        <v/>
      </c>
      <c r="H229" s="307" t="b">
        <f t="shared" si="11"/>
        <v>0</v>
      </c>
      <c r="I229" s="308">
        <f t="shared" si="12"/>
        <v>1</v>
      </c>
    </row>
    <row r="230" spans="1:9">
      <c r="A230" s="125">
        <v>221</v>
      </c>
      <c r="B230" s="126"/>
      <c r="C230" s="126"/>
      <c r="D230" s="126"/>
      <c r="E230" s="126"/>
      <c r="F230" s="128"/>
      <c r="G230" s="15" t="str">
        <f t="shared" si="10"/>
        <v/>
      </c>
      <c r="H230" s="307" t="b">
        <f t="shared" si="11"/>
        <v>0</v>
      </c>
      <c r="I230" s="308">
        <f t="shared" si="12"/>
        <v>1</v>
      </c>
    </row>
    <row r="231" spans="1:9">
      <c r="A231" s="125">
        <v>222</v>
      </c>
      <c r="B231" s="126"/>
      <c r="C231" s="126"/>
      <c r="D231" s="126"/>
      <c r="E231" s="126"/>
      <c r="F231" s="128"/>
      <c r="G231" s="15" t="str">
        <f t="shared" si="10"/>
        <v/>
      </c>
      <c r="H231" s="307" t="b">
        <f t="shared" si="11"/>
        <v>0</v>
      </c>
      <c r="I231" s="308">
        <f t="shared" si="12"/>
        <v>1</v>
      </c>
    </row>
    <row r="232" spans="1:9">
      <c r="A232" s="125">
        <v>223</v>
      </c>
      <c r="B232" s="126"/>
      <c r="C232" s="126"/>
      <c r="D232" s="126"/>
      <c r="E232" s="126"/>
      <c r="F232" s="128"/>
      <c r="G232" s="15" t="str">
        <f t="shared" si="10"/>
        <v/>
      </c>
      <c r="H232" s="307" t="b">
        <f t="shared" si="11"/>
        <v>0</v>
      </c>
      <c r="I232" s="308">
        <f t="shared" si="12"/>
        <v>1</v>
      </c>
    </row>
    <row r="233" spans="1:9">
      <c r="A233" s="125">
        <v>224</v>
      </c>
      <c r="B233" s="126"/>
      <c r="C233" s="126"/>
      <c r="D233" s="126"/>
      <c r="E233" s="126"/>
      <c r="F233" s="128"/>
      <c r="G233" s="15" t="str">
        <f t="shared" si="10"/>
        <v/>
      </c>
      <c r="H233" s="307" t="b">
        <f t="shared" si="11"/>
        <v>0</v>
      </c>
      <c r="I233" s="308">
        <f t="shared" si="12"/>
        <v>1</v>
      </c>
    </row>
    <row r="234" spans="1:9">
      <c r="A234" s="125">
        <v>225</v>
      </c>
      <c r="B234" s="126"/>
      <c r="C234" s="126"/>
      <c r="D234" s="126"/>
      <c r="E234" s="126"/>
      <c r="F234" s="128"/>
      <c r="G234" s="15" t="str">
        <f t="shared" si="10"/>
        <v/>
      </c>
      <c r="H234" s="307" t="b">
        <f t="shared" si="11"/>
        <v>0</v>
      </c>
      <c r="I234" s="308">
        <f t="shared" si="12"/>
        <v>1</v>
      </c>
    </row>
    <row r="235" spans="1:9">
      <c r="A235" s="125">
        <v>226</v>
      </c>
      <c r="B235" s="126"/>
      <c r="C235" s="126"/>
      <c r="D235" s="126"/>
      <c r="E235" s="126"/>
      <c r="F235" s="128"/>
      <c r="G235" s="15" t="str">
        <f t="shared" si="10"/>
        <v/>
      </c>
      <c r="H235" s="307" t="b">
        <f t="shared" si="11"/>
        <v>0</v>
      </c>
      <c r="I235" s="308">
        <f t="shared" si="12"/>
        <v>1</v>
      </c>
    </row>
    <row r="236" spans="1:9">
      <c r="A236" s="125">
        <v>227</v>
      </c>
      <c r="B236" s="126"/>
      <c r="C236" s="126"/>
      <c r="D236" s="126"/>
      <c r="E236" s="126"/>
      <c r="F236" s="128"/>
      <c r="G236" s="15" t="str">
        <f t="shared" si="10"/>
        <v/>
      </c>
      <c r="H236" s="307" t="b">
        <f t="shared" si="11"/>
        <v>0</v>
      </c>
      <c r="I236" s="308">
        <f t="shared" si="12"/>
        <v>1</v>
      </c>
    </row>
    <row r="237" spans="1:9">
      <c r="A237" s="125">
        <v>228</v>
      </c>
      <c r="B237" s="126"/>
      <c r="C237" s="126"/>
      <c r="D237" s="126"/>
      <c r="E237" s="126"/>
      <c r="F237" s="128"/>
      <c r="G237" s="15" t="str">
        <f t="shared" si="10"/>
        <v/>
      </c>
      <c r="H237" s="307" t="b">
        <f t="shared" si="11"/>
        <v>0</v>
      </c>
      <c r="I237" s="308">
        <f t="shared" si="12"/>
        <v>1</v>
      </c>
    </row>
    <row r="238" spans="1:9">
      <c r="A238" s="125">
        <v>229</v>
      </c>
      <c r="B238" s="126"/>
      <c r="C238" s="126"/>
      <c r="D238" s="126"/>
      <c r="E238" s="126"/>
      <c r="F238" s="128"/>
      <c r="G238" s="15" t="str">
        <f t="shared" si="10"/>
        <v/>
      </c>
      <c r="H238" s="307" t="b">
        <f t="shared" si="11"/>
        <v>0</v>
      </c>
      <c r="I238" s="308">
        <f t="shared" si="12"/>
        <v>1</v>
      </c>
    </row>
    <row r="239" spans="1:9">
      <c r="A239" s="125">
        <v>230</v>
      </c>
      <c r="B239" s="126"/>
      <c r="C239" s="126"/>
      <c r="D239" s="126"/>
      <c r="E239" s="126"/>
      <c r="F239" s="128"/>
      <c r="G239" s="15" t="str">
        <f t="shared" si="10"/>
        <v/>
      </c>
      <c r="H239" s="307" t="b">
        <f t="shared" si="11"/>
        <v>0</v>
      </c>
      <c r="I239" s="308">
        <f t="shared" si="12"/>
        <v>1</v>
      </c>
    </row>
    <row r="240" spans="1:9">
      <c r="A240" s="125">
        <v>231</v>
      </c>
      <c r="B240" s="126"/>
      <c r="C240" s="126"/>
      <c r="D240" s="126"/>
      <c r="E240" s="126"/>
      <c r="F240" s="128"/>
      <c r="G240" s="15" t="str">
        <f t="shared" si="10"/>
        <v/>
      </c>
      <c r="H240" s="307" t="b">
        <f t="shared" si="11"/>
        <v>0</v>
      </c>
      <c r="I240" s="308">
        <f t="shared" si="12"/>
        <v>1</v>
      </c>
    </row>
    <row r="241" spans="1:9">
      <c r="A241" s="125">
        <v>232</v>
      </c>
      <c r="B241" s="126"/>
      <c r="C241" s="126"/>
      <c r="D241" s="126"/>
      <c r="E241" s="126"/>
      <c r="F241" s="128"/>
      <c r="G241" s="15" t="str">
        <f t="shared" si="10"/>
        <v/>
      </c>
      <c r="H241" s="307" t="b">
        <f t="shared" si="11"/>
        <v>0</v>
      </c>
      <c r="I241" s="308">
        <f t="shared" si="12"/>
        <v>1</v>
      </c>
    </row>
    <row r="242" spans="1:9">
      <c r="A242" s="125">
        <v>233</v>
      </c>
      <c r="B242" s="126"/>
      <c r="C242" s="126"/>
      <c r="D242" s="126"/>
      <c r="E242" s="126"/>
      <c r="F242" s="128"/>
      <c r="G242" s="15" t="str">
        <f t="shared" si="10"/>
        <v/>
      </c>
      <c r="H242" s="307" t="b">
        <f t="shared" si="11"/>
        <v>0</v>
      </c>
      <c r="I242" s="308">
        <f t="shared" si="12"/>
        <v>1</v>
      </c>
    </row>
    <row r="243" spans="1:9">
      <c r="A243" s="125">
        <v>234</v>
      </c>
      <c r="B243" s="126"/>
      <c r="C243" s="126"/>
      <c r="D243" s="126"/>
      <c r="E243" s="126"/>
      <c r="F243" s="128"/>
      <c r="G243" s="15" t="str">
        <f t="shared" si="10"/>
        <v/>
      </c>
      <c r="H243" s="307" t="b">
        <f t="shared" si="11"/>
        <v>0</v>
      </c>
      <c r="I243" s="308">
        <f t="shared" si="12"/>
        <v>1</v>
      </c>
    </row>
    <row r="244" spans="1:9">
      <c r="A244" s="125">
        <v>235</v>
      </c>
      <c r="B244" s="126"/>
      <c r="C244" s="126"/>
      <c r="D244" s="126"/>
      <c r="E244" s="126"/>
      <c r="F244" s="128"/>
      <c r="G244" s="15" t="str">
        <f t="shared" si="10"/>
        <v/>
      </c>
      <c r="H244" s="307" t="b">
        <f t="shared" si="11"/>
        <v>0</v>
      </c>
      <c r="I244" s="308">
        <f t="shared" si="12"/>
        <v>1</v>
      </c>
    </row>
    <row r="245" spans="1:9">
      <c r="A245" s="125">
        <v>236</v>
      </c>
      <c r="B245" s="126"/>
      <c r="C245" s="126"/>
      <c r="D245" s="126"/>
      <c r="E245" s="126"/>
      <c r="F245" s="128"/>
      <c r="G245" s="15" t="str">
        <f t="shared" si="10"/>
        <v/>
      </c>
      <c r="H245" s="307" t="b">
        <f t="shared" si="11"/>
        <v>0</v>
      </c>
      <c r="I245" s="308">
        <f t="shared" si="12"/>
        <v>1</v>
      </c>
    </row>
    <row r="246" spans="1:9">
      <c r="A246" s="125">
        <v>237</v>
      </c>
      <c r="B246" s="126"/>
      <c r="C246" s="126"/>
      <c r="D246" s="126"/>
      <c r="E246" s="126"/>
      <c r="F246" s="128"/>
      <c r="G246" s="15" t="str">
        <f t="shared" si="10"/>
        <v/>
      </c>
      <c r="H246" s="307" t="b">
        <f t="shared" si="11"/>
        <v>0</v>
      </c>
      <c r="I246" s="308">
        <f t="shared" si="12"/>
        <v>1</v>
      </c>
    </row>
    <row r="247" spans="1:9">
      <c r="A247" s="125">
        <v>238</v>
      </c>
      <c r="B247" s="126"/>
      <c r="C247" s="126"/>
      <c r="D247" s="126"/>
      <c r="E247" s="126"/>
      <c r="F247" s="128"/>
      <c r="G247" s="15" t="str">
        <f t="shared" si="10"/>
        <v/>
      </c>
      <c r="H247" s="307" t="b">
        <f t="shared" si="11"/>
        <v>0</v>
      </c>
      <c r="I247" s="308">
        <f t="shared" si="12"/>
        <v>1</v>
      </c>
    </row>
    <row r="248" spans="1:9">
      <c r="A248" s="125">
        <v>239</v>
      </c>
      <c r="B248" s="126"/>
      <c r="C248" s="126"/>
      <c r="D248" s="126"/>
      <c r="E248" s="126"/>
      <c r="F248" s="128"/>
      <c r="G248" s="15" t="str">
        <f t="shared" si="10"/>
        <v/>
      </c>
      <c r="H248" s="307" t="b">
        <f t="shared" si="11"/>
        <v>0</v>
      </c>
      <c r="I248" s="308">
        <f t="shared" si="12"/>
        <v>1</v>
      </c>
    </row>
    <row r="249" spans="1:9">
      <c r="A249" s="125">
        <v>240</v>
      </c>
      <c r="B249" s="126"/>
      <c r="C249" s="126"/>
      <c r="D249" s="126"/>
      <c r="E249" s="126"/>
      <c r="F249" s="128"/>
      <c r="G249" s="15" t="str">
        <f t="shared" si="10"/>
        <v/>
      </c>
      <c r="H249" s="307" t="b">
        <f t="shared" si="11"/>
        <v>0</v>
      </c>
      <c r="I249" s="308">
        <f t="shared" si="12"/>
        <v>1</v>
      </c>
    </row>
    <row r="250" spans="1:9">
      <c r="A250" s="125">
        <v>241</v>
      </c>
      <c r="B250" s="126"/>
      <c r="C250" s="126"/>
      <c r="D250" s="126"/>
      <c r="E250" s="126"/>
      <c r="F250" s="128"/>
      <c r="G250" s="15" t="str">
        <f t="shared" si="10"/>
        <v/>
      </c>
      <c r="H250" s="307" t="b">
        <f t="shared" si="11"/>
        <v>0</v>
      </c>
      <c r="I250" s="308">
        <f t="shared" si="12"/>
        <v>1</v>
      </c>
    </row>
    <row r="251" spans="1:9">
      <c r="A251" s="125">
        <v>242</v>
      </c>
      <c r="B251" s="126"/>
      <c r="C251" s="126"/>
      <c r="D251" s="126"/>
      <c r="E251" s="126"/>
      <c r="F251" s="128"/>
      <c r="G251" s="15" t="str">
        <f t="shared" si="10"/>
        <v/>
      </c>
      <c r="H251" s="307" t="b">
        <f t="shared" si="11"/>
        <v>0</v>
      </c>
      <c r="I251" s="308">
        <f t="shared" si="12"/>
        <v>1</v>
      </c>
    </row>
    <row r="252" spans="1:9">
      <c r="A252" s="125">
        <v>243</v>
      </c>
      <c r="B252" s="126"/>
      <c r="C252" s="126"/>
      <c r="D252" s="126"/>
      <c r="E252" s="126"/>
      <c r="F252" s="128"/>
      <c r="G252" s="15" t="str">
        <f t="shared" si="10"/>
        <v/>
      </c>
      <c r="H252" s="307" t="b">
        <f t="shared" si="11"/>
        <v>0</v>
      </c>
      <c r="I252" s="308">
        <f t="shared" si="12"/>
        <v>1</v>
      </c>
    </row>
    <row r="253" spans="1:9">
      <c r="A253" s="125">
        <v>244</v>
      </c>
      <c r="B253" s="126"/>
      <c r="C253" s="126"/>
      <c r="D253" s="126"/>
      <c r="E253" s="126"/>
      <c r="F253" s="128"/>
      <c r="G253" s="15" t="str">
        <f t="shared" si="10"/>
        <v/>
      </c>
      <c r="H253" s="307" t="b">
        <f t="shared" si="11"/>
        <v>0</v>
      </c>
      <c r="I253" s="308">
        <f t="shared" si="12"/>
        <v>1</v>
      </c>
    </row>
    <row r="254" spans="1:9">
      <c r="A254" s="125">
        <v>245</v>
      </c>
      <c r="B254" s="126"/>
      <c r="C254" s="126"/>
      <c r="D254" s="126"/>
      <c r="E254" s="126"/>
      <c r="F254" s="128"/>
      <c r="G254" s="15" t="str">
        <f t="shared" si="10"/>
        <v/>
      </c>
      <c r="H254" s="307" t="b">
        <f t="shared" si="11"/>
        <v>0</v>
      </c>
      <c r="I254" s="308">
        <f t="shared" si="12"/>
        <v>1</v>
      </c>
    </row>
    <row r="255" spans="1:9">
      <c r="A255" s="125">
        <v>246</v>
      </c>
      <c r="B255" s="126"/>
      <c r="C255" s="126"/>
      <c r="D255" s="126"/>
      <c r="E255" s="126"/>
      <c r="F255" s="128"/>
      <c r="G255" s="15" t="str">
        <f t="shared" si="10"/>
        <v/>
      </c>
      <c r="H255" s="307" t="b">
        <f t="shared" si="11"/>
        <v>0</v>
      </c>
      <c r="I255" s="308">
        <f t="shared" si="12"/>
        <v>1</v>
      </c>
    </row>
    <row r="256" spans="1:9">
      <c r="A256" s="125">
        <v>247</v>
      </c>
      <c r="B256" s="126"/>
      <c r="C256" s="126"/>
      <c r="D256" s="126"/>
      <c r="E256" s="126"/>
      <c r="F256" s="128"/>
      <c r="G256" s="15" t="str">
        <f t="shared" si="10"/>
        <v/>
      </c>
      <c r="H256" s="307" t="b">
        <f t="shared" si="11"/>
        <v>0</v>
      </c>
      <c r="I256" s="308">
        <f t="shared" si="12"/>
        <v>1</v>
      </c>
    </row>
    <row r="257" spans="1:9">
      <c r="A257" s="125">
        <v>248</v>
      </c>
      <c r="B257" s="126"/>
      <c r="C257" s="126"/>
      <c r="D257" s="126"/>
      <c r="E257" s="126"/>
      <c r="F257" s="128"/>
      <c r="G257" s="15" t="str">
        <f t="shared" si="10"/>
        <v/>
      </c>
      <c r="H257" s="307" t="b">
        <f t="shared" si="11"/>
        <v>0</v>
      </c>
      <c r="I257" s="308">
        <f t="shared" si="12"/>
        <v>1</v>
      </c>
    </row>
    <row r="258" spans="1:9">
      <c r="A258" s="125">
        <v>249</v>
      </c>
      <c r="B258" s="126"/>
      <c r="C258" s="126"/>
      <c r="D258" s="126"/>
      <c r="E258" s="126"/>
      <c r="F258" s="128"/>
      <c r="G258" s="15" t="str">
        <f t="shared" si="10"/>
        <v/>
      </c>
      <c r="H258" s="307" t="b">
        <f t="shared" si="11"/>
        <v>0</v>
      </c>
      <c r="I258" s="308">
        <f t="shared" si="12"/>
        <v>1</v>
      </c>
    </row>
    <row r="259" spans="1:9">
      <c r="A259" s="125">
        <v>250</v>
      </c>
      <c r="B259" s="126"/>
      <c r="C259" s="126"/>
      <c r="D259" s="126"/>
      <c r="E259" s="126"/>
      <c r="F259" s="128"/>
      <c r="G259" s="15" t="str">
        <f t="shared" si="10"/>
        <v/>
      </c>
      <c r="H259" s="307" t="b">
        <f t="shared" si="11"/>
        <v>0</v>
      </c>
      <c r="I259" s="308">
        <f t="shared" si="12"/>
        <v>1</v>
      </c>
    </row>
  </sheetData>
  <sheetProtection algorithmName="SHA-512" hashValue="bQnvPLzQ1M1dhakqi9rK2pYLP0HfNvweTJpxTbErguaNOkV9GNswP3IMQzpJZRLElbnwtvyy3+hnbDoSiEY0lA==" saltValue="+em/JHgVhUqOwkidtVdzu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C10" sqref="C10:C12"/>
    </sheetView>
  </sheetViews>
  <sheetFormatPr defaultColWidth="9.140625" defaultRowHeight="15.75"/>
  <cols>
    <col min="1" max="1" width="5.7109375" style="53" customWidth="1"/>
    <col min="2" max="2" width="77.5703125" style="57" customWidth="1"/>
    <col min="3" max="3" width="10.7109375" style="62" customWidth="1"/>
    <col min="4" max="4" width="17.7109375" style="57" customWidth="1"/>
    <col min="5" max="5" width="9.140625" style="63" hidden="1" customWidth="1"/>
    <col min="6" max="6" width="9.140625" style="57" hidden="1" customWidth="1"/>
    <col min="7" max="16" width="9.140625" style="57" customWidth="1"/>
    <col min="17" max="16384" width="9.140625" style="57"/>
  </cols>
  <sheetData>
    <row r="1" spans="1:6" s="53" customFormat="1">
      <c r="A1" s="52" t="s">
        <v>483</v>
      </c>
      <c r="C1" s="54"/>
      <c r="D1" s="56"/>
    </row>
    <row r="2" spans="1:6" s="53" customFormat="1">
      <c r="A2" s="52" t="s">
        <v>943</v>
      </c>
      <c r="C2" s="54"/>
      <c r="D2" s="56"/>
    </row>
    <row r="3" spans="1:6" s="53" customFormat="1">
      <c r="A3" s="52"/>
      <c r="C3" s="54"/>
      <c r="D3" s="56"/>
    </row>
    <row r="4" spans="1:6">
      <c r="A4" s="448" t="s">
        <v>903</v>
      </c>
      <c r="B4" s="448"/>
      <c r="C4" s="448"/>
      <c r="D4" s="448"/>
    </row>
    <row r="5" spans="1:6" ht="57" customHeight="1">
      <c r="A5" s="454" t="s">
        <v>955</v>
      </c>
      <c r="B5" s="454"/>
      <c r="C5" s="454"/>
      <c r="D5" s="454"/>
    </row>
    <row r="6" spans="1:6" ht="13.5" customHeight="1">
      <c r="C6" s="57"/>
      <c r="D6" s="305" t="str">
        <f>CONCATENATE(functie," ",nume_candidat)</f>
        <v>Profesor Pop Mirela-Cristina</v>
      </c>
    </row>
    <row r="7" spans="1:6" ht="18.75" customHeight="1">
      <c r="A7" s="445" t="s">
        <v>338</v>
      </c>
      <c r="B7" s="445" t="s">
        <v>889</v>
      </c>
      <c r="C7" s="451" t="s">
        <v>2</v>
      </c>
      <c r="D7" s="503" t="s">
        <v>544</v>
      </c>
      <c r="E7" s="452" t="s">
        <v>541</v>
      </c>
      <c r="F7" s="453" t="s">
        <v>551</v>
      </c>
    </row>
    <row r="8" spans="1:6" ht="46.5" customHeight="1">
      <c r="A8" s="445"/>
      <c r="B8" s="445"/>
      <c r="C8" s="451"/>
      <c r="D8" s="504"/>
      <c r="E8" s="452"/>
      <c r="F8" s="453"/>
    </row>
    <row r="9" spans="1:6">
      <c r="A9" s="79"/>
      <c r="B9" s="58"/>
      <c r="C9" s="29"/>
      <c r="D9" s="130">
        <f>SUMIF(D10:D1010,"&gt;0")</f>
        <v>0</v>
      </c>
      <c r="E9" s="261"/>
    </row>
    <row r="10" spans="1:6">
      <c r="A10" s="36">
        <v>1</v>
      </c>
      <c r="B10" s="7"/>
      <c r="C10" s="189"/>
      <c r="D10" s="15" t="str">
        <f t="shared" ref="D10:D73" si="0">IF(OR($B10="",,$C10&lt;an_initial,$C10&gt;an_final,),"",20)</f>
        <v/>
      </c>
      <c r="E10" s="307" t="b">
        <f t="shared" ref="E10:E73" si="1">IF(nume_candidat="",FALSE,ISNUMBER(SEARCH(nume_candidat,$B10)))</f>
        <v>0</v>
      </c>
      <c r="F10" s="308">
        <f t="shared" ref="F10" si="2">LEN(B10)-LEN(SUBSTITUTE(B10,",",""))+1</f>
        <v>1</v>
      </c>
    </row>
    <row r="11" spans="1:6">
      <c r="A11" s="36">
        <v>2</v>
      </c>
      <c r="B11" s="7"/>
      <c r="C11" s="189"/>
      <c r="D11" s="15" t="str">
        <f t="shared" si="0"/>
        <v/>
      </c>
      <c r="E11" s="307" t="b">
        <f t="shared" si="1"/>
        <v>0</v>
      </c>
      <c r="F11" s="308">
        <f t="shared" ref="F11:F74" si="3">LEN(B11)-LEN(SUBSTITUTE(B11,",",""))+1</f>
        <v>1</v>
      </c>
    </row>
    <row r="12" spans="1:6">
      <c r="A12" s="36">
        <v>3</v>
      </c>
      <c r="B12" s="6"/>
      <c r="C12" s="189"/>
      <c r="D12" s="15" t="str">
        <f t="shared" si="0"/>
        <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IF(OR($B74="",,$C74&lt;an_initial,$C74&gt;an_final,),"",20)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S0ndJHYXR7HEuexhwhntAsl/Sg3yGclF4TLnDB6WU82dmKu1WsRKdM/2Kp5sOfwRiUi+gwyMsHIHUej72N1v2g==" saltValue="hhFXbmjiyw7B+frwjfKfp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F10" sqref="F10:F12"/>
    </sheetView>
  </sheetViews>
  <sheetFormatPr defaultColWidth="9.140625" defaultRowHeight="15.75"/>
  <cols>
    <col min="1" max="1" width="5.7109375" style="53" customWidth="1"/>
    <col min="2" max="3" width="35.7109375" style="57" customWidth="1"/>
    <col min="4" max="4" width="45.140625" style="57" customWidth="1"/>
    <col min="5" max="5" width="10.7109375" style="62" customWidth="1"/>
    <col min="6" max="6" width="10.7109375" style="57" customWidth="1"/>
    <col min="7" max="7" width="17.7109375" style="57" customWidth="1"/>
    <col min="8" max="8" width="9.140625" style="63" hidden="1" customWidth="1"/>
    <col min="9" max="9" width="9.140625" style="57" hidden="1" customWidth="1"/>
    <col min="10" max="19" width="9.140625" style="57" customWidth="1"/>
    <col min="20" max="16384" width="9.140625" style="57"/>
  </cols>
  <sheetData>
    <row r="1" spans="1:9" s="53" customFormat="1">
      <c r="A1" s="52" t="s">
        <v>483</v>
      </c>
      <c r="E1" s="54"/>
      <c r="G1" s="56"/>
    </row>
    <row r="2" spans="1:9" s="53" customFormat="1">
      <c r="A2" s="52" t="s">
        <v>943</v>
      </c>
      <c r="E2" s="54"/>
      <c r="G2" s="56"/>
    </row>
    <row r="3" spans="1:9" s="53" customFormat="1">
      <c r="A3" s="52"/>
      <c r="E3" s="54"/>
      <c r="G3" s="56"/>
    </row>
    <row r="4" spans="1:9">
      <c r="A4" s="448" t="s">
        <v>903</v>
      </c>
      <c r="B4" s="448"/>
      <c r="C4" s="448"/>
      <c r="D4" s="448"/>
      <c r="E4" s="448"/>
      <c r="F4" s="448"/>
      <c r="G4" s="448"/>
    </row>
    <row r="5" spans="1:9">
      <c r="A5" s="448" t="s">
        <v>954</v>
      </c>
      <c r="B5" s="448"/>
      <c r="C5" s="448"/>
      <c r="D5" s="448"/>
      <c r="E5" s="448"/>
      <c r="F5" s="448"/>
      <c r="G5" s="448"/>
    </row>
    <row r="6" spans="1:9" ht="13.5" customHeight="1">
      <c r="E6" s="57"/>
      <c r="G6" s="305" t="str">
        <f>CONCATENATE(functie," ",nume_candidat)</f>
        <v>Profesor Pop Mirela-Cristina</v>
      </c>
    </row>
    <row r="7" spans="1:9" ht="18.75" customHeight="1">
      <c r="A7" s="445" t="s">
        <v>338</v>
      </c>
      <c r="B7" s="445" t="s">
        <v>960</v>
      </c>
      <c r="C7" s="445" t="s">
        <v>889</v>
      </c>
      <c r="D7" s="445" t="s">
        <v>460</v>
      </c>
      <c r="E7" s="451" t="s">
        <v>2</v>
      </c>
      <c r="F7" s="445" t="s">
        <v>961</v>
      </c>
      <c r="G7" s="503" t="s">
        <v>544</v>
      </c>
      <c r="H7" s="452" t="s">
        <v>541</v>
      </c>
      <c r="I7" s="453" t="s">
        <v>551</v>
      </c>
    </row>
    <row r="8" spans="1:9" ht="46.5" customHeight="1">
      <c r="A8" s="445"/>
      <c r="B8" s="445"/>
      <c r="C8" s="445"/>
      <c r="D8" s="445"/>
      <c r="E8" s="451"/>
      <c r="F8" s="445"/>
      <c r="G8" s="504"/>
      <c r="H8" s="452"/>
      <c r="I8" s="453"/>
    </row>
    <row r="9" spans="1:9">
      <c r="A9" s="79"/>
      <c r="B9" s="58"/>
      <c r="C9" s="58"/>
      <c r="D9" s="58"/>
      <c r="E9" s="29"/>
      <c r="F9" s="59"/>
      <c r="G9" s="130">
        <f>SUMIF(G10:G1010,"&gt;0")</f>
        <v>0</v>
      </c>
      <c r="H9" s="261"/>
    </row>
    <row r="10" spans="1:9">
      <c r="A10" s="36">
        <v>1</v>
      </c>
      <c r="B10" s="7"/>
      <c r="C10" s="7"/>
      <c r="D10" s="7"/>
      <c r="E10" s="189"/>
      <c r="F10" s="189"/>
      <c r="G10" s="15" t="str">
        <f t="shared" ref="G10:G73" si="0">IF(OR($B10="",$C10="",,,$E10&lt;an_initial,$E10&gt;an_final,$H10=FALSE),"",HLOOKUP(D10,ii524punctaje,2,FALSE)*F10/I10)</f>
        <v/>
      </c>
      <c r="H10" s="307" t="b">
        <f t="shared" ref="H10:H73" si="1">IF(nume_candidat="",FALSE,ISNUMBER(SEARCH(nume_candidat,$B10)))</f>
        <v>0</v>
      </c>
      <c r="I10" s="308">
        <f t="shared" ref="I10" si="2">LEN(B10)-LEN(SUBSTITUTE(B10,",",""))+1</f>
        <v>1</v>
      </c>
    </row>
    <row r="11" spans="1:9">
      <c r="A11" s="36">
        <v>2</v>
      </c>
      <c r="B11" s="7"/>
      <c r="C11" s="7"/>
      <c r="D11" s="7"/>
      <c r="E11" s="189"/>
      <c r="F11" s="189"/>
      <c r="G11" s="15" t="str">
        <f t="shared" si="0"/>
        <v/>
      </c>
      <c r="H11" s="307" t="b">
        <f t="shared" si="1"/>
        <v>0</v>
      </c>
      <c r="I11" s="308">
        <f t="shared" ref="I11:I74" si="3">LEN(B11)-LEN(SUBSTITUTE(B11,",",""))+1</f>
        <v>1</v>
      </c>
    </row>
    <row r="12" spans="1:9">
      <c r="A12" s="36">
        <v>3</v>
      </c>
      <c r="B12" s="6"/>
      <c r="C12" s="7"/>
      <c r="D12" s="7"/>
      <c r="E12" s="189"/>
      <c r="F12" s="189"/>
      <c r="G12" s="15" t="str">
        <f t="shared" si="0"/>
        <v/>
      </c>
      <c r="H12" s="307" t="b">
        <f t="shared" si="1"/>
        <v>0</v>
      </c>
      <c r="I12" s="308">
        <f t="shared" si="3"/>
        <v>1</v>
      </c>
    </row>
    <row r="13" spans="1:9">
      <c r="A13" s="36">
        <v>4</v>
      </c>
      <c r="B13" s="6"/>
      <c r="C13" s="6"/>
      <c r="D13" s="6"/>
      <c r="E13" s="188"/>
      <c r="F13" s="188"/>
      <c r="G13" s="15" t="str">
        <f t="shared" si="0"/>
        <v/>
      </c>
      <c r="H13" s="307" t="b">
        <f t="shared" si="1"/>
        <v>0</v>
      </c>
      <c r="I13" s="308">
        <f t="shared" si="3"/>
        <v>1</v>
      </c>
    </row>
    <row r="14" spans="1:9">
      <c r="A14" s="36">
        <v>5</v>
      </c>
      <c r="B14" s="6"/>
      <c r="C14" s="6"/>
      <c r="D14" s="6"/>
      <c r="E14" s="188"/>
      <c r="F14" s="188"/>
      <c r="G14" s="15" t="str">
        <f t="shared" si="0"/>
        <v/>
      </c>
      <c r="H14" s="307" t="b">
        <f t="shared" si="1"/>
        <v>0</v>
      </c>
      <c r="I14" s="308">
        <f t="shared" si="3"/>
        <v>1</v>
      </c>
    </row>
    <row r="15" spans="1:9">
      <c r="A15" s="36">
        <v>6</v>
      </c>
      <c r="B15" s="6"/>
      <c r="C15" s="6"/>
      <c r="D15" s="6"/>
      <c r="E15" s="188"/>
      <c r="F15" s="188"/>
      <c r="G15" s="15" t="str">
        <f t="shared" si="0"/>
        <v/>
      </c>
      <c r="H15" s="307" t="b">
        <f t="shared" si="1"/>
        <v>0</v>
      </c>
      <c r="I15" s="308">
        <f t="shared" si="3"/>
        <v>1</v>
      </c>
    </row>
    <row r="16" spans="1:9">
      <c r="A16" s="36">
        <v>7</v>
      </c>
      <c r="B16" s="6"/>
      <c r="C16" s="6"/>
      <c r="D16" s="6"/>
      <c r="E16" s="188"/>
      <c r="F16" s="188"/>
      <c r="G16" s="15" t="str">
        <f t="shared" si="0"/>
        <v/>
      </c>
      <c r="H16" s="307" t="b">
        <f t="shared" si="1"/>
        <v>0</v>
      </c>
      <c r="I16" s="308">
        <f t="shared" si="3"/>
        <v>1</v>
      </c>
    </row>
    <row r="17" spans="1:9">
      <c r="A17" s="36">
        <v>8</v>
      </c>
      <c r="B17" s="6"/>
      <c r="C17" s="6"/>
      <c r="D17" s="6"/>
      <c r="E17" s="188"/>
      <c r="F17" s="188"/>
      <c r="G17" s="15" t="str">
        <f t="shared" si="0"/>
        <v/>
      </c>
      <c r="H17" s="307" t="b">
        <f t="shared" si="1"/>
        <v>0</v>
      </c>
      <c r="I17" s="308">
        <f t="shared" si="3"/>
        <v>1</v>
      </c>
    </row>
    <row r="18" spans="1:9">
      <c r="A18" s="36">
        <v>9</v>
      </c>
      <c r="B18" s="6"/>
      <c r="C18" s="6"/>
      <c r="D18" s="6"/>
      <c r="E18" s="188"/>
      <c r="F18" s="188"/>
      <c r="G18" s="15" t="str">
        <f t="shared" si="0"/>
        <v/>
      </c>
      <c r="H18" s="307" t="b">
        <f t="shared" si="1"/>
        <v>0</v>
      </c>
      <c r="I18" s="308">
        <f t="shared" si="3"/>
        <v>1</v>
      </c>
    </row>
    <row r="19" spans="1:9">
      <c r="A19" s="36">
        <v>10</v>
      </c>
      <c r="B19" s="6"/>
      <c r="C19" s="6"/>
      <c r="D19" s="6"/>
      <c r="E19" s="188"/>
      <c r="F19" s="188"/>
      <c r="G19" s="15" t="str">
        <f t="shared" si="0"/>
        <v/>
      </c>
      <c r="H19" s="307" t="b">
        <f t="shared" si="1"/>
        <v>0</v>
      </c>
      <c r="I19" s="308">
        <f t="shared" si="3"/>
        <v>1</v>
      </c>
    </row>
    <row r="20" spans="1:9">
      <c r="A20" s="36">
        <v>11</v>
      </c>
      <c r="B20" s="6"/>
      <c r="C20" s="6"/>
      <c r="D20" s="6"/>
      <c r="E20" s="188"/>
      <c r="F20" s="188"/>
      <c r="G20" s="15" t="str">
        <f t="shared" si="0"/>
        <v/>
      </c>
      <c r="H20" s="307" t="b">
        <f t="shared" si="1"/>
        <v>0</v>
      </c>
      <c r="I20" s="308">
        <f t="shared" si="3"/>
        <v>1</v>
      </c>
    </row>
    <row r="21" spans="1:9">
      <c r="A21" s="36">
        <v>12</v>
      </c>
      <c r="B21" s="6"/>
      <c r="C21" s="6"/>
      <c r="D21" s="6"/>
      <c r="E21" s="188"/>
      <c r="F21" s="188"/>
      <c r="G21" s="15" t="str">
        <f t="shared" si="0"/>
        <v/>
      </c>
      <c r="H21" s="307" t="b">
        <f t="shared" si="1"/>
        <v>0</v>
      </c>
      <c r="I21" s="308">
        <f t="shared" si="3"/>
        <v>1</v>
      </c>
    </row>
    <row r="22" spans="1:9">
      <c r="A22" s="36">
        <v>13</v>
      </c>
      <c r="B22" s="6"/>
      <c r="C22" s="6"/>
      <c r="D22" s="6"/>
      <c r="E22" s="188"/>
      <c r="F22" s="188"/>
      <c r="G22" s="15" t="str">
        <f t="shared" si="0"/>
        <v/>
      </c>
      <c r="H22" s="307" t="b">
        <f t="shared" si="1"/>
        <v>0</v>
      </c>
      <c r="I22" s="308">
        <f t="shared" si="3"/>
        <v>1</v>
      </c>
    </row>
    <row r="23" spans="1:9">
      <c r="A23" s="36">
        <v>14</v>
      </c>
      <c r="B23" s="6"/>
      <c r="C23" s="6"/>
      <c r="D23" s="6"/>
      <c r="E23" s="188"/>
      <c r="F23" s="188"/>
      <c r="G23" s="15" t="str">
        <f t="shared" si="0"/>
        <v/>
      </c>
      <c r="H23" s="307" t="b">
        <f t="shared" si="1"/>
        <v>0</v>
      </c>
      <c r="I23" s="308">
        <f t="shared" si="3"/>
        <v>1</v>
      </c>
    </row>
    <row r="24" spans="1:9">
      <c r="A24" s="36">
        <v>15</v>
      </c>
      <c r="B24" s="6"/>
      <c r="C24" s="6"/>
      <c r="D24" s="6"/>
      <c r="E24" s="188"/>
      <c r="F24" s="188"/>
      <c r="G24" s="15" t="str">
        <f t="shared" si="0"/>
        <v/>
      </c>
      <c r="H24" s="307" t="b">
        <f t="shared" si="1"/>
        <v>0</v>
      </c>
      <c r="I24" s="308">
        <f t="shared" si="3"/>
        <v>1</v>
      </c>
    </row>
    <row r="25" spans="1:9">
      <c r="A25" s="36">
        <v>16</v>
      </c>
      <c r="B25" s="6"/>
      <c r="C25" s="6"/>
      <c r="D25" s="6"/>
      <c r="E25" s="188"/>
      <c r="F25" s="188"/>
      <c r="G25" s="15" t="str">
        <f t="shared" si="0"/>
        <v/>
      </c>
      <c r="H25" s="307" t="b">
        <f t="shared" si="1"/>
        <v>0</v>
      </c>
      <c r="I25" s="308">
        <f t="shared" si="3"/>
        <v>1</v>
      </c>
    </row>
    <row r="26" spans="1:9">
      <c r="A26" s="36">
        <v>17</v>
      </c>
      <c r="B26" s="6"/>
      <c r="C26" s="6"/>
      <c r="D26" s="6"/>
      <c r="E26" s="188"/>
      <c r="F26" s="188"/>
      <c r="G26" s="15" t="str">
        <f t="shared" si="0"/>
        <v/>
      </c>
      <c r="H26" s="307" t="b">
        <f t="shared" si="1"/>
        <v>0</v>
      </c>
      <c r="I26" s="308">
        <f t="shared" si="3"/>
        <v>1</v>
      </c>
    </row>
    <row r="27" spans="1:9">
      <c r="A27" s="36">
        <v>18</v>
      </c>
      <c r="B27" s="6"/>
      <c r="C27" s="6"/>
      <c r="D27" s="6"/>
      <c r="E27" s="188"/>
      <c r="F27" s="188"/>
      <c r="G27" s="15" t="str">
        <f t="shared" si="0"/>
        <v/>
      </c>
      <c r="H27" s="307" t="b">
        <f t="shared" si="1"/>
        <v>0</v>
      </c>
      <c r="I27" s="308">
        <f t="shared" si="3"/>
        <v>1</v>
      </c>
    </row>
    <row r="28" spans="1:9">
      <c r="A28" s="36">
        <v>19</v>
      </c>
      <c r="B28" s="6"/>
      <c r="C28" s="6"/>
      <c r="D28" s="6"/>
      <c r="E28" s="188"/>
      <c r="F28" s="188"/>
      <c r="G28" s="15" t="str">
        <f t="shared" si="0"/>
        <v/>
      </c>
      <c r="H28" s="307" t="b">
        <f t="shared" si="1"/>
        <v>0</v>
      </c>
      <c r="I28" s="308">
        <f t="shared" si="3"/>
        <v>1</v>
      </c>
    </row>
    <row r="29" spans="1:9">
      <c r="A29" s="36">
        <v>20</v>
      </c>
      <c r="B29" s="6"/>
      <c r="C29" s="6"/>
      <c r="D29" s="6"/>
      <c r="E29" s="188"/>
      <c r="F29" s="188"/>
      <c r="G29" s="15" t="str">
        <f t="shared" si="0"/>
        <v/>
      </c>
      <c r="H29" s="307" t="b">
        <f t="shared" si="1"/>
        <v>0</v>
      </c>
      <c r="I29" s="308">
        <f t="shared" si="3"/>
        <v>1</v>
      </c>
    </row>
    <row r="30" spans="1:9">
      <c r="A30" s="36">
        <v>21</v>
      </c>
      <c r="B30" s="6"/>
      <c r="C30" s="6"/>
      <c r="D30" s="6"/>
      <c r="E30" s="188"/>
      <c r="F30" s="188"/>
      <c r="G30" s="15" t="str">
        <f t="shared" si="0"/>
        <v/>
      </c>
      <c r="H30" s="307" t="b">
        <f t="shared" si="1"/>
        <v>0</v>
      </c>
      <c r="I30" s="308">
        <f t="shared" si="3"/>
        <v>1</v>
      </c>
    </row>
    <row r="31" spans="1:9">
      <c r="A31" s="36">
        <v>22</v>
      </c>
      <c r="B31" s="6"/>
      <c r="C31" s="6"/>
      <c r="D31" s="6"/>
      <c r="E31" s="188"/>
      <c r="F31" s="188"/>
      <c r="G31" s="15" t="str">
        <f t="shared" si="0"/>
        <v/>
      </c>
      <c r="H31" s="307" t="b">
        <f t="shared" si="1"/>
        <v>0</v>
      </c>
      <c r="I31" s="308">
        <f t="shared" si="3"/>
        <v>1</v>
      </c>
    </row>
    <row r="32" spans="1:9">
      <c r="A32" s="36">
        <v>23</v>
      </c>
      <c r="B32" s="6"/>
      <c r="C32" s="6"/>
      <c r="D32" s="6"/>
      <c r="E32" s="188"/>
      <c r="F32" s="188"/>
      <c r="G32" s="15" t="str">
        <f t="shared" si="0"/>
        <v/>
      </c>
      <c r="H32" s="307" t="b">
        <f t="shared" si="1"/>
        <v>0</v>
      </c>
      <c r="I32" s="308">
        <f t="shared" si="3"/>
        <v>1</v>
      </c>
    </row>
    <row r="33" spans="1:9">
      <c r="A33" s="36">
        <v>24</v>
      </c>
      <c r="B33" s="6"/>
      <c r="C33" s="6"/>
      <c r="D33" s="6"/>
      <c r="E33" s="188"/>
      <c r="F33" s="188"/>
      <c r="G33" s="15" t="str">
        <f t="shared" si="0"/>
        <v/>
      </c>
      <c r="H33" s="307" t="b">
        <f t="shared" si="1"/>
        <v>0</v>
      </c>
      <c r="I33" s="308">
        <f t="shared" si="3"/>
        <v>1</v>
      </c>
    </row>
    <row r="34" spans="1:9">
      <c r="A34" s="36">
        <v>25</v>
      </c>
      <c r="B34" s="6"/>
      <c r="C34" s="6"/>
      <c r="D34" s="6"/>
      <c r="E34" s="188"/>
      <c r="F34" s="188"/>
      <c r="G34" s="15" t="str">
        <f t="shared" si="0"/>
        <v/>
      </c>
      <c r="H34" s="307" t="b">
        <f t="shared" si="1"/>
        <v>0</v>
      </c>
      <c r="I34" s="308">
        <f t="shared" si="3"/>
        <v>1</v>
      </c>
    </row>
    <row r="35" spans="1:9">
      <c r="A35" s="36">
        <v>26</v>
      </c>
      <c r="B35" s="6"/>
      <c r="C35" s="6"/>
      <c r="D35" s="6"/>
      <c r="E35" s="188"/>
      <c r="F35" s="188"/>
      <c r="G35" s="15" t="str">
        <f t="shared" si="0"/>
        <v/>
      </c>
      <c r="H35" s="307" t="b">
        <f t="shared" si="1"/>
        <v>0</v>
      </c>
      <c r="I35" s="308">
        <f t="shared" si="3"/>
        <v>1</v>
      </c>
    </row>
    <row r="36" spans="1:9">
      <c r="A36" s="36">
        <v>27</v>
      </c>
      <c r="B36" s="6"/>
      <c r="C36" s="6"/>
      <c r="D36" s="6"/>
      <c r="E36" s="188"/>
      <c r="F36" s="188"/>
      <c r="G36" s="15" t="str">
        <f t="shared" si="0"/>
        <v/>
      </c>
      <c r="H36" s="307" t="b">
        <f t="shared" si="1"/>
        <v>0</v>
      </c>
      <c r="I36" s="308">
        <f t="shared" si="3"/>
        <v>1</v>
      </c>
    </row>
    <row r="37" spans="1:9">
      <c r="A37" s="36">
        <v>28</v>
      </c>
      <c r="B37" s="6"/>
      <c r="C37" s="6"/>
      <c r="D37" s="6"/>
      <c r="E37" s="188"/>
      <c r="F37" s="188"/>
      <c r="G37" s="15" t="str">
        <f t="shared" si="0"/>
        <v/>
      </c>
      <c r="H37" s="307" t="b">
        <f t="shared" si="1"/>
        <v>0</v>
      </c>
      <c r="I37" s="308">
        <f t="shared" si="3"/>
        <v>1</v>
      </c>
    </row>
    <row r="38" spans="1:9">
      <c r="A38" s="36">
        <v>29</v>
      </c>
      <c r="B38" s="6"/>
      <c r="C38" s="6"/>
      <c r="D38" s="6"/>
      <c r="E38" s="188"/>
      <c r="F38" s="188"/>
      <c r="G38" s="15" t="str">
        <f t="shared" si="0"/>
        <v/>
      </c>
      <c r="H38" s="307" t="b">
        <f t="shared" si="1"/>
        <v>0</v>
      </c>
      <c r="I38" s="308">
        <f t="shared" si="3"/>
        <v>1</v>
      </c>
    </row>
    <row r="39" spans="1:9">
      <c r="A39" s="36">
        <v>30</v>
      </c>
      <c r="B39" s="6"/>
      <c r="C39" s="6"/>
      <c r="D39" s="6"/>
      <c r="E39" s="188"/>
      <c r="F39" s="188"/>
      <c r="G39" s="15" t="str">
        <f t="shared" si="0"/>
        <v/>
      </c>
      <c r="H39" s="307" t="b">
        <f t="shared" si="1"/>
        <v>0</v>
      </c>
      <c r="I39" s="308">
        <f t="shared" si="3"/>
        <v>1</v>
      </c>
    </row>
    <row r="40" spans="1:9">
      <c r="A40" s="36">
        <v>31</v>
      </c>
      <c r="B40" s="6"/>
      <c r="C40" s="6"/>
      <c r="D40" s="6"/>
      <c r="E40" s="188"/>
      <c r="F40" s="188"/>
      <c r="G40" s="15" t="str">
        <f t="shared" si="0"/>
        <v/>
      </c>
      <c r="H40" s="307" t="b">
        <f t="shared" si="1"/>
        <v>0</v>
      </c>
      <c r="I40" s="308">
        <f t="shared" si="3"/>
        <v>1</v>
      </c>
    </row>
    <row r="41" spans="1:9">
      <c r="A41" s="36">
        <v>32</v>
      </c>
      <c r="B41" s="6"/>
      <c r="C41" s="6"/>
      <c r="D41" s="6"/>
      <c r="E41" s="188"/>
      <c r="F41" s="188"/>
      <c r="G41" s="15" t="str">
        <f t="shared" si="0"/>
        <v/>
      </c>
      <c r="H41" s="307" t="b">
        <f t="shared" si="1"/>
        <v>0</v>
      </c>
      <c r="I41" s="308">
        <f t="shared" si="3"/>
        <v>1</v>
      </c>
    </row>
    <row r="42" spans="1:9">
      <c r="A42" s="36">
        <v>33</v>
      </c>
      <c r="B42" s="6"/>
      <c r="C42" s="6"/>
      <c r="D42" s="6"/>
      <c r="E42" s="188"/>
      <c r="F42" s="188"/>
      <c r="G42" s="15" t="str">
        <f t="shared" si="0"/>
        <v/>
      </c>
      <c r="H42" s="307" t="b">
        <f t="shared" si="1"/>
        <v>0</v>
      </c>
      <c r="I42" s="308">
        <f t="shared" si="3"/>
        <v>1</v>
      </c>
    </row>
    <row r="43" spans="1:9">
      <c r="A43" s="36">
        <v>34</v>
      </c>
      <c r="B43" s="6"/>
      <c r="C43" s="6"/>
      <c r="D43" s="6"/>
      <c r="E43" s="188"/>
      <c r="F43" s="188"/>
      <c r="G43" s="15" t="str">
        <f t="shared" si="0"/>
        <v/>
      </c>
      <c r="H43" s="307" t="b">
        <f t="shared" si="1"/>
        <v>0</v>
      </c>
      <c r="I43" s="308">
        <f t="shared" si="3"/>
        <v>1</v>
      </c>
    </row>
    <row r="44" spans="1:9">
      <c r="A44" s="36">
        <v>35</v>
      </c>
      <c r="B44" s="6"/>
      <c r="C44" s="6"/>
      <c r="D44" s="6"/>
      <c r="E44" s="188"/>
      <c r="F44" s="188"/>
      <c r="G44" s="15" t="str">
        <f t="shared" si="0"/>
        <v/>
      </c>
      <c r="H44" s="307" t="b">
        <f t="shared" si="1"/>
        <v>0</v>
      </c>
      <c r="I44" s="308">
        <f t="shared" si="3"/>
        <v>1</v>
      </c>
    </row>
    <row r="45" spans="1:9">
      <c r="A45" s="36">
        <v>36</v>
      </c>
      <c r="B45" s="6"/>
      <c r="C45" s="6"/>
      <c r="D45" s="6"/>
      <c r="E45" s="188"/>
      <c r="F45" s="188"/>
      <c r="G45" s="15" t="str">
        <f t="shared" si="0"/>
        <v/>
      </c>
      <c r="H45" s="307" t="b">
        <f t="shared" si="1"/>
        <v>0</v>
      </c>
      <c r="I45" s="308">
        <f t="shared" si="3"/>
        <v>1</v>
      </c>
    </row>
    <row r="46" spans="1:9">
      <c r="A46" s="36">
        <v>37</v>
      </c>
      <c r="B46" s="6"/>
      <c r="C46" s="6"/>
      <c r="D46" s="6"/>
      <c r="E46" s="188"/>
      <c r="F46" s="188"/>
      <c r="G46" s="15" t="str">
        <f t="shared" si="0"/>
        <v/>
      </c>
      <c r="H46" s="307" t="b">
        <f t="shared" si="1"/>
        <v>0</v>
      </c>
      <c r="I46" s="308">
        <f t="shared" si="3"/>
        <v>1</v>
      </c>
    </row>
    <row r="47" spans="1:9">
      <c r="A47" s="36">
        <v>38</v>
      </c>
      <c r="B47" s="6"/>
      <c r="C47" s="6"/>
      <c r="D47" s="6"/>
      <c r="E47" s="188"/>
      <c r="F47" s="188"/>
      <c r="G47" s="15" t="str">
        <f t="shared" si="0"/>
        <v/>
      </c>
      <c r="H47" s="307" t="b">
        <f t="shared" si="1"/>
        <v>0</v>
      </c>
      <c r="I47" s="308">
        <f t="shared" si="3"/>
        <v>1</v>
      </c>
    </row>
    <row r="48" spans="1:9">
      <c r="A48" s="36">
        <v>39</v>
      </c>
      <c r="B48" s="6"/>
      <c r="C48" s="6"/>
      <c r="D48" s="6"/>
      <c r="E48" s="188"/>
      <c r="F48" s="188"/>
      <c r="G48" s="15" t="str">
        <f t="shared" si="0"/>
        <v/>
      </c>
      <c r="H48" s="307" t="b">
        <f t="shared" si="1"/>
        <v>0</v>
      </c>
      <c r="I48" s="308">
        <f t="shared" si="3"/>
        <v>1</v>
      </c>
    </row>
    <row r="49" spans="1:9">
      <c r="A49" s="36">
        <v>40</v>
      </c>
      <c r="B49" s="6"/>
      <c r="C49" s="6"/>
      <c r="D49" s="6"/>
      <c r="E49" s="188"/>
      <c r="F49" s="188"/>
      <c r="G49" s="15" t="str">
        <f t="shared" si="0"/>
        <v/>
      </c>
      <c r="H49" s="307" t="b">
        <f t="shared" si="1"/>
        <v>0</v>
      </c>
      <c r="I49" s="308">
        <f t="shared" si="3"/>
        <v>1</v>
      </c>
    </row>
    <row r="50" spans="1:9">
      <c r="A50" s="36">
        <v>41</v>
      </c>
      <c r="B50" s="6"/>
      <c r="C50" s="6"/>
      <c r="D50" s="6"/>
      <c r="E50" s="188"/>
      <c r="F50" s="188"/>
      <c r="G50" s="15" t="str">
        <f t="shared" si="0"/>
        <v/>
      </c>
      <c r="H50" s="307" t="b">
        <f t="shared" si="1"/>
        <v>0</v>
      </c>
      <c r="I50" s="308">
        <f t="shared" si="3"/>
        <v>1</v>
      </c>
    </row>
    <row r="51" spans="1:9">
      <c r="A51" s="36">
        <v>42</v>
      </c>
      <c r="B51" s="6"/>
      <c r="C51" s="6"/>
      <c r="D51" s="6"/>
      <c r="E51" s="188"/>
      <c r="F51" s="188"/>
      <c r="G51" s="15" t="str">
        <f t="shared" si="0"/>
        <v/>
      </c>
      <c r="H51" s="307" t="b">
        <f t="shared" si="1"/>
        <v>0</v>
      </c>
      <c r="I51" s="308">
        <f t="shared" si="3"/>
        <v>1</v>
      </c>
    </row>
    <row r="52" spans="1:9">
      <c r="A52" s="36">
        <v>43</v>
      </c>
      <c r="B52" s="6"/>
      <c r="C52" s="6"/>
      <c r="D52" s="6"/>
      <c r="E52" s="188"/>
      <c r="F52" s="188"/>
      <c r="G52" s="15" t="str">
        <f t="shared" si="0"/>
        <v/>
      </c>
      <c r="H52" s="307" t="b">
        <f t="shared" si="1"/>
        <v>0</v>
      </c>
      <c r="I52" s="308">
        <f t="shared" si="3"/>
        <v>1</v>
      </c>
    </row>
    <row r="53" spans="1:9">
      <c r="A53" s="36">
        <v>44</v>
      </c>
      <c r="B53" s="6"/>
      <c r="C53" s="6"/>
      <c r="D53" s="6"/>
      <c r="E53" s="188"/>
      <c r="F53" s="188"/>
      <c r="G53" s="15" t="str">
        <f t="shared" si="0"/>
        <v/>
      </c>
      <c r="H53" s="307" t="b">
        <f t="shared" si="1"/>
        <v>0</v>
      </c>
      <c r="I53" s="308">
        <f t="shared" si="3"/>
        <v>1</v>
      </c>
    </row>
    <row r="54" spans="1:9">
      <c r="A54" s="36">
        <v>45</v>
      </c>
      <c r="B54" s="6"/>
      <c r="C54" s="6"/>
      <c r="D54" s="6"/>
      <c r="E54" s="188"/>
      <c r="F54" s="188"/>
      <c r="G54" s="15" t="str">
        <f t="shared" si="0"/>
        <v/>
      </c>
      <c r="H54" s="307" t="b">
        <f t="shared" si="1"/>
        <v>0</v>
      </c>
      <c r="I54" s="308">
        <f t="shared" si="3"/>
        <v>1</v>
      </c>
    </row>
    <row r="55" spans="1:9">
      <c r="A55" s="36">
        <v>46</v>
      </c>
      <c r="B55" s="6"/>
      <c r="C55" s="6"/>
      <c r="D55" s="6"/>
      <c r="E55" s="188"/>
      <c r="F55" s="188"/>
      <c r="G55" s="15" t="str">
        <f t="shared" si="0"/>
        <v/>
      </c>
      <c r="H55" s="307" t="b">
        <f t="shared" si="1"/>
        <v>0</v>
      </c>
      <c r="I55" s="308">
        <f t="shared" si="3"/>
        <v>1</v>
      </c>
    </row>
    <row r="56" spans="1:9">
      <c r="A56" s="36">
        <v>47</v>
      </c>
      <c r="B56" s="6"/>
      <c r="C56" s="6"/>
      <c r="D56" s="6"/>
      <c r="E56" s="188"/>
      <c r="F56" s="188"/>
      <c r="G56" s="15" t="str">
        <f t="shared" si="0"/>
        <v/>
      </c>
      <c r="H56" s="307" t="b">
        <f t="shared" si="1"/>
        <v>0</v>
      </c>
      <c r="I56" s="308">
        <f t="shared" si="3"/>
        <v>1</v>
      </c>
    </row>
    <row r="57" spans="1:9">
      <c r="A57" s="36">
        <v>48</v>
      </c>
      <c r="B57" s="6"/>
      <c r="C57" s="6"/>
      <c r="D57" s="6"/>
      <c r="E57" s="188"/>
      <c r="F57" s="188"/>
      <c r="G57" s="15" t="str">
        <f t="shared" si="0"/>
        <v/>
      </c>
      <c r="H57" s="307" t="b">
        <f t="shared" si="1"/>
        <v>0</v>
      </c>
      <c r="I57" s="308">
        <f t="shared" si="3"/>
        <v>1</v>
      </c>
    </row>
    <row r="58" spans="1:9">
      <c r="A58" s="36">
        <v>49</v>
      </c>
      <c r="B58" s="6"/>
      <c r="C58" s="6"/>
      <c r="D58" s="6"/>
      <c r="E58" s="188"/>
      <c r="F58" s="188"/>
      <c r="G58" s="15" t="str">
        <f t="shared" si="0"/>
        <v/>
      </c>
      <c r="H58" s="307" t="b">
        <f t="shared" si="1"/>
        <v>0</v>
      </c>
      <c r="I58" s="308">
        <f t="shared" si="3"/>
        <v>1</v>
      </c>
    </row>
    <row r="59" spans="1:9">
      <c r="A59" s="36">
        <v>50</v>
      </c>
      <c r="B59" s="6"/>
      <c r="C59" s="6"/>
      <c r="D59" s="6"/>
      <c r="E59" s="188"/>
      <c r="F59" s="188"/>
      <c r="G59" s="15" t="str">
        <f t="shared" si="0"/>
        <v/>
      </c>
      <c r="H59" s="307" t="b">
        <f t="shared" si="1"/>
        <v>0</v>
      </c>
      <c r="I59" s="308">
        <f t="shared" si="3"/>
        <v>1</v>
      </c>
    </row>
    <row r="60" spans="1:9">
      <c r="A60" s="36">
        <v>51</v>
      </c>
      <c r="B60" s="6"/>
      <c r="C60" s="6"/>
      <c r="D60" s="6"/>
      <c r="E60" s="188"/>
      <c r="F60" s="188"/>
      <c r="G60" s="15" t="str">
        <f t="shared" si="0"/>
        <v/>
      </c>
      <c r="H60" s="307" t="b">
        <f t="shared" si="1"/>
        <v>0</v>
      </c>
      <c r="I60" s="308">
        <f t="shared" si="3"/>
        <v>1</v>
      </c>
    </row>
    <row r="61" spans="1:9">
      <c r="A61" s="36">
        <v>52</v>
      </c>
      <c r="B61" s="6"/>
      <c r="C61" s="6"/>
      <c r="D61" s="6"/>
      <c r="E61" s="188"/>
      <c r="F61" s="188"/>
      <c r="G61" s="15" t="str">
        <f t="shared" si="0"/>
        <v/>
      </c>
      <c r="H61" s="307" t="b">
        <f t="shared" si="1"/>
        <v>0</v>
      </c>
      <c r="I61" s="308">
        <f t="shared" si="3"/>
        <v>1</v>
      </c>
    </row>
    <row r="62" spans="1:9">
      <c r="A62" s="36">
        <v>53</v>
      </c>
      <c r="B62" s="6"/>
      <c r="C62" s="6"/>
      <c r="D62" s="6"/>
      <c r="E62" s="188"/>
      <c r="F62" s="188"/>
      <c r="G62" s="15" t="str">
        <f t="shared" si="0"/>
        <v/>
      </c>
      <c r="H62" s="307" t="b">
        <f t="shared" si="1"/>
        <v>0</v>
      </c>
      <c r="I62" s="308">
        <f t="shared" si="3"/>
        <v>1</v>
      </c>
    </row>
    <row r="63" spans="1:9">
      <c r="A63" s="36">
        <v>54</v>
      </c>
      <c r="B63" s="6"/>
      <c r="C63" s="6"/>
      <c r="D63" s="6"/>
      <c r="E63" s="188"/>
      <c r="F63" s="188"/>
      <c r="G63" s="15" t="str">
        <f t="shared" si="0"/>
        <v/>
      </c>
      <c r="H63" s="307" t="b">
        <f t="shared" si="1"/>
        <v>0</v>
      </c>
      <c r="I63" s="308">
        <f t="shared" si="3"/>
        <v>1</v>
      </c>
    </row>
    <row r="64" spans="1:9">
      <c r="A64" s="36">
        <v>55</v>
      </c>
      <c r="B64" s="6"/>
      <c r="C64" s="6"/>
      <c r="D64" s="6"/>
      <c r="E64" s="188"/>
      <c r="F64" s="188"/>
      <c r="G64" s="15" t="str">
        <f t="shared" si="0"/>
        <v/>
      </c>
      <c r="H64" s="307" t="b">
        <f t="shared" si="1"/>
        <v>0</v>
      </c>
      <c r="I64" s="308">
        <f t="shared" si="3"/>
        <v>1</v>
      </c>
    </row>
    <row r="65" spans="1:9">
      <c r="A65" s="36">
        <v>56</v>
      </c>
      <c r="B65" s="6"/>
      <c r="C65" s="6"/>
      <c r="D65" s="6"/>
      <c r="E65" s="188"/>
      <c r="F65" s="188"/>
      <c r="G65" s="15" t="str">
        <f t="shared" si="0"/>
        <v/>
      </c>
      <c r="H65" s="307" t="b">
        <f t="shared" si="1"/>
        <v>0</v>
      </c>
      <c r="I65" s="308">
        <f t="shared" si="3"/>
        <v>1</v>
      </c>
    </row>
    <row r="66" spans="1:9">
      <c r="A66" s="36">
        <v>57</v>
      </c>
      <c r="B66" s="6"/>
      <c r="C66" s="6"/>
      <c r="D66" s="6"/>
      <c r="E66" s="188"/>
      <c r="F66" s="188"/>
      <c r="G66" s="15" t="str">
        <f t="shared" si="0"/>
        <v/>
      </c>
      <c r="H66" s="307" t="b">
        <f t="shared" si="1"/>
        <v>0</v>
      </c>
      <c r="I66" s="308">
        <f t="shared" si="3"/>
        <v>1</v>
      </c>
    </row>
    <row r="67" spans="1:9">
      <c r="A67" s="36">
        <v>58</v>
      </c>
      <c r="B67" s="6"/>
      <c r="C67" s="6"/>
      <c r="D67" s="6"/>
      <c r="E67" s="188"/>
      <c r="F67" s="188"/>
      <c r="G67" s="15" t="str">
        <f t="shared" si="0"/>
        <v/>
      </c>
      <c r="H67" s="307" t="b">
        <f t="shared" si="1"/>
        <v>0</v>
      </c>
      <c r="I67" s="308">
        <f t="shared" si="3"/>
        <v>1</v>
      </c>
    </row>
    <row r="68" spans="1:9">
      <c r="A68" s="36">
        <v>59</v>
      </c>
      <c r="B68" s="6"/>
      <c r="C68" s="6"/>
      <c r="D68" s="6"/>
      <c r="E68" s="188"/>
      <c r="F68" s="188"/>
      <c r="G68" s="15" t="str">
        <f t="shared" si="0"/>
        <v/>
      </c>
      <c r="H68" s="307" t="b">
        <f t="shared" si="1"/>
        <v>0</v>
      </c>
      <c r="I68" s="308">
        <f t="shared" si="3"/>
        <v>1</v>
      </c>
    </row>
    <row r="69" spans="1:9">
      <c r="A69" s="36">
        <v>60</v>
      </c>
      <c r="B69" s="6"/>
      <c r="C69" s="6"/>
      <c r="D69" s="6"/>
      <c r="E69" s="188"/>
      <c r="F69" s="188"/>
      <c r="G69" s="15" t="str">
        <f t="shared" si="0"/>
        <v/>
      </c>
      <c r="H69" s="307" t="b">
        <f t="shared" si="1"/>
        <v>0</v>
      </c>
      <c r="I69" s="308">
        <f t="shared" si="3"/>
        <v>1</v>
      </c>
    </row>
    <row r="70" spans="1:9">
      <c r="A70" s="36">
        <v>61</v>
      </c>
      <c r="B70" s="6"/>
      <c r="C70" s="6"/>
      <c r="D70" s="6"/>
      <c r="E70" s="188"/>
      <c r="F70" s="188"/>
      <c r="G70" s="15" t="str">
        <f t="shared" si="0"/>
        <v/>
      </c>
      <c r="H70" s="307" t="b">
        <f t="shared" si="1"/>
        <v>0</v>
      </c>
      <c r="I70" s="308">
        <f t="shared" si="3"/>
        <v>1</v>
      </c>
    </row>
    <row r="71" spans="1:9">
      <c r="A71" s="36">
        <v>62</v>
      </c>
      <c r="B71" s="6"/>
      <c r="C71" s="6"/>
      <c r="D71" s="6"/>
      <c r="E71" s="188"/>
      <c r="F71" s="188"/>
      <c r="G71" s="15" t="str">
        <f t="shared" si="0"/>
        <v/>
      </c>
      <c r="H71" s="307" t="b">
        <f t="shared" si="1"/>
        <v>0</v>
      </c>
      <c r="I71" s="308">
        <f t="shared" si="3"/>
        <v>1</v>
      </c>
    </row>
    <row r="72" spans="1:9">
      <c r="A72" s="36">
        <v>63</v>
      </c>
      <c r="B72" s="6"/>
      <c r="C72" s="6"/>
      <c r="D72" s="6"/>
      <c r="E72" s="188"/>
      <c r="F72" s="188"/>
      <c r="G72" s="15" t="str">
        <f t="shared" si="0"/>
        <v/>
      </c>
      <c r="H72" s="307" t="b">
        <f t="shared" si="1"/>
        <v>0</v>
      </c>
      <c r="I72" s="308">
        <f t="shared" si="3"/>
        <v>1</v>
      </c>
    </row>
    <row r="73" spans="1:9">
      <c r="A73" s="36">
        <v>64</v>
      </c>
      <c r="B73" s="6"/>
      <c r="C73" s="6"/>
      <c r="D73" s="6"/>
      <c r="E73" s="188"/>
      <c r="F73" s="188"/>
      <c r="G73" s="15" t="str">
        <f t="shared" si="0"/>
        <v/>
      </c>
      <c r="H73" s="307" t="b">
        <f t="shared" si="1"/>
        <v>0</v>
      </c>
      <c r="I73" s="308">
        <f t="shared" si="3"/>
        <v>1</v>
      </c>
    </row>
    <row r="74" spans="1:9">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c r="A75" s="36">
        <v>66</v>
      </c>
      <c r="B75" s="6"/>
      <c r="C75" s="6"/>
      <c r="D75" s="6"/>
      <c r="E75" s="188"/>
      <c r="F75" s="188"/>
      <c r="G75" s="15" t="str">
        <f t="shared" si="4"/>
        <v/>
      </c>
      <c r="H75" s="307" t="b">
        <f t="shared" si="5"/>
        <v>0</v>
      </c>
      <c r="I75" s="308">
        <f t="shared" ref="I75:I138" si="6">LEN(B75)-LEN(SUBSTITUTE(B75,",",""))+1</f>
        <v>1</v>
      </c>
    </row>
    <row r="76" spans="1:9">
      <c r="A76" s="36">
        <v>67</v>
      </c>
      <c r="B76" s="6"/>
      <c r="C76" s="6"/>
      <c r="D76" s="6"/>
      <c r="E76" s="188"/>
      <c r="F76" s="188"/>
      <c r="G76" s="15" t="str">
        <f t="shared" si="4"/>
        <v/>
      </c>
      <c r="H76" s="307" t="b">
        <f t="shared" si="5"/>
        <v>0</v>
      </c>
      <c r="I76" s="308">
        <f t="shared" si="6"/>
        <v>1</v>
      </c>
    </row>
    <row r="77" spans="1:9">
      <c r="A77" s="36">
        <v>68</v>
      </c>
      <c r="B77" s="6"/>
      <c r="C77" s="6"/>
      <c r="D77" s="6"/>
      <c r="E77" s="188"/>
      <c r="F77" s="188"/>
      <c r="G77" s="15" t="str">
        <f t="shared" si="4"/>
        <v/>
      </c>
      <c r="H77" s="307" t="b">
        <f t="shared" si="5"/>
        <v>0</v>
      </c>
      <c r="I77" s="308">
        <f t="shared" si="6"/>
        <v>1</v>
      </c>
    </row>
    <row r="78" spans="1:9">
      <c r="A78" s="36">
        <v>69</v>
      </c>
      <c r="B78" s="6"/>
      <c r="C78" s="6"/>
      <c r="D78" s="6"/>
      <c r="E78" s="188"/>
      <c r="F78" s="188"/>
      <c r="G78" s="15" t="str">
        <f t="shared" si="4"/>
        <v/>
      </c>
      <c r="H78" s="307" t="b">
        <f t="shared" si="5"/>
        <v>0</v>
      </c>
      <c r="I78" s="308">
        <f t="shared" si="6"/>
        <v>1</v>
      </c>
    </row>
    <row r="79" spans="1:9">
      <c r="A79" s="36">
        <v>70</v>
      </c>
      <c r="B79" s="6"/>
      <c r="C79" s="6"/>
      <c r="D79" s="6"/>
      <c r="E79" s="188"/>
      <c r="F79" s="188"/>
      <c r="G79" s="15" t="str">
        <f t="shared" si="4"/>
        <v/>
      </c>
      <c r="H79" s="307" t="b">
        <f t="shared" si="5"/>
        <v>0</v>
      </c>
      <c r="I79" s="308">
        <f t="shared" si="6"/>
        <v>1</v>
      </c>
    </row>
    <row r="80" spans="1:9">
      <c r="A80" s="36">
        <v>71</v>
      </c>
      <c r="B80" s="6"/>
      <c r="C80" s="6"/>
      <c r="D80" s="6"/>
      <c r="E80" s="188"/>
      <c r="F80" s="188"/>
      <c r="G80" s="15" t="str">
        <f t="shared" si="4"/>
        <v/>
      </c>
      <c r="H80" s="307" t="b">
        <f t="shared" si="5"/>
        <v>0</v>
      </c>
      <c r="I80" s="308">
        <f t="shared" si="6"/>
        <v>1</v>
      </c>
    </row>
    <row r="81" spans="1:9">
      <c r="A81" s="36">
        <v>72</v>
      </c>
      <c r="B81" s="6"/>
      <c r="C81" s="6"/>
      <c r="D81" s="6"/>
      <c r="E81" s="188"/>
      <c r="F81" s="188"/>
      <c r="G81" s="15" t="str">
        <f t="shared" si="4"/>
        <v/>
      </c>
      <c r="H81" s="307" t="b">
        <f t="shared" si="5"/>
        <v>0</v>
      </c>
      <c r="I81" s="308">
        <f t="shared" si="6"/>
        <v>1</v>
      </c>
    </row>
    <row r="82" spans="1:9">
      <c r="A82" s="36">
        <v>73</v>
      </c>
      <c r="B82" s="6"/>
      <c r="C82" s="6"/>
      <c r="D82" s="6"/>
      <c r="E82" s="188"/>
      <c r="F82" s="188"/>
      <c r="G82" s="15" t="str">
        <f t="shared" si="4"/>
        <v/>
      </c>
      <c r="H82" s="307" t="b">
        <f t="shared" si="5"/>
        <v>0</v>
      </c>
      <c r="I82" s="308">
        <f t="shared" si="6"/>
        <v>1</v>
      </c>
    </row>
    <row r="83" spans="1:9">
      <c r="A83" s="36">
        <v>74</v>
      </c>
      <c r="B83" s="6"/>
      <c r="C83" s="6"/>
      <c r="D83" s="6"/>
      <c r="E83" s="188"/>
      <c r="F83" s="188"/>
      <c r="G83" s="15" t="str">
        <f t="shared" si="4"/>
        <v/>
      </c>
      <c r="H83" s="307" t="b">
        <f t="shared" si="5"/>
        <v>0</v>
      </c>
      <c r="I83" s="308">
        <f t="shared" si="6"/>
        <v>1</v>
      </c>
    </row>
    <row r="84" spans="1:9">
      <c r="A84" s="36">
        <v>75</v>
      </c>
      <c r="B84" s="6"/>
      <c r="C84" s="6"/>
      <c r="D84" s="6"/>
      <c r="E84" s="188"/>
      <c r="F84" s="188"/>
      <c r="G84" s="15" t="str">
        <f t="shared" si="4"/>
        <v/>
      </c>
      <c r="H84" s="307" t="b">
        <f t="shared" si="5"/>
        <v>0</v>
      </c>
      <c r="I84" s="308">
        <f t="shared" si="6"/>
        <v>1</v>
      </c>
    </row>
    <row r="85" spans="1:9">
      <c r="A85" s="36">
        <v>76</v>
      </c>
      <c r="B85" s="6"/>
      <c r="C85" s="6"/>
      <c r="D85" s="6"/>
      <c r="E85" s="188"/>
      <c r="F85" s="188"/>
      <c r="G85" s="15" t="str">
        <f t="shared" si="4"/>
        <v/>
      </c>
      <c r="H85" s="307" t="b">
        <f t="shared" si="5"/>
        <v>0</v>
      </c>
      <c r="I85" s="308">
        <f t="shared" si="6"/>
        <v>1</v>
      </c>
    </row>
    <row r="86" spans="1:9">
      <c r="A86" s="36">
        <v>77</v>
      </c>
      <c r="B86" s="6"/>
      <c r="C86" s="6"/>
      <c r="D86" s="6"/>
      <c r="E86" s="188"/>
      <c r="F86" s="188"/>
      <c r="G86" s="15" t="str">
        <f t="shared" si="4"/>
        <v/>
      </c>
      <c r="H86" s="307" t="b">
        <f t="shared" si="5"/>
        <v>0</v>
      </c>
      <c r="I86" s="308">
        <f t="shared" si="6"/>
        <v>1</v>
      </c>
    </row>
    <row r="87" spans="1:9">
      <c r="A87" s="36">
        <v>78</v>
      </c>
      <c r="B87" s="6"/>
      <c r="C87" s="6"/>
      <c r="D87" s="6"/>
      <c r="E87" s="188"/>
      <c r="F87" s="188"/>
      <c r="G87" s="15" t="str">
        <f t="shared" si="4"/>
        <v/>
      </c>
      <c r="H87" s="307" t="b">
        <f t="shared" si="5"/>
        <v>0</v>
      </c>
      <c r="I87" s="308">
        <f t="shared" si="6"/>
        <v>1</v>
      </c>
    </row>
    <row r="88" spans="1:9">
      <c r="A88" s="36">
        <v>79</v>
      </c>
      <c r="B88" s="6"/>
      <c r="C88" s="6"/>
      <c r="D88" s="6"/>
      <c r="E88" s="188"/>
      <c r="F88" s="188"/>
      <c r="G88" s="15" t="str">
        <f t="shared" si="4"/>
        <v/>
      </c>
      <c r="H88" s="307" t="b">
        <f t="shared" si="5"/>
        <v>0</v>
      </c>
      <c r="I88" s="308">
        <f t="shared" si="6"/>
        <v>1</v>
      </c>
    </row>
    <row r="89" spans="1:9">
      <c r="A89" s="36">
        <v>80</v>
      </c>
      <c r="B89" s="6"/>
      <c r="C89" s="6"/>
      <c r="D89" s="6"/>
      <c r="E89" s="188"/>
      <c r="F89" s="188"/>
      <c r="G89" s="15" t="str">
        <f t="shared" si="4"/>
        <v/>
      </c>
      <c r="H89" s="307" t="b">
        <f t="shared" si="5"/>
        <v>0</v>
      </c>
      <c r="I89" s="308">
        <f t="shared" si="6"/>
        <v>1</v>
      </c>
    </row>
    <row r="90" spans="1:9">
      <c r="A90" s="36">
        <v>81</v>
      </c>
      <c r="B90" s="6"/>
      <c r="C90" s="6"/>
      <c r="D90" s="6"/>
      <c r="E90" s="188"/>
      <c r="F90" s="188"/>
      <c r="G90" s="15" t="str">
        <f t="shared" si="4"/>
        <v/>
      </c>
      <c r="H90" s="307" t="b">
        <f t="shared" si="5"/>
        <v>0</v>
      </c>
      <c r="I90" s="308">
        <f t="shared" si="6"/>
        <v>1</v>
      </c>
    </row>
    <row r="91" spans="1:9">
      <c r="A91" s="36">
        <v>82</v>
      </c>
      <c r="B91" s="6"/>
      <c r="C91" s="6"/>
      <c r="D91" s="6"/>
      <c r="E91" s="188"/>
      <c r="F91" s="188"/>
      <c r="G91" s="15" t="str">
        <f t="shared" si="4"/>
        <v/>
      </c>
      <c r="H91" s="307" t="b">
        <f t="shared" si="5"/>
        <v>0</v>
      </c>
      <c r="I91" s="308">
        <f t="shared" si="6"/>
        <v>1</v>
      </c>
    </row>
    <row r="92" spans="1:9">
      <c r="A92" s="36">
        <v>83</v>
      </c>
      <c r="B92" s="6"/>
      <c r="C92" s="6"/>
      <c r="D92" s="6"/>
      <c r="E92" s="188"/>
      <c r="F92" s="188"/>
      <c r="G92" s="15" t="str">
        <f t="shared" si="4"/>
        <v/>
      </c>
      <c r="H92" s="307" t="b">
        <f t="shared" si="5"/>
        <v>0</v>
      </c>
      <c r="I92" s="308">
        <f t="shared" si="6"/>
        <v>1</v>
      </c>
    </row>
    <row r="93" spans="1:9">
      <c r="A93" s="36">
        <v>84</v>
      </c>
      <c r="B93" s="6"/>
      <c r="C93" s="6"/>
      <c r="D93" s="6"/>
      <c r="E93" s="188"/>
      <c r="F93" s="188"/>
      <c r="G93" s="15" t="str">
        <f t="shared" si="4"/>
        <v/>
      </c>
      <c r="H93" s="307" t="b">
        <f t="shared" si="5"/>
        <v>0</v>
      </c>
      <c r="I93" s="308">
        <f t="shared" si="6"/>
        <v>1</v>
      </c>
    </row>
    <row r="94" spans="1:9">
      <c r="A94" s="36">
        <v>85</v>
      </c>
      <c r="B94" s="6"/>
      <c r="C94" s="6"/>
      <c r="D94" s="6"/>
      <c r="E94" s="188"/>
      <c r="F94" s="188"/>
      <c r="G94" s="15" t="str">
        <f t="shared" si="4"/>
        <v/>
      </c>
      <c r="H94" s="307" t="b">
        <f t="shared" si="5"/>
        <v>0</v>
      </c>
      <c r="I94" s="308">
        <f t="shared" si="6"/>
        <v>1</v>
      </c>
    </row>
    <row r="95" spans="1:9">
      <c r="A95" s="36">
        <v>86</v>
      </c>
      <c r="B95" s="6"/>
      <c r="C95" s="6"/>
      <c r="D95" s="6"/>
      <c r="E95" s="188"/>
      <c r="F95" s="188"/>
      <c r="G95" s="15" t="str">
        <f t="shared" si="4"/>
        <v/>
      </c>
      <c r="H95" s="307" t="b">
        <f t="shared" si="5"/>
        <v>0</v>
      </c>
      <c r="I95" s="308">
        <f t="shared" si="6"/>
        <v>1</v>
      </c>
    </row>
    <row r="96" spans="1:9">
      <c r="A96" s="36">
        <v>87</v>
      </c>
      <c r="B96" s="6"/>
      <c r="C96" s="6"/>
      <c r="D96" s="6"/>
      <c r="E96" s="188"/>
      <c r="F96" s="188"/>
      <c r="G96" s="15" t="str">
        <f t="shared" si="4"/>
        <v/>
      </c>
      <c r="H96" s="307" t="b">
        <f t="shared" si="5"/>
        <v>0</v>
      </c>
      <c r="I96" s="308">
        <f t="shared" si="6"/>
        <v>1</v>
      </c>
    </row>
    <row r="97" spans="1:9">
      <c r="A97" s="36">
        <v>88</v>
      </c>
      <c r="B97" s="6"/>
      <c r="C97" s="6"/>
      <c r="D97" s="6"/>
      <c r="E97" s="188"/>
      <c r="F97" s="188"/>
      <c r="G97" s="15" t="str">
        <f t="shared" si="4"/>
        <v/>
      </c>
      <c r="H97" s="307" t="b">
        <f t="shared" si="5"/>
        <v>0</v>
      </c>
      <c r="I97" s="308">
        <f t="shared" si="6"/>
        <v>1</v>
      </c>
    </row>
    <row r="98" spans="1:9">
      <c r="A98" s="36">
        <v>89</v>
      </c>
      <c r="B98" s="6"/>
      <c r="C98" s="6"/>
      <c r="D98" s="6"/>
      <c r="E98" s="188"/>
      <c r="F98" s="188"/>
      <c r="G98" s="15" t="str">
        <f t="shared" si="4"/>
        <v/>
      </c>
      <c r="H98" s="307" t="b">
        <f t="shared" si="5"/>
        <v>0</v>
      </c>
      <c r="I98" s="308">
        <f t="shared" si="6"/>
        <v>1</v>
      </c>
    </row>
    <row r="99" spans="1:9">
      <c r="A99" s="36">
        <v>90</v>
      </c>
      <c r="B99" s="6"/>
      <c r="C99" s="6"/>
      <c r="D99" s="6"/>
      <c r="E99" s="188"/>
      <c r="F99" s="188"/>
      <c r="G99" s="15" t="str">
        <f t="shared" si="4"/>
        <v/>
      </c>
      <c r="H99" s="307" t="b">
        <f t="shared" si="5"/>
        <v>0</v>
      </c>
      <c r="I99" s="308">
        <f t="shared" si="6"/>
        <v>1</v>
      </c>
    </row>
    <row r="100" spans="1:9">
      <c r="A100" s="36">
        <v>91</v>
      </c>
      <c r="B100" s="6"/>
      <c r="C100" s="6"/>
      <c r="D100" s="6"/>
      <c r="E100" s="188"/>
      <c r="F100" s="188"/>
      <c r="G100" s="15" t="str">
        <f t="shared" si="4"/>
        <v/>
      </c>
      <c r="H100" s="307" t="b">
        <f t="shared" si="5"/>
        <v>0</v>
      </c>
      <c r="I100" s="308">
        <f t="shared" si="6"/>
        <v>1</v>
      </c>
    </row>
    <row r="101" spans="1:9">
      <c r="A101" s="36">
        <v>92</v>
      </c>
      <c r="B101" s="6"/>
      <c r="C101" s="6"/>
      <c r="D101" s="6"/>
      <c r="E101" s="188"/>
      <c r="F101" s="188"/>
      <c r="G101" s="15" t="str">
        <f t="shared" si="4"/>
        <v/>
      </c>
      <c r="H101" s="307" t="b">
        <f t="shared" si="5"/>
        <v>0</v>
      </c>
      <c r="I101" s="308">
        <f t="shared" si="6"/>
        <v>1</v>
      </c>
    </row>
    <row r="102" spans="1:9">
      <c r="A102" s="36">
        <v>93</v>
      </c>
      <c r="B102" s="6"/>
      <c r="C102" s="6"/>
      <c r="D102" s="6"/>
      <c r="E102" s="188"/>
      <c r="F102" s="188"/>
      <c r="G102" s="15" t="str">
        <f t="shared" si="4"/>
        <v/>
      </c>
      <c r="H102" s="307" t="b">
        <f t="shared" si="5"/>
        <v>0</v>
      </c>
      <c r="I102" s="308">
        <f t="shared" si="6"/>
        <v>1</v>
      </c>
    </row>
    <row r="103" spans="1:9">
      <c r="A103" s="36">
        <v>94</v>
      </c>
      <c r="B103" s="6"/>
      <c r="C103" s="6"/>
      <c r="D103" s="6"/>
      <c r="E103" s="188"/>
      <c r="F103" s="188"/>
      <c r="G103" s="15" t="str">
        <f t="shared" si="4"/>
        <v/>
      </c>
      <c r="H103" s="307" t="b">
        <f t="shared" si="5"/>
        <v>0</v>
      </c>
      <c r="I103" s="308">
        <f t="shared" si="6"/>
        <v>1</v>
      </c>
    </row>
    <row r="104" spans="1:9">
      <c r="A104" s="36">
        <v>95</v>
      </c>
      <c r="B104" s="6"/>
      <c r="C104" s="6"/>
      <c r="D104" s="6"/>
      <c r="E104" s="188"/>
      <c r="F104" s="188"/>
      <c r="G104" s="15" t="str">
        <f t="shared" si="4"/>
        <v/>
      </c>
      <c r="H104" s="307" t="b">
        <f t="shared" si="5"/>
        <v>0</v>
      </c>
      <c r="I104" s="308">
        <f t="shared" si="6"/>
        <v>1</v>
      </c>
    </row>
    <row r="105" spans="1:9">
      <c r="A105" s="36">
        <v>96</v>
      </c>
      <c r="B105" s="6"/>
      <c r="C105" s="6"/>
      <c r="D105" s="6"/>
      <c r="E105" s="188"/>
      <c r="F105" s="188"/>
      <c r="G105" s="15" t="str">
        <f t="shared" si="4"/>
        <v/>
      </c>
      <c r="H105" s="307" t="b">
        <f t="shared" si="5"/>
        <v>0</v>
      </c>
      <c r="I105" s="308">
        <f t="shared" si="6"/>
        <v>1</v>
      </c>
    </row>
    <row r="106" spans="1:9">
      <c r="A106" s="36">
        <v>97</v>
      </c>
      <c r="B106" s="6"/>
      <c r="C106" s="6"/>
      <c r="D106" s="6"/>
      <c r="E106" s="188"/>
      <c r="F106" s="188"/>
      <c r="G106" s="15" t="str">
        <f t="shared" si="4"/>
        <v/>
      </c>
      <c r="H106" s="307" t="b">
        <f t="shared" si="5"/>
        <v>0</v>
      </c>
      <c r="I106" s="308">
        <f t="shared" si="6"/>
        <v>1</v>
      </c>
    </row>
    <row r="107" spans="1:9">
      <c r="A107" s="36">
        <v>98</v>
      </c>
      <c r="B107" s="6"/>
      <c r="C107" s="6"/>
      <c r="D107" s="6"/>
      <c r="E107" s="188"/>
      <c r="F107" s="188"/>
      <c r="G107" s="15" t="str">
        <f t="shared" si="4"/>
        <v/>
      </c>
      <c r="H107" s="307" t="b">
        <f t="shared" si="5"/>
        <v>0</v>
      </c>
      <c r="I107" s="308">
        <f t="shared" si="6"/>
        <v>1</v>
      </c>
    </row>
    <row r="108" spans="1:9">
      <c r="A108" s="125">
        <v>99</v>
      </c>
      <c r="B108" s="6"/>
      <c r="C108" s="6"/>
      <c r="D108" s="6"/>
      <c r="E108" s="188"/>
      <c r="F108" s="188"/>
      <c r="G108" s="15" t="str">
        <f t="shared" si="4"/>
        <v/>
      </c>
      <c r="H108" s="307" t="b">
        <f t="shared" si="5"/>
        <v>0</v>
      </c>
      <c r="I108" s="308">
        <f t="shared" si="6"/>
        <v>1</v>
      </c>
    </row>
    <row r="109" spans="1:9">
      <c r="A109" s="125">
        <v>100</v>
      </c>
      <c r="B109" s="126"/>
      <c r="C109" s="126"/>
      <c r="D109" s="126"/>
      <c r="E109" s="128"/>
      <c r="F109" s="126"/>
      <c r="G109" s="15" t="str">
        <f t="shared" si="4"/>
        <v/>
      </c>
      <c r="H109" s="307" t="b">
        <f t="shared" si="5"/>
        <v>0</v>
      </c>
      <c r="I109" s="308">
        <f t="shared" si="6"/>
        <v>1</v>
      </c>
    </row>
    <row r="110" spans="1:9">
      <c r="A110" s="125">
        <v>101</v>
      </c>
      <c r="B110" s="126"/>
      <c r="C110" s="126"/>
      <c r="D110" s="126"/>
      <c r="E110" s="128"/>
      <c r="F110" s="126"/>
      <c r="G110" s="15" t="str">
        <f t="shared" si="4"/>
        <v/>
      </c>
      <c r="H110" s="307" t="b">
        <f t="shared" si="5"/>
        <v>0</v>
      </c>
      <c r="I110" s="308">
        <f t="shared" si="6"/>
        <v>1</v>
      </c>
    </row>
    <row r="111" spans="1:9">
      <c r="A111" s="125">
        <v>102</v>
      </c>
      <c r="B111" s="126"/>
      <c r="C111" s="126"/>
      <c r="D111" s="126"/>
      <c r="E111" s="128"/>
      <c r="F111" s="126"/>
      <c r="G111" s="15" t="str">
        <f t="shared" si="4"/>
        <v/>
      </c>
      <c r="H111" s="307" t="b">
        <f t="shared" si="5"/>
        <v>0</v>
      </c>
      <c r="I111" s="308">
        <f t="shared" si="6"/>
        <v>1</v>
      </c>
    </row>
    <row r="112" spans="1:9">
      <c r="A112" s="125">
        <v>103</v>
      </c>
      <c r="B112" s="126"/>
      <c r="C112" s="126"/>
      <c r="D112" s="126"/>
      <c r="E112" s="128"/>
      <c r="F112" s="126"/>
      <c r="G112" s="15" t="str">
        <f t="shared" si="4"/>
        <v/>
      </c>
      <c r="H112" s="307" t="b">
        <f t="shared" si="5"/>
        <v>0</v>
      </c>
      <c r="I112" s="308">
        <f t="shared" si="6"/>
        <v>1</v>
      </c>
    </row>
    <row r="113" spans="1:9">
      <c r="A113" s="125">
        <v>104</v>
      </c>
      <c r="B113" s="126"/>
      <c r="C113" s="126"/>
      <c r="D113" s="126"/>
      <c r="E113" s="128"/>
      <c r="F113" s="126"/>
      <c r="G113" s="15" t="str">
        <f t="shared" si="4"/>
        <v/>
      </c>
      <c r="H113" s="307" t="b">
        <f t="shared" si="5"/>
        <v>0</v>
      </c>
      <c r="I113" s="308">
        <f t="shared" si="6"/>
        <v>1</v>
      </c>
    </row>
    <row r="114" spans="1:9">
      <c r="A114" s="125">
        <v>105</v>
      </c>
      <c r="B114" s="126"/>
      <c r="C114" s="126"/>
      <c r="D114" s="126"/>
      <c r="E114" s="128"/>
      <c r="F114" s="126"/>
      <c r="G114" s="15" t="str">
        <f t="shared" si="4"/>
        <v/>
      </c>
      <c r="H114" s="307" t="b">
        <f t="shared" si="5"/>
        <v>0</v>
      </c>
      <c r="I114" s="308">
        <f t="shared" si="6"/>
        <v>1</v>
      </c>
    </row>
    <row r="115" spans="1:9">
      <c r="A115" s="125">
        <v>106</v>
      </c>
      <c r="B115" s="126"/>
      <c r="C115" s="126"/>
      <c r="D115" s="126"/>
      <c r="E115" s="128"/>
      <c r="F115" s="126"/>
      <c r="G115" s="15" t="str">
        <f t="shared" si="4"/>
        <v/>
      </c>
      <c r="H115" s="307" t="b">
        <f t="shared" si="5"/>
        <v>0</v>
      </c>
      <c r="I115" s="308">
        <f t="shared" si="6"/>
        <v>1</v>
      </c>
    </row>
    <row r="116" spans="1:9">
      <c r="A116" s="125">
        <v>107</v>
      </c>
      <c r="B116" s="126"/>
      <c r="C116" s="126"/>
      <c r="D116" s="126"/>
      <c r="E116" s="128"/>
      <c r="F116" s="126"/>
      <c r="G116" s="15" t="str">
        <f t="shared" si="4"/>
        <v/>
      </c>
      <c r="H116" s="307" t="b">
        <f t="shared" si="5"/>
        <v>0</v>
      </c>
      <c r="I116" s="308">
        <f t="shared" si="6"/>
        <v>1</v>
      </c>
    </row>
    <row r="117" spans="1:9">
      <c r="A117" s="125">
        <v>108</v>
      </c>
      <c r="B117" s="126"/>
      <c r="C117" s="126"/>
      <c r="D117" s="126"/>
      <c r="E117" s="128"/>
      <c r="F117" s="126"/>
      <c r="G117" s="15" t="str">
        <f t="shared" si="4"/>
        <v/>
      </c>
      <c r="H117" s="307" t="b">
        <f t="shared" si="5"/>
        <v>0</v>
      </c>
      <c r="I117" s="308">
        <f t="shared" si="6"/>
        <v>1</v>
      </c>
    </row>
    <row r="118" spans="1:9">
      <c r="A118" s="125">
        <v>109</v>
      </c>
      <c r="B118" s="126"/>
      <c r="C118" s="126"/>
      <c r="D118" s="126"/>
      <c r="E118" s="128"/>
      <c r="F118" s="126"/>
      <c r="G118" s="15" t="str">
        <f t="shared" si="4"/>
        <v/>
      </c>
      <c r="H118" s="307" t="b">
        <f t="shared" si="5"/>
        <v>0</v>
      </c>
      <c r="I118" s="308">
        <f t="shared" si="6"/>
        <v>1</v>
      </c>
    </row>
    <row r="119" spans="1:9">
      <c r="A119" s="125">
        <v>110</v>
      </c>
      <c r="B119" s="126"/>
      <c r="C119" s="126"/>
      <c r="D119" s="126"/>
      <c r="E119" s="128"/>
      <c r="F119" s="126"/>
      <c r="G119" s="15" t="str">
        <f t="shared" si="4"/>
        <v/>
      </c>
      <c r="H119" s="307" t="b">
        <f t="shared" si="5"/>
        <v>0</v>
      </c>
      <c r="I119" s="308">
        <f t="shared" si="6"/>
        <v>1</v>
      </c>
    </row>
    <row r="120" spans="1:9">
      <c r="A120" s="125">
        <v>111</v>
      </c>
      <c r="B120" s="126"/>
      <c r="C120" s="126"/>
      <c r="D120" s="126"/>
      <c r="E120" s="128"/>
      <c r="F120" s="126"/>
      <c r="G120" s="15" t="str">
        <f t="shared" si="4"/>
        <v/>
      </c>
      <c r="H120" s="307" t="b">
        <f t="shared" si="5"/>
        <v>0</v>
      </c>
      <c r="I120" s="308">
        <f t="shared" si="6"/>
        <v>1</v>
      </c>
    </row>
    <row r="121" spans="1:9">
      <c r="A121" s="125">
        <v>112</v>
      </c>
      <c r="B121" s="126"/>
      <c r="C121" s="126"/>
      <c r="D121" s="126"/>
      <c r="E121" s="128"/>
      <c r="F121" s="126"/>
      <c r="G121" s="15" t="str">
        <f t="shared" si="4"/>
        <v/>
      </c>
      <c r="H121" s="307" t="b">
        <f t="shared" si="5"/>
        <v>0</v>
      </c>
      <c r="I121" s="308">
        <f t="shared" si="6"/>
        <v>1</v>
      </c>
    </row>
    <row r="122" spans="1:9">
      <c r="A122" s="125">
        <v>113</v>
      </c>
      <c r="B122" s="126"/>
      <c r="C122" s="126"/>
      <c r="D122" s="126"/>
      <c r="E122" s="128"/>
      <c r="F122" s="126"/>
      <c r="G122" s="15" t="str">
        <f t="shared" si="4"/>
        <v/>
      </c>
      <c r="H122" s="307" t="b">
        <f t="shared" si="5"/>
        <v>0</v>
      </c>
      <c r="I122" s="308">
        <f t="shared" si="6"/>
        <v>1</v>
      </c>
    </row>
    <row r="123" spans="1:9">
      <c r="A123" s="125">
        <v>114</v>
      </c>
      <c r="B123" s="126"/>
      <c r="C123" s="126"/>
      <c r="D123" s="126"/>
      <c r="E123" s="128"/>
      <c r="F123" s="126"/>
      <c r="G123" s="15" t="str">
        <f t="shared" si="4"/>
        <v/>
      </c>
      <c r="H123" s="307" t="b">
        <f t="shared" si="5"/>
        <v>0</v>
      </c>
      <c r="I123" s="308">
        <f t="shared" si="6"/>
        <v>1</v>
      </c>
    </row>
    <row r="124" spans="1:9">
      <c r="A124" s="125">
        <v>115</v>
      </c>
      <c r="B124" s="126"/>
      <c r="C124" s="126"/>
      <c r="D124" s="126"/>
      <c r="E124" s="128"/>
      <c r="F124" s="126"/>
      <c r="G124" s="15" t="str">
        <f t="shared" si="4"/>
        <v/>
      </c>
      <c r="H124" s="307" t="b">
        <f t="shared" si="5"/>
        <v>0</v>
      </c>
      <c r="I124" s="308">
        <f t="shared" si="6"/>
        <v>1</v>
      </c>
    </row>
    <row r="125" spans="1:9">
      <c r="A125" s="125">
        <v>116</v>
      </c>
      <c r="B125" s="126"/>
      <c r="C125" s="126"/>
      <c r="D125" s="126"/>
      <c r="E125" s="128"/>
      <c r="F125" s="126"/>
      <c r="G125" s="15" t="str">
        <f t="shared" si="4"/>
        <v/>
      </c>
      <c r="H125" s="307" t="b">
        <f t="shared" si="5"/>
        <v>0</v>
      </c>
      <c r="I125" s="308">
        <f t="shared" si="6"/>
        <v>1</v>
      </c>
    </row>
    <row r="126" spans="1:9">
      <c r="A126" s="125">
        <v>117</v>
      </c>
      <c r="B126" s="126"/>
      <c r="C126" s="126"/>
      <c r="D126" s="126"/>
      <c r="E126" s="128"/>
      <c r="F126" s="126"/>
      <c r="G126" s="15" t="str">
        <f t="shared" si="4"/>
        <v/>
      </c>
      <c r="H126" s="307" t="b">
        <f t="shared" si="5"/>
        <v>0</v>
      </c>
      <c r="I126" s="308">
        <f t="shared" si="6"/>
        <v>1</v>
      </c>
    </row>
    <row r="127" spans="1:9">
      <c r="A127" s="125">
        <v>118</v>
      </c>
      <c r="B127" s="126"/>
      <c r="C127" s="126"/>
      <c r="D127" s="126"/>
      <c r="E127" s="128"/>
      <c r="F127" s="126"/>
      <c r="G127" s="15" t="str">
        <f t="shared" si="4"/>
        <v/>
      </c>
      <c r="H127" s="307" t="b">
        <f t="shared" si="5"/>
        <v>0</v>
      </c>
      <c r="I127" s="308">
        <f t="shared" si="6"/>
        <v>1</v>
      </c>
    </row>
    <row r="128" spans="1:9">
      <c r="A128" s="125">
        <v>119</v>
      </c>
      <c r="B128" s="126"/>
      <c r="C128" s="126"/>
      <c r="D128" s="126"/>
      <c r="E128" s="128"/>
      <c r="F128" s="126"/>
      <c r="G128" s="15" t="str">
        <f t="shared" si="4"/>
        <v/>
      </c>
      <c r="H128" s="307" t="b">
        <f t="shared" si="5"/>
        <v>0</v>
      </c>
      <c r="I128" s="308">
        <f t="shared" si="6"/>
        <v>1</v>
      </c>
    </row>
    <row r="129" spans="1:9">
      <c r="A129" s="125">
        <v>120</v>
      </c>
      <c r="B129" s="126"/>
      <c r="C129" s="126"/>
      <c r="D129" s="126"/>
      <c r="E129" s="128"/>
      <c r="F129" s="126"/>
      <c r="G129" s="15" t="str">
        <f t="shared" si="4"/>
        <v/>
      </c>
      <c r="H129" s="307" t="b">
        <f t="shared" si="5"/>
        <v>0</v>
      </c>
      <c r="I129" s="308">
        <f t="shared" si="6"/>
        <v>1</v>
      </c>
    </row>
    <row r="130" spans="1:9">
      <c r="A130" s="125">
        <v>121</v>
      </c>
      <c r="B130" s="126"/>
      <c r="C130" s="126"/>
      <c r="D130" s="126"/>
      <c r="E130" s="128"/>
      <c r="F130" s="126"/>
      <c r="G130" s="15" t="str">
        <f t="shared" si="4"/>
        <v/>
      </c>
      <c r="H130" s="307" t="b">
        <f t="shared" si="5"/>
        <v>0</v>
      </c>
      <c r="I130" s="308">
        <f t="shared" si="6"/>
        <v>1</v>
      </c>
    </row>
    <row r="131" spans="1:9">
      <c r="A131" s="125">
        <v>122</v>
      </c>
      <c r="B131" s="126"/>
      <c r="C131" s="126"/>
      <c r="D131" s="126"/>
      <c r="E131" s="128"/>
      <c r="F131" s="126"/>
      <c r="G131" s="15" t="str">
        <f t="shared" si="4"/>
        <v/>
      </c>
      <c r="H131" s="307" t="b">
        <f t="shared" si="5"/>
        <v>0</v>
      </c>
      <c r="I131" s="308">
        <f t="shared" si="6"/>
        <v>1</v>
      </c>
    </row>
    <row r="132" spans="1:9">
      <c r="A132" s="125">
        <v>123</v>
      </c>
      <c r="B132" s="126"/>
      <c r="C132" s="126"/>
      <c r="D132" s="126"/>
      <c r="E132" s="128"/>
      <c r="F132" s="126"/>
      <c r="G132" s="15" t="str">
        <f t="shared" si="4"/>
        <v/>
      </c>
      <c r="H132" s="307" t="b">
        <f t="shared" si="5"/>
        <v>0</v>
      </c>
      <c r="I132" s="308">
        <f t="shared" si="6"/>
        <v>1</v>
      </c>
    </row>
    <row r="133" spans="1:9">
      <c r="A133" s="125">
        <v>124</v>
      </c>
      <c r="B133" s="126"/>
      <c r="C133" s="126"/>
      <c r="D133" s="126"/>
      <c r="E133" s="128"/>
      <c r="F133" s="126"/>
      <c r="G133" s="15" t="str">
        <f t="shared" si="4"/>
        <v/>
      </c>
      <c r="H133" s="307" t="b">
        <f t="shared" si="5"/>
        <v>0</v>
      </c>
      <c r="I133" s="308">
        <f t="shared" si="6"/>
        <v>1</v>
      </c>
    </row>
    <row r="134" spans="1:9">
      <c r="A134" s="125">
        <v>125</v>
      </c>
      <c r="B134" s="126"/>
      <c r="C134" s="126"/>
      <c r="D134" s="126"/>
      <c r="E134" s="128"/>
      <c r="F134" s="126"/>
      <c r="G134" s="15" t="str">
        <f t="shared" si="4"/>
        <v/>
      </c>
      <c r="H134" s="307" t="b">
        <f t="shared" si="5"/>
        <v>0</v>
      </c>
      <c r="I134" s="308">
        <f t="shared" si="6"/>
        <v>1</v>
      </c>
    </row>
    <row r="135" spans="1:9">
      <c r="A135" s="125">
        <v>126</v>
      </c>
      <c r="B135" s="126"/>
      <c r="C135" s="126"/>
      <c r="D135" s="126"/>
      <c r="E135" s="128"/>
      <c r="F135" s="126"/>
      <c r="G135" s="15" t="str">
        <f t="shared" si="4"/>
        <v/>
      </c>
      <c r="H135" s="307" t="b">
        <f t="shared" si="5"/>
        <v>0</v>
      </c>
      <c r="I135" s="308">
        <f t="shared" si="6"/>
        <v>1</v>
      </c>
    </row>
    <row r="136" spans="1:9">
      <c r="A136" s="125">
        <v>127</v>
      </c>
      <c r="B136" s="126"/>
      <c r="C136" s="126"/>
      <c r="D136" s="126"/>
      <c r="E136" s="128"/>
      <c r="F136" s="126"/>
      <c r="G136" s="15" t="str">
        <f t="shared" si="4"/>
        <v/>
      </c>
      <c r="H136" s="307" t="b">
        <f t="shared" si="5"/>
        <v>0</v>
      </c>
      <c r="I136" s="308">
        <f t="shared" si="6"/>
        <v>1</v>
      </c>
    </row>
    <row r="137" spans="1:9">
      <c r="A137" s="125">
        <v>128</v>
      </c>
      <c r="B137" s="126"/>
      <c r="C137" s="126"/>
      <c r="D137" s="126"/>
      <c r="E137" s="128"/>
      <c r="F137" s="126"/>
      <c r="G137" s="15" t="str">
        <f t="shared" si="4"/>
        <v/>
      </c>
      <c r="H137" s="307" t="b">
        <f t="shared" si="5"/>
        <v>0</v>
      </c>
      <c r="I137" s="308">
        <f t="shared" si="6"/>
        <v>1</v>
      </c>
    </row>
    <row r="138" spans="1:9">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c r="A139" s="125">
        <v>130</v>
      </c>
      <c r="B139" s="126"/>
      <c r="C139" s="126"/>
      <c r="D139" s="126"/>
      <c r="E139" s="128"/>
      <c r="F139" s="126"/>
      <c r="G139" s="15" t="str">
        <f t="shared" si="7"/>
        <v/>
      </c>
      <c r="H139" s="307" t="b">
        <f t="shared" si="8"/>
        <v>0</v>
      </c>
      <c r="I139" s="308">
        <f t="shared" ref="I139:I202" si="9">LEN(B139)-LEN(SUBSTITUTE(B139,",",""))+1</f>
        <v>1</v>
      </c>
    </row>
    <row r="140" spans="1:9">
      <c r="A140" s="125">
        <v>131</v>
      </c>
      <c r="B140" s="126"/>
      <c r="C140" s="126"/>
      <c r="D140" s="126"/>
      <c r="E140" s="128"/>
      <c r="F140" s="126"/>
      <c r="G140" s="15" t="str">
        <f t="shared" si="7"/>
        <v/>
      </c>
      <c r="H140" s="307" t="b">
        <f t="shared" si="8"/>
        <v>0</v>
      </c>
      <c r="I140" s="308">
        <f t="shared" si="9"/>
        <v>1</v>
      </c>
    </row>
    <row r="141" spans="1:9">
      <c r="A141" s="125">
        <v>132</v>
      </c>
      <c r="B141" s="126"/>
      <c r="C141" s="126"/>
      <c r="D141" s="126"/>
      <c r="E141" s="128"/>
      <c r="F141" s="126"/>
      <c r="G141" s="15" t="str">
        <f t="shared" si="7"/>
        <v/>
      </c>
      <c r="H141" s="307" t="b">
        <f t="shared" si="8"/>
        <v>0</v>
      </c>
      <c r="I141" s="308">
        <f t="shared" si="9"/>
        <v>1</v>
      </c>
    </row>
    <row r="142" spans="1:9">
      <c r="A142" s="125">
        <v>133</v>
      </c>
      <c r="B142" s="126"/>
      <c r="C142" s="126"/>
      <c r="D142" s="126"/>
      <c r="E142" s="128"/>
      <c r="F142" s="126"/>
      <c r="G142" s="15" t="str">
        <f t="shared" si="7"/>
        <v/>
      </c>
      <c r="H142" s="307" t="b">
        <f t="shared" si="8"/>
        <v>0</v>
      </c>
      <c r="I142" s="308">
        <f t="shared" si="9"/>
        <v>1</v>
      </c>
    </row>
    <row r="143" spans="1:9">
      <c r="A143" s="125">
        <v>134</v>
      </c>
      <c r="B143" s="126"/>
      <c r="C143" s="126"/>
      <c r="D143" s="126"/>
      <c r="E143" s="128"/>
      <c r="F143" s="126"/>
      <c r="G143" s="15" t="str">
        <f t="shared" si="7"/>
        <v/>
      </c>
      <c r="H143" s="307" t="b">
        <f t="shared" si="8"/>
        <v>0</v>
      </c>
      <c r="I143" s="308">
        <f t="shared" si="9"/>
        <v>1</v>
      </c>
    </row>
    <row r="144" spans="1:9">
      <c r="A144" s="125">
        <v>135</v>
      </c>
      <c r="B144" s="126"/>
      <c r="C144" s="126"/>
      <c r="D144" s="126"/>
      <c r="E144" s="128"/>
      <c r="F144" s="126"/>
      <c r="G144" s="15" t="str">
        <f t="shared" si="7"/>
        <v/>
      </c>
      <c r="H144" s="307" t="b">
        <f t="shared" si="8"/>
        <v>0</v>
      </c>
      <c r="I144" s="308">
        <f t="shared" si="9"/>
        <v>1</v>
      </c>
    </row>
    <row r="145" spans="1:9">
      <c r="A145" s="125">
        <v>136</v>
      </c>
      <c r="B145" s="126"/>
      <c r="C145" s="126"/>
      <c r="D145" s="126"/>
      <c r="E145" s="128"/>
      <c r="F145" s="126"/>
      <c r="G145" s="15" t="str">
        <f t="shared" si="7"/>
        <v/>
      </c>
      <c r="H145" s="307" t="b">
        <f t="shared" si="8"/>
        <v>0</v>
      </c>
      <c r="I145" s="308">
        <f t="shared" si="9"/>
        <v>1</v>
      </c>
    </row>
    <row r="146" spans="1:9">
      <c r="A146" s="125">
        <v>137</v>
      </c>
      <c r="B146" s="126"/>
      <c r="C146" s="126"/>
      <c r="D146" s="126"/>
      <c r="E146" s="128"/>
      <c r="F146" s="126"/>
      <c r="G146" s="15" t="str">
        <f t="shared" si="7"/>
        <v/>
      </c>
      <c r="H146" s="307" t="b">
        <f t="shared" si="8"/>
        <v>0</v>
      </c>
      <c r="I146" s="308">
        <f t="shared" si="9"/>
        <v>1</v>
      </c>
    </row>
    <row r="147" spans="1:9">
      <c r="A147" s="125">
        <v>138</v>
      </c>
      <c r="B147" s="126"/>
      <c r="C147" s="126"/>
      <c r="D147" s="126"/>
      <c r="E147" s="128"/>
      <c r="F147" s="126"/>
      <c r="G147" s="15" t="str">
        <f t="shared" si="7"/>
        <v/>
      </c>
      <c r="H147" s="307" t="b">
        <f t="shared" si="8"/>
        <v>0</v>
      </c>
      <c r="I147" s="308">
        <f t="shared" si="9"/>
        <v>1</v>
      </c>
    </row>
    <row r="148" spans="1:9">
      <c r="A148" s="125">
        <v>139</v>
      </c>
      <c r="B148" s="126"/>
      <c r="C148" s="126"/>
      <c r="D148" s="126"/>
      <c r="E148" s="128"/>
      <c r="F148" s="126"/>
      <c r="G148" s="15" t="str">
        <f t="shared" si="7"/>
        <v/>
      </c>
      <c r="H148" s="307" t="b">
        <f t="shared" si="8"/>
        <v>0</v>
      </c>
      <c r="I148" s="308">
        <f t="shared" si="9"/>
        <v>1</v>
      </c>
    </row>
    <row r="149" spans="1:9">
      <c r="A149" s="125">
        <v>140</v>
      </c>
      <c r="B149" s="126"/>
      <c r="C149" s="126"/>
      <c r="D149" s="126"/>
      <c r="E149" s="128"/>
      <c r="F149" s="126"/>
      <c r="G149" s="15" t="str">
        <f t="shared" si="7"/>
        <v/>
      </c>
      <c r="H149" s="307" t="b">
        <f t="shared" si="8"/>
        <v>0</v>
      </c>
      <c r="I149" s="308">
        <f t="shared" si="9"/>
        <v>1</v>
      </c>
    </row>
    <row r="150" spans="1:9">
      <c r="A150" s="125">
        <v>141</v>
      </c>
      <c r="B150" s="126"/>
      <c r="C150" s="126"/>
      <c r="D150" s="126"/>
      <c r="E150" s="128"/>
      <c r="F150" s="126"/>
      <c r="G150" s="15" t="str">
        <f t="shared" si="7"/>
        <v/>
      </c>
      <c r="H150" s="307" t="b">
        <f t="shared" si="8"/>
        <v>0</v>
      </c>
      <c r="I150" s="308">
        <f t="shared" si="9"/>
        <v>1</v>
      </c>
    </row>
    <row r="151" spans="1:9">
      <c r="A151" s="125">
        <v>142</v>
      </c>
      <c r="B151" s="126"/>
      <c r="C151" s="126"/>
      <c r="D151" s="126"/>
      <c r="E151" s="128"/>
      <c r="F151" s="126"/>
      <c r="G151" s="15" t="str">
        <f t="shared" si="7"/>
        <v/>
      </c>
      <c r="H151" s="307" t="b">
        <f t="shared" si="8"/>
        <v>0</v>
      </c>
      <c r="I151" s="308">
        <f t="shared" si="9"/>
        <v>1</v>
      </c>
    </row>
    <row r="152" spans="1:9">
      <c r="A152" s="125">
        <v>143</v>
      </c>
      <c r="B152" s="126"/>
      <c r="C152" s="126"/>
      <c r="D152" s="126"/>
      <c r="E152" s="128"/>
      <c r="F152" s="126"/>
      <c r="G152" s="15" t="str">
        <f t="shared" si="7"/>
        <v/>
      </c>
      <c r="H152" s="307" t="b">
        <f t="shared" si="8"/>
        <v>0</v>
      </c>
      <c r="I152" s="308">
        <f t="shared" si="9"/>
        <v>1</v>
      </c>
    </row>
    <row r="153" spans="1:9">
      <c r="A153" s="125">
        <v>144</v>
      </c>
      <c r="B153" s="126"/>
      <c r="C153" s="126"/>
      <c r="D153" s="126"/>
      <c r="E153" s="128"/>
      <c r="F153" s="126"/>
      <c r="G153" s="15" t="str">
        <f t="shared" si="7"/>
        <v/>
      </c>
      <c r="H153" s="307" t="b">
        <f t="shared" si="8"/>
        <v>0</v>
      </c>
      <c r="I153" s="308">
        <f t="shared" si="9"/>
        <v>1</v>
      </c>
    </row>
    <row r="154" spans="1:9">
      <c r="A154" s="125">
        <v>145</v>
      </c>
      <c r="B154" s="126"/>
      <c r="C154" s="126"/>
      <c r="D154" s="126"/>
      <c r="E154" s="128"/>
      <c r="F154" s="126"/>
      <c r="G154" s="15" t="str">
        <f t="shared" si="7"/>
        <v/>
      </c>
      <c r="H154" s="307" t="b">
        <f t="shared" si="8"/>
        <v>0</v>
      </c>
      <c r="I154" s="308">
        <f t="shared" si="9"/>
        <v>1</v>
      </c>
    </row>
    <row r="155" spans="1:9">
      <c r="A155" s="125">
        <v>146</v>
      </c>
      <c r="B155" s="126"/>
      <c r="C155" s="126"/>
      <c r="D155" s="126"/>
      <c r="E155" s="128"/>
      <c r="F155" s="126"/>
      <c r="G155" s="15" t="str">
        <f t="shared" si="7"/>
        <v/>
      </c>
      <c r="H155" s="307" t="b">
        <f t="shared" si="8"/>
        <v>0</v>
      </c>
      <c r="I155" s="308">
        <f t="shared" si="9"/>
        <v>1</v>
      </c>
    </row>
    <row r="156" spans="1:9">
      <c r="A156" s="125">
        <v>147</v>
      </c>
      <c r="B156" s="126"/>
      <c r="C156" s="126"/>
      <c r="D156" s="126"/>
      <c r="E156" s="128"/>
      <c r="F156" s="126"/>
      <c r="G156" s="15" t="str">
        <f t="shared" si="7"/>
        <v/>
      </c>
      <c r="H156" s="307" t="b">
        <f t="shared" si="8"/>
        <v>0</v>
      </c>
      <c r="I156" s="308">
        <f t="shared" si="9"/>
        <v>1</v>
      </c>
    </row>
    <row r="157" spans="1:9">
      <c r="A157" s="125">
        <v>148</v>
      </c>
      <c r="B157" s="126"/>
      <c r="C157" s="126"/>
      <c r="D157" s="126"/>
      <c r="E157" s="128"/>
      <c r="F157" s="126"/>
      <c r="G157" s="15" t="str">
        <f t="shared" si="7"/>
        <v/>
      </c>
      <c r="H157" s="307" t="b">
        <f t="shared" si="8"/>
        <v>0</v>
      </c>
      <c r="I157" s="308">
        <f t="shared" si="9"/>
        <v>1</v>
      </c>
    </row>
    <row r="158" spans="1:9">
      <c r="A158" s="125">
        <v>149</v>
      </c>
      <c r="B158" s="126"/>
      <c r="C158" s="126"/>
      <c r="D158" s="126"/>
      <c r="E158" s="128"/>
      <c r="F158" s="126"/>
      <c r="G158" s="15" t="str">
        <f t="shared" si="7"/>
        <v/>
      </c>
      <c r="H158" s="307" t="b">
        <f t="shared" si="8"/>
        <v>0</v>
      </c>
      <c r="I158" s="308">
        <f t="shared" si="9"/>
        <v>1</v>
      </c>
    </row>
    <row r="159" spans="1:9">
      <c r="A159" s="125">
        <v>150</v>
      </c>
      <c r="B159" s="126"/>
      <c r="C159" s="126"/>
      <c r="D159" s="126"/>
      <c r="E159" s="128"/>
      <c r="F159" s="126"/>
      <c r="G159" s="15" t="str">
        <f t="shared" si="7"/>
        <v/>
      </c>
      <c r="H159" s="307" t="b">
        <f t="shared" si="8"/>
        <v>0</v>
      </c>
      <c r="I159" s="308">
        <f t="shared" si="9"/>
        <v>1</v>
      </c>
    </row>
    <row r="160" spans="1:9">
      <c r="A160" s="125">
        <v>151</v>
      </c>
      <c r="B160" s="126"/>
      <c r="C160" s="126"/>
      <c r="D160" s="126"/>
      <c r="E160" s="128"/>
      <c r="F160" s="126"/>
      <c r="G160" s="15" t="str">
        <f t="shared" si="7"/>
        <v/>
      </c>
      <c r="H160" s="307" t="b">
        <f t="shared" si="8"/>
        <v>0</v>
      </c>
      <c r="I160" s="308">
        <f t="shared" si="9"/>
        <v>1</v>
      </c>
    </row>
    <row r="161" spans="1:9">
      <c r="A161" s="125">
        <v>152</v>
      </c>
      <c r="B161" s="126"/>
      <c r="C161" s="126"/>
      <c r="D161" s="126"/>
      <c r="E161" s="128"/>
      <c r="F161" s="126"/>
      <c r="G161" s="15" t="str">
        <f t="shared" si="7"/>
        <v/>
      </c>
      <c r="H161" s="307" t="b">
        <f t="shared" si="8"/>
        <v>0</v>
      </c>
      <c r="I161" s="308">
        <f t="shared" si="9"/>
        <v>1</v>
      </c>
    </row>
    <row r="162" spans="1:9">
      <c r="A162" s="125">
        <v>153</v>
      </c>
      <c r="B162" s="126"/>
      <c r="C162" s="126"/>
      <c r="D162" s="126"/>
      <c r="E162" s="128"/>
      <c r="F162" s="126"/>
      <c r="G162" s="15" t="str">
        <f t="shared" si="7"/>
        <v/>
      </c>
      <c r="H162" s="307" t="b">
        <f t="shared" si="8"/>
        <v>0</v>
      </c>
      <c r="I162" s="308">
        <f t="shared" si="9"/>
        <v>1</v>
      </c>
    </row>
    <row r="163" spans="1:9">
      <c r="A163" s="125">
        <v>154</v>
      </c>
      <c r="B163" s="126"/>
      <c r="C163" s="126"/>
      <c r="D163" s="126"/>
      <c r="E163" s="128"/>
      <c r="F163" s="126"/>
      <c r="G163" s="15" t="str">
        <f t="shared" si="7"/>
        <v/>
      </c>
      <c r="H163" s="307" t="b">
        <f t="shared" si="8"/>
        <v>0</v>
      </c>
      <c r="I163" s="308">
        <f t="shared" si="9"/>
        <v>1</v>
      </c>
    </row>
    <row r="164" spans="1:9">
      <c r="A164" s="125">
        <v>155</v>
      </c>
      <c r="B164" s="126"/>
      <c r="C164" s="126"/>
      <c r="D164" s="126"/>
      <c r="E164" s="128"/>
      <c r="F164" s="126"/>
      <c r="G164" s="15" t="str">
        <f t="shared" si="7"/>
        <v/>
      </c>
      <c r="H164" s="307" t="b">
        <f t="shared" si="8"/>
        <v>0</v>
      </c>
      <c r="I164" s="308">
        <f t="shared" si="9"/>
        <v>1</v>
      </c>
    </row>
    <row r="165" spans="1:9">
      <c r="A165" s="125">
        <v>156</v>
      </c>
      <c r="B165" s="126"/>
      <c r="C165" s="126"/>
      <c r="D165" s="126"/>
      <c r="E165" s="128"/>
      <c r="F165" s="126"/>
      <c r="G165" s="15" t="str">
        <f t="shared" si="7"/>
        <v/>
      </c>
      <c r="H165" s="307" t="b">
        <f t="shared" si="8"/>
        <v>0</v>
      </c>
      <c r="I165" s="308">
        <f t="shared" si="9"/>
        <v>1</v>
      </c>
    </row>
    <row r="166" spans="1:9">
      <c r="A166" s="125">
        <v>157</v>
      </c>
      <c r="B166" s="126"/>
      <c r="C166" s="126"/>
      <c r="D166" s="126"/>
      <c r="E166" s="128"/>
      <c r="F166" s="126"/>
      <c r="G166" s="15" t="str">
        <f t="shared" si="7"/>
        <v/>
      </c>
      <c r="H166" s="307" t="b">
        <f t="shared" si="8"/>
        <v>0</v>
      </c>
      <c r="I166" s="308">
        <f t="shared" si="9"/>
        <v>1</v>
      </c>
    </row>
    <row r="167" spans="1:9">
      <c r="A167" s="125">
        <v>158</v>
      </c>
      <c r="B167" s="126"/>
      <c r="C167" s="126"/>
      <c r="D167" s="126"/>
      <c r="E167" s="128"/>
      <c r="F167" s="126"/>
      <c r="G167" s="15" t="str">
        <f t="shared" si="7"/>
        <v/>
      </c>
      <c r="H167" s="307" t="b">
        <f t="shared" si="8"/>
        <v>0</v>
      </c>
      <c r="I167" s="308">
        <f t="shared" si="9"/>
        <v>1</v>
      </c>
    </row>
    <row r="168" spans="1:9">
      <c r="A168" s="125">
        <v>159</v>
      </c>
      <c r="B168" s="126"/>
      <c r="C168" s="126"/>
      <c r="D168" s="126"/>
      <c r="E168" s="128"/>
      <c r="F168" s="126"/>
      <c r="G168" s="15" t="str">
        <f t="shared" si="7"/>
        <v/>
      </c>
      <c r="H168" s="307" t="b">
        <f t="shared" si="8"/>
        <v>0</v>
      </c>
      <c r="I168" s="308">
        <f t="shared" si="9"/>
        <v>1</v>
      </c>
    </row>
    <row r="169" spans="1:9">
      <c r="A169" s="125">
        <v>160</v>
      </c>
      <c r="B169" s="126"/>
      <c r="C169" s="126"/>
      <c r="D169" s="126"/>
      <c r="E169" s="128"/>
      <c r="F169" s="126"/>
      <c r="G169" s="15" t="str">
        <f t="shared" si="7"/>
        <v/>
      </c>
      <c r="H169" s="307" t="b">
        <f t="shared" si="8"/>
        <v>0</v>
      </c>
      <c r="I169" s="308">
        <f t="shared" si="9"/>
        <v>1</v>
      </c>
    </row>
    <row r="170" spans="1:9">
      <c r="A170" s="125">
        <v>161</v>
      </c>
      <c r="B170" s="126"/>
      <c r="C170" s="126"/>
      <c r="D170" s="126"/>
      <c r="E170" s="128"/>
      <c r="F170" s="126"/>
      <c r="G170" s="15" t="str">
        <f t="shared" si="7"/>
        <v/>
      </c>
      <c r="H170" s="307" t="b">
        <f t="shared" si="8"/>
        <v>0</v>
      </c>
      <c r="I170" s="308">
        <f t="shared" si="9"/>
        <v>1</v>
      </c>
    </row>
    <row r="171" spans="1:9">
      <c r="A171" s="125">
        <v>162</v>
      </c>
      <c r="B171" s="126"/>
      <c r="C171" s="126"/>
      <c r="D171" s="126"/>
      <c r="E171" s="128"/>
      <c r="F171" s="126"/>
      <c r="G171" s="15" t="str">
        <f t="shared" si="7"/>
        <v/>
      </c>
      <c r="H171" s="307" t="b">
        <f t="shared" si="8"/>
        <v>0</v>
      </c>
      <c r="I171" s="308">
        <f t="shared" si="9"/>
        <v>1</v>
      </c>
    </row>
    <row r="172" spans="1:9">
      <c r="A172" s="125">
        <v>163</v>
      </c>
      <c r="B172" s="126"/>
      <c r="C172" s="126"/>
      <c r="D172" s="126"/>
      <c r="E172" s="128"/>
      <c r="F172" s="126"/>
      <c r="G172" s="15" t="str">
        <f t="shared" si="7"/>
        <v/>
      </c>
      <c r="H172" s="307" t="b">
        <f t="shared" si="8"/>
        <v>0</v>
      </c>
      <c r="I172" s="308">
        <f t="shared" si="9"/>
        <v>1</v>
      </c>
    </row>
    <row r="173" spans="1:9">
      <c r="A173" s="125">
        <v>164</v>
      </c>
      <c r="B173" s="126"/>
      <c r="C173" s="126"/>
      <c r="D173" s="126"/>
      <c r="E173" s="128"/>
      <c r="F173" s="126"/>
      <c r="G173" s="15" t="str">
        <f t="shared" si="7"/>
        <v/>
      </c>
      <c r="H173" s="307" t="b">
        <f t="shared" si="8"/>
        <v>0</v>
      </c>
      <c r="I173" s="308">
        <f t="shared" si="9"/>
        <v>1</v>
      </c>
    </row>
    <row r="174" spans="1:9">
      <c r="A174" s="125">
        <v>165</v>
      </c>
      <c r="B174" s="126"/>
      <c r="C174" s="126"/>
      <c r="D174" s="126"/>
      <c r="E174" s="128"/>
      <c r="F174" s="126"/>
      <c r="G174" s="15" t="str">
        <f t="shared" si="7"/>
        <v/>
      </c>
      <c r="H174" s="307" t="b">
        <f t="shared" si="8"/>
        <v>0</v>
      </c>
      <c r="I174" s="308">
        <f t="shared" si="9"/>
        <v>1</v>
      </c>
    </row>
    <row r="175" spans="1:9">
      <c r="A175" s="125">
        <v>166</v>
      </c>
      <c r="B175" s="126"/>
      <c r="C175" s="126"/>
      <c r="D175" s="126"/>
      <c r="E175" s="128"/>
      <c r="F175" s="126"/>
      <c r="G175" s="15" t="str">
        <f t="shared" si="7"/>
        <v/>
      </c>
      <c r="H175" s="307" t="b">
        <f t="shared" si="8"/>
        <v>0</v>
      </c>
      <c r="I175" s="308">
        <f t="shared" si="9"/>
        <v>1</v>
      </c>
    </row>
    <row r="176" spans="1:9">
      <c r="A176" s="125">
        <v>167</v>
      </c>
      <c r="B176" s="126"/>
      <c r="C176" s="126"/>
      <c r="D176" s="126"/>
      <c r="E176" s="128"/>
      <c r="F176" s="126"/>
      <c r="G176" s="15" t="str">
        <f t="shared" si="7"/>
        <v/>
      </c>
      <c r="H176" s="307" t="b">
        <f t="shared" si="8"/>
        <v>0</v>
      </c>
      <c r="I176" s="308">
        <f t="shared" si="9"/>
        <v>1</v>
      </c>
    </row>
    <row r="177" spans="1:9">
      <c r="A177" s="125">
        <v>168</v>
      </c>
      <c r="B177" s="126"/>
      <c r="C177" s="126"/>
      <c r="D177" s="126"/>
      <c r="E177" s="128"/>
      <c r="F177" s="126"/>
      <c r="G177" s="15" t="str">
        <f t="shared" si="7"/>
        <v/>
      </c>
      <c r="H177" s="307" t="b">
        <f t="shared" si="8"/>
        <v>0</v>
      </c>
      <c r="I177" s="308">
        <f t="shared" si="9"/>
        <v>1</v>
      </c>
    </row>
    <row r="178" spans="1:9">
      <c r="A178" s="125">
        <v>169</v>
      </c>
      <c r="B178" s="126"/>
      <c r="C178" s="126"/>
      <c r="D178" s="126"/>
      <c r="E178" s="128"/>
      <c r="F178" s="126"/>
      <c r="G178" s="15" t="str">
        <f t="shared" si="7"/>
        <v/>
      </c>
      <c r="H178" s="307" t="b">
        <f t="shared" si="8"/>
        <v>0</v>
      </c>
      <c r="I178" s="308">
        <f t="shared" si="9"/>
        <v>1</v>
      </c>
    </row>
    <row r="179" spans="1:9">
      <c r="A179" s="125">
        <v>170</v>
      </c>
      <c r="B179" s="126"/>
      <c r="C179" s="126"/>
      <c r="D179" s="126"/>
      <c r="E179" s="128"/>
      <c r="F179" s="126"/>
      <c r="G179" s="15" t="str">
        <f t="shared" si="7"/>
        <v/>
      </c>
      <c r="H179" s="307" t="b">
        <f t="shared" si="8"/>
        <v>0</v>
      </c>
      <c r="I179" s="308">
        <f t="shared" si="9"/>
        <v>1</v>
      </c>
    </row>
    <row r="180" spans="1:9">
      <c r="A180" s="125">
        <v>171</v>
      </c>
      <c r="B180" s="126"/>
      <c r="C180" s="126"/>
      <c r="D180" s="126"/>
      <c r="E180" s="128"/>
      <c r="F180" s="126"/>
      <c r="G180" s="15" t="str">
        <f t="shared" si="7"/>
        <v/>
      </c>
      <c r="H180" s="307" t="b">
        <f t="shared" si="8"/>
        <v>0</v>
      </c>
      <c r="I180" s="308">
        <f t="shared" si="9"/>
        <v>1</v>
      </c>
    </row>
    <row r="181" spans="1:9">
      <c r="A181" s="125">
        <v>172</v>
      </c>
      <c r="B181" s="126"/>
      <c r="C181" s="126"/>
      <c r="D181" s="126"/>
      <c r="E181" s="128"/>
      <c r="F181" s="126"/>
      <c r="G181" s="15" t="str">
        <f t="shared" si="7"/>
        <v/>
      </c>
      <c r="H181" s="307" t="b">
        <f t="shared" si="8"/>
        <v>0</v>
      </c>
      <c r="I181" s="308">
        <f t="shared" si="9"/>
        <v>1</v>
      </c>
    </row>
    <row r="182" spans="1:9">
      <c r="A182" s="125">
        <v>173</v>
      </c>
      <c r="B182" s="126"/>
      <c r="C182" s="126"/>
      <c r="D182" s="126"/>
      <c r="E182" s="128"/>
      <c r="F182" s="126"/>
      <c r="G182" s="15" t="str">
        <f t="shared" si="7"/>
        <v/>
      </c>
      <c r="H182" s="307" t="b">
        <f t="shared" si="8"/>
        <v>0</v>
      </c>
      <c r="I182" s="308">
        <f t="shared" si="9"/>
        <v>1</v>
      </c>
    </row>
    <row r="183" spans="1:9">
      <c r="A183" s="125">
        <v>174</v>
      </c>
      <c r="B183" s="126"/>
      <c r="C183" s="126"/>
      <c r="D183" s="126"/>
      <c r="E183" s="128"/>
      <c r="F183" s="126"/>
      <c r="G183" s="15" t="str">
        <f t="shared" si="7"/>
        <v/>
      </c>
      <c r="H183" s="307" t="b">
        <f t="shared" si="8"/>
        <v>0</v>
      </c>
      <c r="I183" s="308">
        <f t="shared" si="9"/>
        <v>1</v>
      </c>
    </row>
    <row r="184" spans="1:9">
      <c r="A184" s="125">
        <v>175</v>
      </c>
      <c r="B184" s="126"/>
      <c r="C184" s="126"/>
      <c r="D184" s="126"/>
      <c r="E184" s="128"/>
      <c r="F184" s="126"/>
      <c r="G184" s="15" t="str">
        <f t="shared" si="7"/>
        <v/>
      </c>
      <c r="H184" s="307" t="b">
        <f t="shared" si="8"/>
        <v>0</v>
      </c>
      <c r="I184" s="308">
        <f t="shared" si="9"/>
        <v>1</v>
      </c>
    </row>
    <row r="185" spans="1:9">
      <c r="A185" s="125">
        <v>176</v>
      </c>
      <c r="B185" s="126"/>
      <c r="C185" s="126"/>
      <c r="D185" s="126"/>
      <c r="E185" s="128"/>
      <c r="F185" s="126"/>
      <c r="G185" s="15" t="str">
        <f t="shared" si="7"/>
        <v/>
      </c>
      <c r="H185" s="307" t="b">
        <f t="shared" si="8"/>
        <v>0</v>
      </c>
      <c r="I185" s="308">
        <f t="shared" si="9"/>
        <v>1</v>
      </c>
    </row>
    <row r="186" spans="1:9">
      <c r="A186" s="125">
        <v>177</v>
      </c>
      <c r="B186" s="126"/>
      <c r="C186" s="126"/>
      <c r="D186" s="126"/>
      <c r="E186" s="128"/>
      <c r="F186" s="126"/>
      <c r="G186" s="15" t="str">
        <f t="shared" si="7"/>
        <v/>
      </c>
      <c r="H186" s="307" t="b">
        <f t="shared" si="8"/>
        <v>0</v>
      </c>
      <c r="I186" s="308">
        <f t="shared" si="9"/>
        <v>1</v>
      </c>
    </row>
    <row r="187" spans="1:9">
      <c r="A187" s="125">
        <v>178</v>
      </c>
      <c r="B187" s="126"/>
      <c r="C187" s="126"/>
      <c r="D187" s="126"/>
      <c r="E187" s="128"/>
      <c r="F187" s="126"/>
      <c r="G187" s="15" t="str">
        <f t="shared" si="7"/>
        <v/>
      </c>
      <c r="H187" s="307" t="b">
        <f t="shared" si="8"/>
        <v>0</v>
      </c>
      <c r="I187" s="308">
        <f t="shared" si="9"/>
        <v>1</v>
      </c>
    </row>
    <row r="188" spans="1:9">
      <c r="A188" s="125">
        <v>179</v>
      </c>
      <c r="B188" s="126"/>
      <c r="C188" s="126"/>
      <c r="D188" s="126"/>
      <c r="E188" s="128"/>
      <c r="F188" s="126"/>
      <c r="G188" s="15" t="str">
        <f t="shared" si="7"/>
        <v/>
      </c>
      <c r="H188" s="307" t="b">
        <f t="shared" si="8"/>
        <v>0</v>
      </c>
      <c r="I188" s="308">
        <f t="shared" si="9"/>
        <v>1</v>
      </c>
    </row>
    <row r="189" spans="1:9">
      <c r="A189" s="125">
        <v>180</v>
      </c>
      <c r="B189" s="126"/>
      <c r="C189" s="126"/>
      <c r="D189" s="126"/>
      <c r="E189" s="128"/>
      <c r="F189" s="126"/>
      <c r="G189" s="15" t="str">
        <f t="shared" si="7"/>
        <v/>
      </c>
      <c r="H189" s="307" t="b">
        <f t="shared" si="8"/>
        <v>0</v>
      </c>
      <c r="I189" s="308">
        <f t="shared" si="9"/>
        <v>1</v>
      </c>
    </row>
    <row r="190" spans="1:9">
      <c r="A190" s="125">
        <v>181</v>
      </c>
      <c r="B190" s="126"/>
      <c r="C190" s="126"/>
      <c r="D190" s="126"/>
      <c r="E190" s="128"/>
      <c r="F190" s="126"/>
      <c r="G190" s="15" t="str">
        <f t="shared" si="7"/>
        <v/>
      </c>
      <c r="H190" s="307" t="b">
        <f t="shared" si="8"/>
        <v>0</v>
      </c>
      <c r="I190" s="308">
        <f t="shared" si="9"/>
        <v>1</v>
      </c>
    </row>
    <row r="191" spans="1:9">
      <c r="A191" s="125">
        <v>182</v>
      </c>
      <c r="B191" s="126"/>
      <c r="C191" s="126"/>
      <c r="D191" s="126"/>
      <c r="E191" s="128"/>
      <c r="F191" s="126"/>
      <c r="G191" s="15" t="str">
        <f t="shared" si="7"/>
        <v/>
      </c>
      <c r="H191" s="307" t="b">
        <f t="shared" si="8"/>
        <v>0</v>
      </c>
      <c r="I191" s="308">
        <f t="shared" si="9"/>
        <v>1</v>
      </c>
    </row>
    <row r="192" spans="1:9">
      <c r="A192" s="125">
        <v>183</v>
      </c>
      <c r="B192" s="126"/>
      <c r="C192" s="126"/>
      <c r="D192" s="126"/>
      <c r="E192" s="128"/>
      <c r="F192" s="126"/>
      <c r="G192" s="15" t="str">
        <f t="shared" si="7"/>
        <v/>
      </c>
      <c r="H192" s="307" t="b">
        <f t="shared" si="8"/>
        <v>0</v>
      </c>
      <c r="I192" s="308">
        <f t="shared" si="9"/>
        <v>1</v>
      </c>
    </row>
    <row r="193" spans="1:9">
      <c r="A193" s="125">
        <v>184</v>
      </c>
      <c r="B193" s="126"/>
      <c r="C193" s="126"/>
      <c r="D193" s="126"/>
      <c r="E193" s="128"/>
      <c r="F193" s="126"/>
      <c r="G193" s="15" t="str">
        <f t="shared" si="7"/>
        <v/>
      </c>
      <c r="H193" s="307" t="b">
        <f t="shared" si="8"/>
        <v>0</v>
      </c>
      <c r="I193" s="308">
        <f t="shared" si="9"/>
        <v>1</v>
      </c>
    </row>
    <row r="194" spans="1:9">
      <c r="A194" s="125">
        <v>185</v>
      </c>
      <c r="B194" s="126"/>
      <c r="C194" s="126"/>
      <c r="D194" s="126"/>
      <c r="E194" s="128"/>
      <c r="F194" s="126"/>
      <c r="G194" s="15" t="str">
        <f t="shared" si="7"/>
        <v/>
      </c>
      <c r="H194" s="307" t="b">
        <f t="shared" si="8"/>
        <v>0</v>
      </c>
      <c r="I194" s="308">
        <f t="shared" si="9"/>
        <v>1</v>
      </c>
    </row>
    <row r="195" spans="1:9">
      <c r="A195" s="125">
        <v>186</v>
      </c>
      <c r="B195" s="126"/>
      <c r="C195" s="126"/>
      <c r="D195" s="126"/>
      <c r="E195" s="128"/>
      <c r="F195" s="126"/>
      <c r="G195" s="15" t="str">
        <f t="shared" si="7"/>
        <v/>
      </c>
      <c r="H195" s="307" t="b">
        <f t="shared" si="8"/>
        <v>0</v>
      </c>
      <c r="I195" s="308">
        <f t="shared" si="9"/>
        <v>1</v>
      </c>
    </row>
    <row r="196" spans="1:9">
      <c r="A196" s="125">
        <v>187</v>
      </c>
      <c r="B196" s="126"/>
      <c r="C196" s="126"/>
      <c r="D196" s="126"/>
      <c r="E196" s="128"/>
      <c r="F196" s="126"/>
      <c r="G196" s="15" t="str">
        <f t="shared" si="7"/>
        <v/>
      </c>
      <c r="H196" s="307" t="b">
        <f t="shared" si="8"/>
        <v>0</v>
      </c>
      <c r="I196" s="308">
        <f t="shared" si="9"/>
        <v>1</v>
      </c>
    </row>
    <row r="197" spans="1:9">
      <c r="A197" s="125">
        <v>188</v>
      </c>
      <c r="B197" s="126"/>
      <c r="C197" s="126"/>
      <c r="D197" s="126"/>
      <c r="E197" s="128"/>
      <c r="F197" s="126"/>
      <c r="G197" s="15" t="str">
        <f t="shared" si="7"/>
        <v/>
      </c>
      <c r="H197" s="307" t="b">
        <f t="shared" si="8"/>
        <v>0</v>
      </c>
      <c r="I197" s="308">
        <f t="shared" si="9"/>
        <v>1</v>
      </c>
    </row>
    <row r="198" spans="1:9">
      <c r="A198" s="125">
        <v>189</v>
      </c>
      <c r="B198" s="126"/>
      <c r="C198" s="126"/>
      <c r="D198" s="126"/>
      <c r="E198" s="128"/>
      <c r="F198" s="126"/>
      <c r="G198" s="15" t="str">
        <f t="shared" si="7"/>
        <v/>
      </c>
      <c r="H198" s="307" t="b">
        <f t="shared" si="8"/>
        <v>0</v>
      </c>
      <c r="I198" s="308">
        <f t="shared" si="9"/>
        <v>1</v>
      </c>
    </row>
    <row r="199" spans="1:9">
      <c r="A199" s="125">
        <v>190</v>
      </c>
      <c r="B199" s="126"/>
      <c r="C199" s="126"/>
      <c r="D199" s="126"/>
      <c r="E199" s="128"/>
      <c r="F199" s="126"/>
      <c r="G199" s="15" t="str">
        <f t="shared" si="7"/>
        <v/>
      </c>
      <c r="H199" s="307" t="b">
        <f t="shared" si="8"/>
        <v>0</v>
      </c>
      <c r="I199" s="308">
        <f t="shared" si="9"/>
        <v>1</v>
      </c>
    </row>
    <row r="200" spans="1:9">
      <c r="A200" s="125">
        <v>191</v>
      </c>
      <c r="B200" s="126"/>
      <c r="C200" s="126"/>
      <c r="D200" s="126"/>
      <c r="E200" s="128"/>
      <c r="F200" s="126"/>
      <c r="G200" s="15" t="str">
        <f t="shared" si="7"/>
        <v/>
      </c>
      <c r="H200" s="307" t="b">
        <f t="shared" si="8"/>
        <v>0</v>
      </c>
      <c r="I200" s="308">
        <f t="shared" si="9"/>
        <v>1</v>
      </c>
    </row>
    <row r="201" spans="1:9">
      <c r="A201" s="125">
        <v>192</v>
      </c>
      <c r="B201" s="126"/>
      <c r="C201" s="126"/>
      <c r="D201" s="126"/>
      <c r="E201" s="128"/>
      <c r="F201" s="126"/>
      <c r="G201" s="15" t="str">
        <f t="shared" si="7"/>
        <v/>
      </c>
      <c r="H201" s="307" t="b">
        <f t="shared" si="8"/>
        <v>0</v>
      </c>
      <c r="I201" s="308">
        <f t="shared" si="9"/>
        <v>1</v>
      </c>
    </row>
    <row r="202" spans="1:9">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c r="A203" s="125">
        <v>194</v>
      </c>
      <c r="B203" s="126"/>
      <c r="C203" s="126"/>
      <c r="D203" s="126"/>
      <c r="E203" s="128"/>
      <c r="F203" s="126"/>
      <c r="G203" s="15" t="str">
        <f t="shared" si="10"/>
        <v/>
      </c>
      <c r="H203" s="307" t="b">
        <f t="shared" si="11"/>
        <v>0</v>
      </c>
      <c r="I203" s="308">
        <f t="shared" ref="I203:I259" si="12">LEN(B203)-LEN(SUBSTITUTE(B203,",",""))+1</f>
        <v>1</v>
      </c>
    </row>
    <row r="204" spans="1:9">
      <c r="A204" s="125">
        <v>195</v>
      </c>
      <c r="B204" s="126"/>
      <c r="C204" s="126"/>
      <c r="D204" s="126"/>
      <c r="E204" s="128"/>
      <c r="F204" s="126"/>
      <c r="G204" s="15" t="str">
        <f t="shared" si="10"/>
        <v/>
      </c>
      <c r="H204" s="307" t="b">
        <f t="shared" si="11"/>
        <v>0</v>
      </c>
      <c r="I204" s="308">
        <f t="shared" si="12"/>
        <v>1</v>
      </c>
    </row>
    <row r="205" spans="1:9">
      <c r="A205" s="125">
        <v>196</v>
      </c>
      <c r="B205" s="126"/>
      <c r="C205" s="126"/>
      <c r="D205" s="126"/>
      <c r="E205" s="128"/>
      <c r="F205" s="126"/>
      <c r="G205" s="15" t="str">
        <f t="shared" si="10"/>
        <v/>
      </c>
      <c r="H205" s="307" t="b">
        <f t="shared" si="11"/>
        <v>0</v>
      </c>
      <c r="I205" s="308">
        <f t="shared" si="12"/>
        <v>1</v>
      </c>
    </row>
    <row r="206" spans="1:9">
      <c r="A206" s="125">
        <v>197</v>
      </c>
      <c r="B206" s="126"/>
      <c r="C206" s="126"/>
      <c r="D206" s="126"/>
      <c r="E206" s="128"/>
      <c r="F206" s="126"/>
      <c r="G206" s="15" t="str">
        <f t="shared" si="10"/>
        <v/>
      </c>
      <c r="H206" s="307" t="b">
        <f t="shared" si="11"/>
        <v>0</v>
      </c>
      <c r="I206" s="308">
        <f t="shared" si="12"/>
        <v>1</v>
      </c>
    </row>
    <row r="207" spans="1:9">
      <c r="A207" s="125">
        <v>198</v>
      </c>
      <c r="B207" s="126"/>
      <c r="C207" s="126"/>
      <c r="D207" s="126"/>
      <c r="E207" s="128"/>
      <c r="F207" s="126"/>
      <c r="G207" s="15" t="str">
        <f t="shared" si="10"/>
        <v/>
      </c>
      <c r="H207" s="307" t="b">
        <f t="shared" si="11"/>
        <v>0</v>
      </c>
      <c r="I207" s="308">
        <f t="shared" si="12"/>
        <v>1</v>
      </c>
    </row>
    <row r="208" spans="1:9">
      <c r="A208" s="125">
        <v>199</v>
      </c>
      <c r="B208" s="126"/>
      <c r="C208" s="126"/>
      <c r="D208" s="126"/>
      <c r="E208" s="128"/>
      <c r="F208" s="126"/>
      <c r="G208" s="15" t="str">
        <f t="shared" si="10"/>
        <v/>
      </c>
      <c r="H208" s="307" t="b">
        <f t="shared" si="11"/>
        <v>0</v>
      </c>
      <c r="I208" s="308">
        <f t="shared" si="12"/>
        <v>1</v>
      </c>
    </row>
    <row r="209" spans="1:9">
      <c r="A209" s="125">
        <v>200</v>
      </c>
      <c r="B209" s="126"/>
      <c r="C209" s="126"/>
      <c r="D209" s="126"/>
      <c r="E209" s="128"/>
      <c r="F209" s="126"/>
      <c r="G209" s="15" t="str">
        <f t="shared" si="10"/>
        <v/>
      </c>
      <c r="H209" s="307" t="b">
        <f t="shared" si="11"/>
        <v>0</v>
      </c>
      <c r="I209" s="308">
        <f t="shared" si="12"/>
        <v>1</v>
      </c>
    </row>
    <row r="210" spans="1:9">
      <c r="A210" s="125">
        <v>201</v>
      </c>
      <c r="B210" s="126"/>
      <c r="C210" s="126"/>
      <c r="D210" s="126"/>
      <c r="E210" s="128"/>
      <c r="F210" s="126"/>
      <c r="G210" s="15" t="str">
        <f t="shared" si="10"/>
        <v/>
      </c>
      <c r="H210" s="307" t="b">
        <f t="shared" si="11"/>
        <v>0</v>
      </c>
      <c r="I210" s="308">
        <f t="shared" si="12"/>
        <v>1</v>
      </c>
    </row>
    <row r="211" spans="1:9">
      <c r="A211" s="125">
        <v>202</v>
      </c>
      <c r="B211" s="126"/>
      <c r="C211" s="126"/>
      <c r="D211" s="126"/>
      <c r="E211" s="128"/>
      <c r="F211" s="126"/>
      <c r="G211" s="15" t="str">
        <f t="shared" si="10"/>
        <v/>
      </c>
      <c r="H211" s="307" t="b">
        <f t="shared" si="11"/>
        <v>0</v>
      </c>
      <c r="I211" s="308">
        <f t="shared" si="12"/>
        <v>1</v>
      </c>
    </row>
    <row r="212" spans="1:9">
      <c r="A212" s="125">
        <v>203</v>
      </c>
      <c r="B212" s="126"/>
      <c r="C212" s="126"/>
      <c r="D212" s="126"/>
      <c r="E212" s="128"/>
      <c r="F212" s="126"/>
      <c r="G212" s="15" t="str">
        <f t="shared" si="10"/>
        <v/>
      </c>
      <c r="H212" s="307" t="b">
        <f t="shared" si="11"/>
        <v>0</v>
      </c>
      <c r="I212" s="308">
        <f t="shared" si="12"/>
        <v>1</v>
      </c>
    </row>
    <row r="213" spans="1:9">
      <c r="A213" s="125">
        <v>204</v>
      </c>
      <c r="B213" s="126"/>
      <c r="C213" s="126"/>
      <c r="D213" s="126"/>
      <c r="E213" s="128"/>
      <c r="F213" s="126"/>
      <c r="G213" s="15" t="str">
        <f t="shared" si="10"/>
        <v/>
      </c>
      <c r="H213" s="307" t="b">
        <f t="shared" si="11"/>
        <v>0</v>
      </c>
      <c r="I213" s="308">
        <f t="shared" si="12"/>
        <v>1</v>
      </c>
    </row>
    <row r="214" spans="1:9">
      <c r="A214" s="125">
        <v>205</v>
      </c>
      <c r="B214" s="126"/>
      <c r="C214" s="126"/>
      <c r="D214" s="126"/>
      <c r="E214" s="128"/>
      <c r="F214" s="126"/>
      <c r="G214" s="15" t="str">
        <f t="shared" si="10"/>
        <v/>
      </c>
      <c r="H214" s="307" t="b">
        <f t="shared" si="11"/>
        <v>0</v>
      </c>
      <c r="I214" s="308">
        <f t="shared" si="12"/>
        <v>1</v>
      </c>
    </row>
    <row r="215" spans="1:9">
      <c r="A215" s="125">
        <v>206</v>
      </c>
      <c r="B215" s="126"/>
      <c r="C215" s="126"/>
      <c r="D215" s="126"/>
      <c r="E215" s="128"/>
      <c r="F215" s="126"/>
      <c r="G215" s="15" t="str">
        <f t="shared" si="10"/>
        <v/>
      </c>
      <c r="H215" s="307" t="b">
        <f t="shared" si="11"/>
        <v>0</v>
      </c>
      <c r="I215" s="308">
        <f t="shared" si="12"/>
        <v>1</v>
      </c>
    </row>
    <row r="216" spans="1:9">
      <c r="A216" s="125">
        <v>207</v>
      </c>
      <c r="B216" s="126"/>
      <c r="C216" s="126"/>
      <c r="D216" s="126"/>
      <c r="E216" s="128"/>
      <c r="F216" s="126"/>
      <c r="G216" s="15" t="str">
        <f t="shared" si="10"/>
        <v/>
      </c>
      <c r="H216" s="307" t="b">
        <f t="shared" si="11"/>
        <v>0</v>
      </c>
      <c r="I216" s="308">
        <f t="shared" si="12"/>
        <v>1</v>
      </c>
    </row>
    <row r="217" spans="1:9">
      <c r="A217" s="125">
        <v>208</v>
      </c>
      <c r="B217" s="126"/>
      <c r="C217" s="126"/>
      <c r="D217" s="126"/>
      <c r="E217" s="128"/>
      <c r="F217" s="126"/>
      <c r="G217" s="15" t="str">
        <f t="shared" si="10"/>
        <v/>
      </c>
      <c r="H217" s="307" t="b">
        <f t="shared" si="11"/>
        <v>0</v>
      </c>
      <c r="I217" s="308">
        <f t="shared" si="12"/>
        <v>1</v>
      </c>
    </row>
    <row r="218" spans="1:9">
      <c r="A218" s="125">
        <v>209</v>
      </c>
      <c r="B218" s="126"/>
      <c r="C218" s="126"/>
      <c r="D218" s="126"/>
      <c r="E218" s="128"/>
      <c r="F218" s="126"/>
      <c r="G218" s="15" t="str">
        <f t="shared" si="10"/>
        <v/>
      </c>
      <c r="H218" s="307" t="b">
        <f t="shared" si="11"/>
        <v>0</v>
      </c>
      <c r="I218" s="308">
        <f t="shared" si="12"/>
        <v>1</v>
      </c>
    </row>
    <row r="219" spans="1:9">
      <c r="A219" s="125">
        <v>210</v>
      </c>
      <c r="B219" s="126"/>
      <c r="C219" s="126"/>
      <c r="D219" s="126"/>
      <c r="E219" s="128"/>
      <c r="F219" s="126"/>
      <c r="G219" s="15" t="str">
        <f t="shared" si="10"/>
        <v/>
      </c>
      <c r="H219" s="307" t="b">
        <f t="shared" si="11"/>
        <v>0</v>
      </c>
      <c r="I219" s="308">
        <f t="shared" si="12"/>
        <v>1</v>
      </c>
    </row>
    <row r="220" spans="1:9">
      <c r="A220" s="125">
        <v>211</v>
      </c>
      <c r="B220" s="126"/>
      <c r="C220" s="126"/>
      <c r="D220" s="126"/>
      <c r="E220" s="128"/>
      <c r="F220" s="126"/>
      <c r="G220" s="15" t="str">
        <f t="shared" si="10"/>
        <v/>
      </c>
      <c r="H220" s="307" t="b">
        <f t="shared" si="11"/>
        <v>0</v>
      </c>
      <c r="I220" s="308">
        <f t="shared" si="12"/>
        <v>1</v>
      </c>
    </row>
    <row r="221" spans="1:9">
      <c r="A221" s="125">
        <v>212</v>
      </c>
      <c r="B221" s="126"/>
      <c r="C221" s="126"/>
      <c r="D221" s="126"/>
      <c r="E221" s="128"/>
      <c r="F221" s="126"/>
      <c r="G221" s="15" t="str">
        <f t="shared" si="10"/>
        <v/>
      </c>
      <c r="H221" s="307" t="b">
        <f t="shared" si="11"/>
        <v>0</v>
      </c>
      <c r="I221" s="308">
        <f t="shared" si="12"/>
        <v>1</v>
      </c>
    </row>
    <row r="222" spans="1:9">
      <c r="A222" s="125">
        <v>213</v>
      </c>
      <c r="B222" s="126"/>
      <c r="C222" s="126"/>
      <c r="D222" s="126"/>
      <c r="E222" s="128"/>
      <c r="F222" s="126"/>
      <c r="G222" s="15" t="str">
        <f t="shared" si="10"/>
        <v/>
      </c>
      <c r="H222" s="307" t="b">
        <f t="shared" si="11"/>
        <v>0</v>
      </c>
      <c r="I222" s="308">
        <f t="shared" si="12"/>
        <v>1</v>
      </c>
    </row>
    <row r="223" spans="1:9">
      <c r="A223" s="125">
        <v>214</v>
      </c>
      <c r="B223" s="126"/>
      <c r="C223" s="126"/>
      <c r="D223" s="126"/>
      <c r="E223" s="128"/>
      <c r="F223" s="126"/>
      <c r="G223" s="15" t="str">
        <f t="shared" si="10"/>
        <v/>
      </c>
      <c r="H223" s="307" t="b">
        <f t="shared" si="11"/>
        <v>0</v>
      </c>
      <c r="I223" s="308">
        <f t="shared" si="12"/>
        <v>1</v>
      </c>
    </row>
    <row r="224" spans="1:9">
      <c r="A224" s="125">
        <v>215</v>
      </c>
      <c r="B224" s="126"/>
      <c r="C224" s="126"/>
      <c r="D224" s="126"/>
      <c r="E224" s="128"/>
      <c r="F224" s="126"/>
      <c r="G224" s="15" t="str">
        <f t="shared" si="10"/>
        <v/>
      </c>
      <c r="H224" s="307" t="b">
        <f t="shared" si="11"/>
        <v>0</v>
      </c>
      <c r="I224" s="308">
        <f t="shared" si="12"/>
        <v>1</v>
      </c>
    </row>
    <row r="225" spans="1:9">
      <c r="A225" s="125">
        <v>216</v>
      </c>
      <c r="B225" s="126"/>
      <c r="C225" s="126"/>
      <c r="D225" s="126"/>
      <c r="E225" s="128"/>
      <c r="F225" s="126"/>
      <c r="G225" s="15" t="str">
        <f t="shared" si="10"/>
        <v/>
      </c>
      <c r="H225" s="307" t="b">
        <f t="shared" si="11"/>
        <v>0</v>
      </c>
      <c r="I225" s="308">
        <f t="shared" si="12"/>
        <v>1</v>
      </c>
    </row>
    <row r="226" spans="1:9">
      <c r="A226" s="125">
        <v>217</v>
      </c>
      <c r="B226" s="126"/>
      <c r="C226" s="126"/>
      <c r="D226" s="126"/>
      <c r="E226" s="128"/>
      <c r="F226" s="126"/>
      <c r="G226" s="15" t="str">
        <f t="shared" si="10"/>
        <v/>
      </c>
      <c r="H226" s="307" t="b">
        <f t="shared" si="11"/>
        <v>0</v>
      </c>
      <c r="I226" s="308">
        <f t="shared" si="12"/>
        <v>1</v>
      </c>
    </row>
    <row r="227" spans="1:9">
      <c r="A227" s="125">
        <v>218</v>
      </c>
      <c r="B227" s="126"/>
      <c r="C227" s="126"/>
      <c r="D227" s="126"/>
      <c r="E227" s="128"/>
      <c r="F227" s="126"/>
      <c r="G227" s="15" t="str">
        <f t="shared" si="10"/>
        <v/>
      </c>
      <c r="H227" s="307" t="b">
        <f t="shared" si="11"/>
        <v>0</v>
      </c>
      <c r="I227" s="308">
        <f t="shared" si="12"/>
        <v>1</v>
      </c>
    </row>
    <row r="228" spans="1:9">
      <c r="A228" s="125">
        <v>219</v>
      </c>
      <c r="B228" s="126"/>
      <c r="C228" s="126"/>
      <c r="D228" s="126"/>
      <c r="E228" s="128"/>
      <c r="F228" s="126"/>
      <c r="G228" s="15" t="str">
        <f t="shared" si="10"/>
        <v/>
      </c>
      <c r="H228" s="307" t="b">
        <f t="shared" si="11"/>
        <v>0</v>
      </c>
      <c r="I228" s="308">
        <f t="shared" si="12"/>
        <v>1</v>
      </c>
    </row>
    <row r="229" spans="1:9">
      <c r="A229" s="125">
        <v>220</v>
      </c>
      <c r="B229" s="126"/>
      <c r="C229" s="126"/>
      <c r="D229" s="126"/>
      <c r="E229" s="128"/>
      <c r="F229" s="126"/>
      <c r="G229" s="15" t="str">
        <f t="shared" si="10"/>
        <v/>
      </c>
      <c r="H229" s="307" t="b">
        <f t="shared" si="11"/>
        <v>0</v>
      </c>
      <c r="I229" s="308">
        <f t="shared" si="12"/>
        <v>1</v>
      </c>
    </row>
    <row r="230" spans="1:9">
      <c r="A230" s="125">
        <v>221</v>
      </c>
      <c r="B230" s="126"/>
      <c r="C230" s="126"/>
      <c r="D230" s="126"/>
      <c r="E230" s="128"/>
      <c r="F230" s="126"/>
      <c r="G230" s="15" t="str">
        <f t="shared" si="10"/>
        <v/>
      </c>
      <c r="H230" s="307" t="b">
        <f t="shared" si="11"/>
        <v>0</v>
      </c>
      <c r="I230" s="308">
        <f t="shared" si="12"/>
        <v>1</v>
      </c>
    </row>
    <row r="231" spans="1:9">
      <c r="A231" s="125">
        <v>222</v>
      </c>
      <c r="B231" s="126"/>
      <c r="C231" s="126"/>
      <c r="D231" s="126"/>
      <c r="E231" s="128"/>
      <c r="F231" s="126"/>
      <c r="G231" s="15" t="str">
        <f t="shared" si="10"/>
        <v/>
      </c>
      <c r="H231" s="307" t="b">
        <f t="shared" si="11"/>
        <v>0</v>
      </c>
      <c r="I231" s="308">
        <f t="shared" si="12"/>
        <v>1</v>
      </c>
    </row>
    <row r="232" spans="1:9">
      <c r="A232" s="125">
        <v>223</v>
      </c>
      <c r="B232" s="126"/>
      <c r="C232" s="126"/>
      <c r="D232" s="126"/>
      <c r="E232" s="128"/>
      <c r="F232" s="126"/>
      <c r="G232" s="15" t="str">
        <f t="shared" si="10"/>
        <v/>
      </c>
      <c r="H232" s="307" t="b">
        <f t="shared" si="11"/>
        <v>0</v>
      </c>
      <c r="I232" s="308">
        <f t="shared" si="12"/>
        <v>1</v>
      </c>
    </row>
    <row r="233" spans="1:9">
      <c r="A233" s="125">
        <v>224</v>
      </c>
      <c r="B233" s="126"/>
      <c r="C233" s="126"/>
      <c r="D233" s="126"/>
      <c r="E233" s="128"/>
      <c r="F233" s="126"/>
      <c r="G233" s="15" t="str">
        <f t="shared" si="10"/>
        <v/>
      </c>
      <c r="H233" s="307" t="b">
        <f t="shared" si="11"/>
        <v>0</v>
      </c>
      <c r="I233" s="308">
        <f t="shared" si="12"/>
        <v>1</v>
      </c>
    </row>
    <row r="234" spans="1:9">
      <c r="A234" s="125">
        <v>225</v>
      </c>
      <c r="B234" s="126"/>
      <c r="C234" s="126"/>
      <c r="D234" s="126"/>
      <c r="E234" s="128"/>
      <c r="F234" s="126"/>
      <c r="G234" s="15" t="str">
        <f t="shared" si="10"/>
        <v/>
      </c>
      <c r="H234" s="307" t="b">
        <f t="shared" si="11"/>
        <v>0</v>
      </c>
      <c r="I234" s="308">
        <f t="shared" si="12"/>
        <v>1</v>
      </c>
    </row>
    <row r="235" spans="1:9">
      <c r="A235" s="125">
        <v>226</v>
      </c>
      <c r="B235" s="126"/>
      <c r="C235" s="126"/>
      <c r="D235" s="126"/>
      <c r="E235" s="128"/>
      <c r="F235" s="126"/>
      <c r="G235" s="15" t="str">
        <f t="shared" si="10"/>
        <v/>
      </c>
      <c r="H235" s="307" t="b">
        <f t="shared" si="11"/>
        <v>0</v>
      </c>
      <c r="I235" s="308">
        <f t="shared" si="12"/>
        <v>1</v>
      </c>
    </row>
    <row r="236" spans="1:9">
      <c r="A236" s="125">
        <v>227</v>
      </c>
      <c r="B236" s="126"/>
      <c r="C236" s="126"/>
      <c r="D236" s="126"/>
      <c r="E236" s="128"/>
      <c r="F236" s="126"/>
      <c r="G236" s="15" t="str">
        <f t="shared" si="10"/>
        <v/>
      </c>
      <c r="H236" s="307" t="b">
        <f t="shared" si="11"/>
        <v>0</v>
      </c>
      <c r="I236" s="308">
        <f t="shared" si="12"/>
        <v>1</v>
      </c>
    </row>
    <row r="237" spans="1:9">
      <c r="A237" s="125">
        <v>228</v>
      </c>
      <c r="B237" s="126"/>
      <c r="C237" s="126"/>
      <c r="D237" s="126"/>
      <c r="E237" s="128"/>
      <c r="F237" s="126"/>
      <c r="G237" s="15" t="str">
        <f t="shared" si="10"/>
        <v/>
      </c>
      <c r="H237" s="307" t="b">
        <f t="shared" si="11"/>
        <v>0</v>
      </c>
      <c r="I237" s="308">
        <f t="shared" si="12"/>
        <v>1</v>
      </c>
    </row>
    <row r="238" spans="1:9">
      <c r="A238" s="125">
        <v>229</v>
      </c>
      <c r="B238" s="126"/>
      <c r="C238" s="126"/>
      <c r="D238" s="126"/>
      <c r="E238" s="128"/>
      <c r="F238" s="126"/>
      <c r="G238" s="15" t="str">
        <f t="shared" si="10"/>
        <v/>
      </c>
      <c r="H238" s="307" t="b">
        <f t="shared" si="11"/>
        <v>0</v>
      </c>
      <c r="I238" s="308">
        <f t="shared" si="12"/>
        <v>1</v>
      </c>
    </row>
    <row r="239" spans="1:9">
      <c r="A239" s="125">
        <v>230</v>
      </c>
      <c r="B239" s="126"/>
      <c r="C239" s="126"/>
      <c r="D239" s="126"/>
      <c r="E239" s="128"/>
      <c r="F239" s="126"/>
      <c r="G239" s="15" t="str">
        <f t="shared" si="10"/>
        <v/>
      </c>
      <c r="H239" s="307" t="b">
        <f t="shared" si="11"/>
        <v>0</v>
      </c>
      <c r="I239" s="308">
        <f t="shared" si="12"/>
        <v>1</v>
      </c>
    </row>
    <row r="240" spans="1:9">
      <c r="A240" s="125">
        <v>231</v>
      </c>
      <c r="B240" s="126"/>
      <c r="C240" s="126"/>
      <c r="D240" s="126"/>
      <c r="E240" s="128"/>
      <c r="F240" s="126"/>
      <c r="G240" s="15" t="str">
        <f t="shared" si="10"/>
        <v/>
      </c>
      <c r="H240" s="307" t="b">
        <f t="shared" si="11"/>
        <v>0</v>
      </c>
      <c r="I240" s="308">
        <f t="shared" si="12"/>
        <v>1</v>
      </c>
    </row>
    <row r="241" spans="1:9">
      <c r="A241" s="125">
        <v>232</v>
      </c>
      <c r="B241" s="126"/>
      <c r="C241" s="126"/>
      <c r="D241" s="126"/>
      <c r="E241" s="128"/>
      <c r="F241" s="126"/>
      <c r="G241" s="15" t="str">
        <f t="shared" si="10"/>
        <v/>
      </c>
      <c r="H241" s="307" t="b">
        <f t="shared" si="11"/>
        <v>0</v>
      </c>
      <c r="I241" s="308">
        <f t="shared" si="12"/>
        <v>1</v>
      </c>
    </row>
    <row r="242" spans="1:9">
      <c r="A242" s="125">
        <v>233</v>
      </c>
      <c r="B242" s="126"/>
      <c r="C242" s="126"/>
      <c r="D242" s="126"/>
      <c r="E242" s="128"/>
      <c r="F242" s="126"/>
      <c r="G242" s="15" t="str">
        <f t="shared" si="10"/>
        <v/>
      </c>
      <c r="H242" s="307" t="b">
        <f t="shared" si="11"/>
        <v>0</v>
      </c>
      <c r="I242" s="308">
        <f t="shared" si="12"/>
        <v>1</v>
      </c>
    </row>
    <row r="243" spans="1:9">
      <c r="A243" s="125">
        <v>234</v>
      </c>
      <c r="B243" s="126"/>
      <c r="C243" s="126"/>
      <c r="D243" s="126"/>
      <c r="E243" s="128"/>
      <c r="F243" s="126"/>
      <c r="G243" s="15" t="str">
        <f t="shared" si="10"/>
        <v/>
      </c>
      <c r="H243" s="307" t="b">
        <f t="shared" si="11"/>
        <v>0</v>
      </c>
      <c r="I243" s="308">
        <f t="shared" si="12"/>
        <v>1</v>
      </c>
    </row>
    <row r="244" spans="1:9">
      <c r="A244" s="125">
        <v>235</v>
      </c>
      <c r="B244" s="126"/>
      <c r="C244" s="126"/>
      <c r="D244" s="126"/>
      <c r="E244" s="128"/>
      <c r="F244" s="126"/>
      <c r="G244" s="15" t="str">
        <f t="shared" si="10"/>
        <v/>
      </c>
      <c r="H244" s="307" t="b">
        <f t="shared" si="11"/>
        <v>0</v>
      </c>
      <c r="I244" s="308">
        <f t="shared" si="12"/>
        <v>1</v>
      </c>
    </row>
    <row r="245" spans="1:9">
      <c r="A245" s="125">
        <v>236</v>
      </c>
      <c r="B245" s="126"/>
      <c r="C245" s="126"/>
      <c r="D245" s="126"/>
      <c r="E245" s="128"/>
      <c r="F245" s="126"/>
      <c r="G245" s="15" t="str">
        <f t="shared" si="10"/>
        <v/>
      </c>
      <c r="H245" s="307" t="b">
        <f t="shared" si="11"/>
        <v>0</v>
      </c>
      <c r="I245" s="308">
        <f t="shared" si="12"/>
        <v>1</v>
      </c>
    </row>
    <row r="246" spans="1:9">
      <c r="A246" s="125">
        <v>237</v>
      </c>
      <c r="B246" s="126"/>
      <c r="C246" s="126"/>
      <c r="D246" s="126"/>
      <c r="E246" s="128"/>
      <c r="F246" s="126"/>
      <c r="G246" s="15" t="str">
        <f t="shared" si="10"/>
        <v/>
      </c>
      <c r="H246" s="307" t="b">
        <f t="shared" si="11"/>
        <v>0</v>
      </c>
      <c r="I246" s="308">
        <f t="shared" si="12"/>
        <v>1</v>
      </c>
    </row>
    <row r="247" spans="1:9">
      <c r="A247" s="125">
        <v>238</v>
      </c>
      <c r="B247" s="126"/>
      <c r="C247" s="126"/>
      <c r="D247" s="126"/>
      <c r="E247" s="128"/>
      <c r="F247" s="126"/>
      <c r="G247" s="15" t="str">
        <f t="shared" si="10"/>
        <v/>
      </c>
      <c r="H247" s="307" t="b">
        <f t="shared" si="11"/>
        <v>0</v>
      </c>
      <c r="I247" s="308">
        <f t="shared" si="12"/>
        <v>1</v>
      </c>
    </row>
    <row r="248" spans="1:9">
      <c r="A248" s="125">
        <v>239</v>
      </c>
      <c r="B248" s="126"/>
      <c r="C248" s="126"/>
      <c r="D248" s="126"/>
      <c r="E248" s="128"/>
      <c r="F248" s="126"/>
      <c r="G248" s="15" t="str">
        <f t="shared" si="10"/>
        <v/>
      </c>
      <c r="H248" s="307" t="b">
        <f t="shared" si="11"/>
        <v>0</v>
      </c>
      <c r="I248" s="308">
        <f t="shared" si="12"/>
        <v>1</v>
      </c>
    </row>
    <row r="249" spans="1:9">
      <c r="A249" s="125">
        <v>240</v>
      </c>
      <c r="B249" s="126"/>
      <c r="C249" s="126"/>
      <c r="D249" s="126"/>
      <c r="E249" s="128"/>
      <c r="F249" s="126"/>
      <c r="G249" s="15" t="str">
        <f t="shared" si="10"/>
        <v/>
      </c>
      <c r="H249" s="307" t="b">
        <f t="shared" si="11"/>
        <v>0</v>
      </c>
      <c r="I249" s="308">
        <f t="shared" si="12"/>
        <v>1</v>
      </c>
    </row>
    <row r="250" spans="1:9">
      <c r="A250" s="125">
        <v>241</v>
      </c>
      <c r="B250" s="126"/>
      <c r="C250" s="126"/>
      <c r="D250" s="126"/>
      <c r="E250" s="128"/>
      <c r="F250" s="126"/>
      <c r="G250" s="15" t="str">
        <f t="shared" si="10"/>
        <v/>
      </c>
      <c r="H250" s="307" t="b">
        <f t="shared" si="11"/>
        <v>0</v>
      </c>
      <c r="I250" s="308">
        <f t="shared" si="12"/>
        <v>1</v>
      </c>
    </row>
    <row r="251" spans="1:9">
      <c r="A251" s="125">
        <v>242</v>
      </c>
      <c r="B251" s="126"/>
      <c r="C251" s="126"/>
      <c r="D251" s="126"/>
      <c r="E251" s="128"/>
      <c r="F251" s="126"/>
      <c r="G251" s="15" t="str">
        <f t="shared" si="10"/>
        <v/>
      </c>
      <c r="H251" s="307" t="b">
        <f t="shared" si="11"/>
        <v>0</v>
      </c>
      <c r="I251" s="308">
        <f t="shared" si="12"/>
        <v>1</v>
      </c>
    </row>
    <row r="252" spans="1:9">
      <c r="A252" s="125">
        <v>243</v>
      </c>
      <c r="B252" s="126"/>
      <c r="C252" s="126"/>
      <c r="D252" s="126"/>
      <c r="E252" s="128"/>
      <c r="F252" s="126"/>
      <c r="G252" s="15" t="str">
        <f t="shared" si="10"/>
        <v/>
      </c>
      <c r="H252" s="307" t="b">
        <f t="shared" si="11"/>
        <v>0</v>
      </c>
      <c r="I252" s="308">
        <f t="shared" si="12"/>
        <v>1</v>
      </c>
    </row>
    <row r="253" spans="1:9">
      <c r="A253" s="125">
        <v>244</v>
      </c>
      <c r="B253" s="126"/>
      <c r="C253" s="126"/>
      <c r="D253" s="126"/>
      <c r="E253" s="128"/>
      <c r="F253" s="126"/>
      <c r="G253" s="15" t="str">
        <f t="shared" si="10"/>
        <v/>
      </c>
      <c r="H253" s="307" t="b">
        <f t="shared" si="11"/>
        <v>0</v>
      </c>
      <c r="I253" s="308">
        <f t="shared" si="12"/>
        <v>1</v>
      </c>
    </row>
    <row r="254" spans="1:9">
      <c r="A254" s="125">
        <v>245</v>
      </c>
      <c r="B254" s="126"/>
      <c r="C254" s="126"/>
      <c r="D254" s="126"/>
      <c r="E254" s="128"/>
      <c r="F254" s="126"/>
      <c r="G254" s="15" t="str">
        <f t="shared" si="10"/>
        <v/>
      </c>
      <c r="H254" s="307" t="b">
        <f t="shared" si="11"/>
        <v>0</v>
      </c>
      <c r="I254" s="308">
        <f t="shared" si="12"/>
        <v>1</v>
      </c>
    </row>
    <row r="255" spans="1:9">
      <c r="A255" s="125">
        <v>246</v>
      </c>
      <c r="B255" s="126"/>
      <c r="C255" s="126"/>
      <c r="D255" s="126"/>
      <c r="E255" s="128"/>
      <c r="F255" s="126"/>
      <c r="G255" s="15" t="str">
        <f t="shared" si="10"/>
        <v/>
      </c>
      <c r="H255" s="307" t="b">
        <f t="shared" si="11"/>
        <v>0</v>
      </c>
      <c r="I255" s="308">
        <f t="shared" si="12"/>
        <v>1</v>
      </c>
    </row>
    <row r="256" spans="1:9">
      <c r="A256" s="125">
        <v>247</v>
      </c>
      <c r="B256" s="126"/>
      <c r="C256" s="126"/>
      <c r="D256" s="126"/>
      <c r="E256" s="128"/>
      <c r="F256" s="126"/>
      <c r="G256" s="15" t="str">
        <f t="shared" si="10"/>
        <v/>
      </c>
      <c r="H256" s="307" t="b">
        <f t="shared" si="11"/>
        <v>0</v>
      </c>
      <c r="I256" s="308">
        <f t="shared" si="12"/>
        <v>1</v>
      </c>
    </row>
    <row r="257" spans="1:9">
      <c r="A257" s="125">
        <v>248</v>
      </c>
      <c r="B257" s="126"/>
      <c r="C257" s="126"/>
      <c r="D257" s="126"/>
      <c r="E257" s="128"/>
      <c r="F257" s="126"/>
      <c r="G257" s="15" t="str">
        <f t="shared" si="10"/>
        <v/>
      </c>
      <c r="H257" s="307" t="b">
        <f t="shared" si="11"/>
        <v>0</v>
      </c>
      <c r="I257" s="308">
        <f t="shared" si="12"/>
        <v>1</v>
      </c>
    </row>
    <row r="258" spans="1:9">
      <c r="A258" s="125">
        <v>249</v>
      </c>
      <c r="B258" s="126"/>
      <c r="C258" s="126"/>
      <c r="D258" s="126"/>
      <c r="E258" s="128"/>
      <c r="F258" s="126"/>
      <c r="G258" s="15" t="str">
        <f t="shared" si="10"/>
        <v/>
      </c>
      <c r="H258" s="307" t="b">
        <f t="shared" si="11"/>
        <v>0</v>
      </c>
      <c r="I258" s="308">
        <f t="shared" si="12"/>
        <v>1</v>
      </c>
    </row>
    <row r="259" spans="1:9">
      <c r="A259" s="125">
        <v>250</v>
      </c>
      <c r="B259" s="126"/>
      <c r="C259" s="126"/>
      <c r="D259" s="126"/>
      <c r="E259" s="128"/>
      <c r="F259" s="126"/>
      <c r="G259" s="15" t="str">
        <f t="shared" si="10"/>
        <v/>
      </c>
      <c r="H259" s="307" t="b">
        <f t="shared" si="11"/>
        <v>0</v>
      </c>
      <c r="I259" s="308">
        <f t="shared" si="12"/>
        <v>1</v>
      </c>
    </row>
  </sheetData>
  <sheetProtection algorithmName="SHA-512" hashValue="26SvHJv4mbJSBQAHex5iVnP/soxyypBJqvhiz+YCT+c7zimyeTbEDuv+toCeRal12jCMwpBpOgzUHs9hF++VqQ==" saltValue="Lz37VONBYlySlLlKFCRzkQ=="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E10" sqref="E10:E12"/>
    </sheetView>
  </sheetViews>
  <sheetFormatPr defaultColWidth="9.140625" defaultRowHeight="15.75"/>
  <cols>
    <col min="1" max="1" width="5.7109375" style="53" customWidth="1"/>
    <col min="2" max="2" width="35.7109375" style="57" customWidth="1"/>
    <col min="3" max="3" width="19.85546875" style="57" customWidth="1"/>
    <col min="4" max="4" width="45.140625" style="57" customWidth="1"/>
    <col min="5" max="5" width="10.7109375" style="62" customWidth="1"/>
    <col min="6" max="6" width="17.7109375" style="57" customWidth="1"/>
    <col min="7" max="7" width="9.140625" style="63" hidden="1" customWidth="1"/>
    <col min="8" max="8" width="9.140625" style="57" hidden="1" customWidth="1"/>
    <col min="9" max="10" width="17.7109375" style="57" hidden="1" customWidth="1"/>
    <col min="11" max="18" width="9.140625" style="57" customWidth="1"/>
    <col min="19" max="16384" width="9.140625" style="57"/>
  </cols>
  <sheetData>
    <row r="1" spans="1:10" s="53" customFormat="1">
      <c r="A1" s="52" t="s">
        <v>483</v>
      </c>
      <c r="E1" s="54"/>
      <c r="F1" s="56"/>
      <c r="I1" s="56"/>
      <c r="J1" s="56"/>
    </row>
    <row r="2" spans="1:10" s="53" customFormat="1">
      <c r="A2" s="52" t="s">
        <v>739</v>
      </c>
      <c r="E2" s="54"/>
      <c r="F2" s="56"/>
      <c r="I2" s="56"/>
      <c r="J2" s="56"/>
    </row>
    <row r="3" spans="1:10" s="53" customFormat="1">
      <c r="A3" s="52"/>
      <c r="E3" s="54"/>
      <c r="F3" s="56"/>
      <c r="I3" s="56"/>
      <c r="J3" s="56"/>
    </row>
    <row r="4" spans="1:10">
      <c r="A4" s="448" t="s">
        <v>903</v>
      </c>
      <c r="B4" s="448"/>
      <c r="C4" s="448"/>
      <c r="D4" s="448"/>
      <c r="E4" s="448"/>
      <c r="F4" s="448"/>
    </row>
    <row r="5" spans="1:10">
      <c r="A5" s="448" t="s">
        <v>962</v>
      </c>
      <c r="B5" s="448"/>
      <c r="C5" s="448"/>
      <c r="D5" s="448"/>
      <c r="E5" s="448"/>
      <c r="F5" s="448"/>
    </row>
    <row r="6" spans="1:10" ht="13.5" customHeight="1">
      <c r="E6" s="57"/>
      <c r="F6" s="305" t="str">
        <f>CONCATENATE(functie," ",nume_candidat)</f>
        <v>Profesor Pop Mirela-Cristina</v>
      </c>
      <c r="I6" s="305" t="str">
        <f>CONCATENATE(functie," ",nume_candidat)</f>
        <v>Profesor Pop Mirela-Cristina</v>
      </c>
      <c r="J6" s="305" t="str">
        <f>CONCATENATE(functie," ",nume_candidat)</f>
        <v>Profesor Pop Mirela-Cristina</v>
      </c>
    </row>
    <row r="7" spans="1:10" ht="18.75" customHeight="1">
      <c r="A7" s="445" t="s">
        <v>338</v>
      </c>
      <c r="B7" s="445" t="s">
        <v>452</v>
      </c>
      <c r="C7" s="445" t="s">
        <v>963</v>
      </c>
      <c r="D7" s="445" t="s">
        <v>460</v>
      </c>
      <c r="E7" s="451" t="s">
        <v>2</v>
      </c>
      <c r="F7" s="503" t="s">
        <v>544</v>
      </c>
      <c r="G7" s="452" t="s">
        <v>541</v>
      </c>
      <c r="H7" s="453" t="s">
        <v>551</v>
      </c>
      <c r="I7" s="503" t="s">
        <v>964</v>
      </c>
      <c r="J7" s="503" t="s">
        <v>965</v>
      </c>
    </row>
    <row r="8" spans="1:10" ht="46.5" customHeight="1">
      <c r="A8" s="445"/>
      <c r="B8" s="445"/>
      <c r="C8" s="445"/>
      <c r="D8" s="445"/>
      <c r="E8" s="451"/>
      <c r="F8" s="504"/>
      <c r="G8" s="452"/>
      <c r="H8" s="453"/>
      <c r="I8" s="504"/>
      <c r="J8" s="504"/>
    </row>
    <row r="9" spans="1:10">
      <c r="A9" s="79"/>
      <c r="B9" s="58"/>
      <c r="C9" s="58"/>
      <c r="D9" s="58"/>
      <c r="E9" s="29"/>
      <c r="F9" s="130">
        <f>SUMIF(F10:F1010,"&gt;0")</f>
        <v>0</v>
      </c>
      <c r="G9" s="261"/>
      <c r="I9" s="130">
        <f>SUMIF(I10:I1110,"&gt;0")</f>
        <v>0</v>
      </c>
      <c r="J9" s="130">
        <f>SUMIF(J10:J1110,"&gt;0")</f>
        <v>0</v>
      </c>
    </row>
    <row r="10" spans="1:10">
      <c r="A10" s="36">
        <v>1</v>
      </c>
      <c r="B10" s="7"/>
      <c r="C10" s="188"/>
      <c r="D10" s="7"/>
      <c r="E10" s="189"/>
      <c r="F10" s="15" t="str">
        <f t="shared" ref="F10:F73" si="0">IF(OR($B10="",$C10="",,,$E10&lt;an_initial,$E10&gt;an_final,),"",HLOOKUP(D10,ii53punctaje,2,FALSE) * C10)</f>
        <v/>
      </c>
      <c r="G10" s="307" t="b">
        <f t="shared" ref="G10:G73" si="1">IF(nume_candidat="",FALSE,ISNUMBER(SEARCH(nume_candidat,$B10)))</f>
        <v>0</v>
      </c>
      <c r="H10" s="308">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c r="A11" s="36">
        <v>2</v>
      </c>
      <c r="B11" s="7"/>
      <c r="C11" s="188"/>
      <c r="D11" s="7"/>
      <c r="E11" s="189"/>
      <c r="F11" s="15" t="str">
        <f t="shared" si="0"/>
        <v/>
      </c>
      <c r="G11" s="307" t="b">
        <f t="shared" si="1"/>
        <v>0</v>
      </c>
      <c r="H11" s="308">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c r="A12" s="36">
        <v>3</v>
      </c>
      <c r="B12" s="6"/>
      <c r="C12" s="188"/>
      <c r="D12" s="7"/>
      <c r="E12" s="189"/>
      <c r="F12" s="15" t="str">
        <f t="shared" si="0"/>
        <v/>
      </c>
      <c r="G12" s="307" t="b">
        <f t="shared" si="1"/>
        <v>0</v>
      </c>
      <c r="H12" s="308">
        <f t="shared" si="5"/>
        <v>1</v>
      </c>
      <c r="I12" s="15" t="str">
        <f t="shared" si="6"/>
        <v/>
      </c>
      <c r="J12" s="15" t="str">
        <f t="shared" si="7"/>
        <v/>
      </c>
    </row>
    <row r="13" spans="1:10">
      <c r="A13" s="36">
        <v>4</v>
      </c>
      <c r="B13" s="6"/>
      <c r="C13" s="188"/>
      <c r="D13" s="6"/>
      <c r="E13" s="188"/>
      <c r="F13" s="15" t="str">
        <f t="shared" si="0"/>
        <v/>
      </c>
      <c r="G13" s="307" t="b">
        <f t="shared" si="1"/>
        <v>0</v>
      </c>
      <c r="H13" s="308">
        <f t="shared" si="5"/>
        <v>1</v>
      </c>
      <c r="I13" s="15" t="str">
        <f t="shared" si="6"/>
        <v/>
      </c>
      <c r="J13" s="15" t="str">
        <f t="shared" si="7"/>
        <v/>
      </c>
    </row>
    <row r="14" spans="1:10">
      <c r="A14" s="36">
        <v>5</v>
      </c>
      <c r="B14" s="6"/>
      <c r="C14" s="188"/>
      <c r="D14" s="6"/>
      <c r="E14" s="188"/>
      <c r="F14" s="15" t="str">
        <f t="shared" si="0"/>
        <v/>
      </c>
      <c r="G14" s="307" t="b">
        <f t="shared" si="1"/>
        <v>0</v>
      </c>
      <c r="H14" s="308">
        <f t="shared" si="5"/>
        <v>1</v>
      </c>
      <c r="I14" s="15" t="str">
        <f t="shared" si="6"/>
        <v/>
      </c>
      <c r="J14" s="15" t="str">
        <f t="shared" si="7"/>
        <v/>
      </c>
    </row>
    <row r="15" spans="1:10">
      <c r="A15" s="36">
        <v>6</v>
      </c>
      <c r="B15" s="6"/>
      <c r="C15" s="188"/>
      <c r="D15" s="6"/>
      <c r="E15" s="188"/>
      <c r="F15" s="15" t="str">
        <f t="shared" si="0"/>
        <v/>
      </c>
      <c r="G15" s="307" t="b">
        <f t="shared" si="1"/>
        <v>0</v>
      </c>
      <c r="H15" s="308">
        <f t="shared" si="5"/>
        <v>1</v>
      </c>
      <c r="I15" s="15" t="str">
        <f t="shared" si="6"/>
        <v/>
      </c>
      <c r="J15" s="15" t="str">
        <f t="shared" si="7"/>
        <v/>
      </c>
    </row>
    <row r="16" spans="1:10">
      <c r="A16" s="36">
        <v>7</v>
      </c>
      <c r="B16" s="6"/>
      <c r="C16" s="188"/>
      <c r="D16" s="6"/>
      <c r="E16" s="188"/>
      <c r="F16" s="15" t="str">
        <f t="shared" si="0"/>
        <v/>
      </c>
      <c r="G16" s="307" t="b">
        <f t="shared" si="1"/>
        <v>0</v>
      </c>
      <c r="H16" s="308">
        <f t="shared" si="5"/>
        <v>1</v>
      </c>
      <c r="I16" s="15" t="str">
        <f t="shared" si="6"/>
        <v/>
      </c>
      <c r="J16" s="15" t="str">
        <f t="shared" si="7"/>
        <v/>
      </c>
    </row>
    <row r="17" spans="1:10">
      <c r="A17" s="36">
        <v>8</v>
      </c>
      <c r="B17" s="6"/>
      <c r="C17" s="188"/>
      <c r="D17" s="6"/>
      <c r="E17" s="188"/>
      <c r="F17" s="15" t="str">
        <f t="shared" si="0"/>
        <v/>
      </c>
      <c r="G17" s="307" t="b">
        <f t="shared" si="1"/>
        <v>0</v>
      </c>
      <c r="H17" s="308">
        <f t="shared" si="5"/>
        <v>1</v>
      </c>
      <c r="I17" s="15" t="str">
        <f t="shared" si="6"/>
        <v/>
      </c>
      <c r="J17" s="15" t="str">
        <f t="shared" si="7"/>
        <v/>
      </c>
    </row>
    <row r="18" spans="1:10">
      <c r="A18" s="36">
        <v>9</v>
      </c>
      <c r="B18" s="6"/>
      <c r="C18" s="188"/>
      <c r="D18" s="6"/>
      <c r="E18" s="188"/>
      <c r="F18" s="15" t="str">
        <f t="shared" si="0"/>
        <v/>
      </c>
      <c r="G18" s="307" t="b">
        <f t="shared" si="1"/>
        <v>0</v>
      </c>
      <c r="H18" s="308">
        <f t="shared" si="5"/>
        <v>1</v>
      </c>
      <c r="I18" s="15" t="str">
        <f t="shared" si="6"/>
        <v/>
      </c>
      <c r="J18" s="15" t="str">
        <f t="shared" si="7"/>
        <v/>
      </c>
    </row>
    <row r="19" spans="1:10">
      <c r="A19" s="36">
        <v>10</v>
      </c>
      <c r="B19" s="6"/>
      <c r="C19" s="188"/>
      <c r="D19" s="6"/>
      <c r="E19" s="188"/>
      <c r="F19" s="15" t="str">
        <f t="shared" si="0"/>
        <v/>
      </c>
      <c r="G19" s="307" t="b">
        <f t="shared" si="1"/>
        <v>0</v>
      </c>
      <c r="H19" s="308">
        <f t="shared" si="5"/>
        <v>1</v>
      </c>
      <c r="I19" s="15" t="str">
        <f t="shared" si="6"/>
        <v/>
      </c>
      <c r="J19" s="15" t="str">
        <f t="shared" si="7"/>
        <v/>
      </c>
    </row>
    <row r="20" spans="1:10">
      <c r="A20" s="36">
        <v>11</v>
      </c>
      <c r="B20" s="6"/>
      <c r="C20" s="188"/>
      <c r="D20" s="6"/>
      <c r="E20" s="188"/>
      <c r="F20" s="15" t="str">
        <f t="shared" si="0"/>
        <v/>
      </c>
      <c r="G20" s="307" t="b">
        <f t="shared" si="1"/>
        <v>0</v>
      </c>
      <c r="H20" s="308">
        <f t="shared" si="5"/>
        <v>1</v>
      </c>
      <c r="I20" s="15" t="str">
        <f t="shared" si="6"/>
        <v/>
      </c>
      <c r="J20" s="15" t="str">
        <f t="shared" si="7"/>
        <v/>
      </c>
    </row>
    <row r="21" spans="1:10">
      <c r="A21" s="36">
        <v>12</v>
      </c>
      <c r="B21" s="6"/>
      <c r="C21" s="188"/>
      <c r="D21" s="6"/>
      <c r="E21" s="188"/>
      <c r="F21" s="15" t="str">
        <f t="shared" si="0"/>
        <v/>
      </c>
      <c r="G21" s="307" t="b">
        <f t="shared" si="1"/>
        <v>0</v>
      </c>
      <c r="H21" s="308">
        <f t="shared" si="5"/>
        <v>1</v>
      </c>
      <c r="I21" s="15" t="str">
        <f t="shared" si="6"/>
        <v/>
      </c>
      <c r="J21" s="15" t="str">
        <f t="shared" si="7"/>
        <v/>
      </c>
    </row>
    <row r="22" spans="1:10">
      <c r="A22" s="36">
        <v>13</v>
      </c>
      <c r="B22" s="6"/>
      <c r="C22" s="188"/>
      <c r="D22" s="6"/>
      <c r="E22" s="188"/>
      <c r="F22" s="15" t="str">
        <f t="shared" si="0"/>
        <v/>
      </c>
      <c r="G22" s="307" t="b">
        <f t="shared" si="1"/>
        <v>0</v>
      </c>
      <c r="H22" s="308">
        <f t="shared" si="5"/>
        <v>1</v>
      </c>
      <c r="I22" s="15" t="str">
        <f t="shared" si="6"/>
        <v/>
      </c>
      <c r="J22" s="15" t="str">
        <f t="shared" si="7"/>
        <v/>
      </c>
    </row>
    <row r="23" spans="1:10">
      <c r="A23" s="36">
        <v>14</v>
      </c>
      <c r="B23" s="6"/>
      <c r="C23" s="188"/>
      <c r="D23" s="6"/>
      <c r="E23" s="188"/>
      <c r="F23" s="15" t="str">
        <f t="shared" si="0"/>
        <v/>
      </c>
      <c r="G23" s="307" t="b">
        <f t="shared" si="1"/>
        <v>0</v>
      </c>
      <c r="H23" s="308">
        <f t="shared" si="5"/>
        <v>1</v>
      </c>
      <c r="I23" s="15" t="str">
        <f t="shared" si="6"/>
        <v/>
      </c>
      <c r="J23" s="15" t="str">
        <f t="shared" si="7"/>
        <v/>
      </c>
    </row>
    <row r="24" spans="1:10">
      <c r="A24" s="36">
        <v>15</v>
      </c>
      <c r="B24" s="6"/>
      <c r="C24" s="188"/>
      <c r="D24" s="6"/>
      <c r="E24" s="188"/>
      <c r="F24" s="15" t="str">
        <f t="shared" si="0"/>
        <v/>
      </c>
      <c r="G24" s="307" t="b">
        <f t="shared" si="1"/>
        <v>0</v>
      </c>
      <c r="H24" s="308">
        <f t="shared" si="5"/>
        <v>1</v>
      </c>
      <c r="I24" s="15" t="str">
        <f t="shared" si="6"/>
        <v/>
      </c>
      <c r="J24" s="15" t="str">
        <f t="shared" si="7"/>
        <v/>
      </c>
    </row>
    <row r="25" spans="1:10">
      <c r="A25" s="36">
        <v>16</v>
      </c>
      <c r="B25" s="6"/>
      <c r="C25" s="188"/>
      <c r="D25" s="6"/>
      <c r="E25" s="188"/>
      <c r="F25" s="15" t="str">
        <f t="shared" si="0"/>
        <v/>
      </c>
      <c r="G25" s="307" t="b">
        <f t="shared" si="1"/>
        <v>0</v>
      </c>
      <c r="H25" s="308">
        <f t="shared" si="5"/>
        <v>1</v>
      </c>
      <c r="I25" s="15" t="str">
        <f t="shared" si="6"/>
        <v/>
      </c>
      <c r="J25" s="15" t="str">
        <f t="shared" si="7"/>
        <v/>
      </c>
    </row>
    <row r="26" spans="1:10">
      <c r="A26" s="36">
        <v>17</v>
      </c>
      <c r="B26" s="6"/>
      <c r="C26" s="188"/>
      <c r="D26" s="6"/>
      <c r="E26" s="188"/>
      <c r="F26" s="15" t="str">
        <f t="shared" si="0"/>
        <v/>
      </c>
      <c r="G26" s="307" t="b">
        <f t="shared" si="1"/>
        <v>0</v>
      </c>
      <c r="H26" s="308">
        <f t="shared" si="5"/>
        <v>1</v>
      </c>
      <c r="I26" s="15" t="str">
        <f t="shared" si="6"/>
        <v/>
      </c>
      <c r="J26" s="15" t="str">
        <f t="shared" si="7"/>
        <v/>
      </c>
    </row>
    <row r="27" spans="1:10">
      <c r="A27" s="36">
        <v>18</v>
      </c>
      <c r="B27" s="6"/>
      <c r="C27" s="188"/>
      <c r="D27" s="6"/>
      <c r="E27" s="188"/>
      <c r="F27" s="15" t="str">
        <f t="shared" si="0"/>
        <v/>
      </c>
      <c r="G27" s="307" t="b">
        <f t="shared" si="1"/>
        <v>0</v>
      </c>
      <c r="H27" s="308">
        <f t="shared" si="5"/>
        <v>1</v>
      </c>
      <c r="I27" s="15" t="str">
        <f t="shared" si="6"/>
        <v/>
      </c>
      <c r="J27" s="15" t="str">
        <f t="shared" si="7"/>
        <v/>
      </c>
    </row>
    <row r="28" spans="1:10">
      <c r="A28" s="36">
        <v>19</v>
      </c>
      <c r="B28" s="6"/>
      <c r="C28" s="188"/>
      <c r="D28" s="6"/>
      <c r="E28" s="188"/>
      <c r="F28" s="15" t="str">
        <f t="shared" si="0"/>
        <v/>
      </c>
      <c r="G28" s="307" t="b">
        <f t="shared" si="1"/>
        <v>0</v>
      </c>
      <c r="H28" s="308">
        <f t="shared" si="5"/>
        <v>1</v>
      </c>
      <c r="I28" s="15" t="str">
        <f t="shared" si="6"/>
        <v/>
      </c>
      <c r="J28" s="15" t="str">
        <f t="shared" si="7"/>
        <v/>
      </c>
    </row>
    <row r="29" spans="1:10">
      <c r="A29" s="36">
        <v>20</v>
      </c>
      <c r="B29" s="6"/>
      <c r="C29" s="188"/>
      <c r="D29" s="6"/>
      <c r="E29" s="188"/>
      <c r="F29" s="15" t="str">
        <f t="shared" si="0"/>
        <v/>
      </c>
      <c r="G29" s="307" t="b">
        <f t="shared" si="1"/>
        <v>0</v>
      </c>
      <c r="H29" s="308">
        <f t="shared" si="5"/>
        <v>1</v>
      </c>
      <c r="I29" s="15" t="str">
        <f t="shared" si="6"/>
        <v/>
      </c>
      <c r="J29" s="15" t="str">
        <f t="shared" si="7"/>
        <v/>
      </c>
    </row>
    <row r="30" spans="1:10">
      <c r="A30" s="36">
        <v>21</v>
      </c>
      <c r="B30" s="6"/>
      <c r="C30" s="188"/>
      <c r="D30" s="6"/>
      <c r="E30" s="188"/>
      <c r="F30" s="15" t="str">
        <f t="shared" si="0"/>
        <v/>
      </c>
      <c r="G30" s="307" t="b">
        <f t="shared" si="1"/>
        <v>0</v>
      </c>
      <c r="H30" s="308">
        <f t="shared" si="5"/>
        <v>1</v>
      </c>
      <c r="I30" s="15" t="str">
        <f t="shared" si="6"/>
        <v/>
      </c>
      <c r="J30" s="15" t="str">
        <f t="shared" si="7"/>
        <v/>
      </c>
    </row>
    <row r="31" spans="1:10">
      <c r="A31" s="36">
        <v>22</v>
      </c>
      <c r="B31" s="6"/>
      <c r="C31" s="188"/>
      <c r="D31" s="6"/>
      <c r="E31" s="188"/>
      <c r="F31" s="15" t="str">
        <f t="shared" si="0"/>
        <v/>
      </c>
      <c r="G31" s="307" t="b">
        <f t="shared" si="1"/>
        <v>0</v>
      </c>
      <c r="H31" s="308">
        <f t="shared" si="5"/>
        <v>1</v>
      </c>
      <c r="I31" s="15" t="str">
        <f t="shared" si="6"/>
        <v/>
      </c>
      <c r="J31" s="15" t="str">
        <f t="shared" si="7"/>
        <v/>
      </c>
    </row>
    <row r="32" spans="1:10">
      <c r="A32" s="36">
        <v>23</v>
      </c>
      <c r="B32" s="6"/>
      <c r="C32" s="188"/>
      <c r="D32" s="6"/>
      <c r="E32" s="188"/>
      <c r="F32" s="15" t="str">
        <f t="shared" si="0"/>
        <v/>
      </c>
      <c r="G32" s="307" t="b">
        <f t="shared" si="1"/>
        <v>0</v>
      </c>
      <c r="H32" s="308">
        <f t="shared" si="5"/>
        <v>1</v>
      </c>
      <c r="I32" s="15" t="str">
        <f t="shared" si="6"/>
        <v/>
      </c>
      <c r="J32" s="15" t="str">
        <f t="shared" si="7"/>
        <v/>
      </c>
    </row>
    <row r="33" spans="1:10">
      <c r="A33" s="36">
        <v>24</v>
      </c>
      <c r="B33" s="6"/>
      <c r="C33" s="188"/>
      <c r="D33" s="6"/>
      <c r="E33" s="188"/>
      <c r="F33" s="15" t="str">
        <f t="shared" si="0"/>
        <v/>
      </c>
      <c r="G33" s="307" t="b">
        <f t="shared" si="1"/>
        <v>0</v>
      </c>
      <c r="H33" s="308">
        <f t="shared" si="5"/>
        <v>1</v>
      </c>
      <c r="I33" s="15" t="str">
        <f t="shared" si="6"/>
        <v/>
      </c>
      <c r="J33" s="15" t="str">
        <f t="shared" si="7"/>
        <v/>
      </c>
    </row>
    <row r="34" spans="1:10">
      <c r="A34" s="36">
        <v>25</v>
      </c>
      <c r="B34" s="6"/>
      <c r="C34" s="188"/>
      <c r="D34" s="6"/>
      <c r="E34" s="188"/>
      <c r="F34" s="15" t="str">
        <f t="shared" si="0"/>
        <v/>
      </c>
      <c r="G34" s="307" t="b">
        <f t="shared" si="1"/>
        <v>0</v>
      </c>
      <c r="H34" s="308">
        <f t="shared" si="5"/>
        <v>1</v>
      </c>
      <c r="I34" s="15" t="str">
        <f t="shared" si="6"/>
        <v/>
      </c>
      <c r="J34" s="15" t="str">
        <f t="shared" si="7"/>
        <v/>
      </c>
    </row>
    <row r="35" spans="1:10">
      <c r="A35" s="36">
        <v>26</v>
      </c>
      <c r="B35" s="6"/>
      <c r="C35" s="188"/>
      <c r="D35" s="6"/>
      <c r="E35" s="188"/>
      <c r="F35" s="15" t="str">
        <f t="shared" si="0"/>
        <v/>
      </c>
      <c r="G35" s="307" t="b">
        <f t="shared" si="1"/>
        <v>0</v>
      </c>
      <c r="H35" s="308">
        <f t="shared" si="5"/>
        <v>1</v>
      </c>
      <c r="I35" s="15" t="str">
        <f t="shared" si="6"/>
        <v/>
      </c>
      <c r="J35" s="15" t="str">
        <f t="shared" si="7"/>
        <v/>
      </c>
    </row>
    <row r="36" spans="1:10">
      <c r="A36" s="36">
        <v>27</v>
      </c>
      <c r="B36" s="6"/>
      <c r="C36" s="188"/>
      <c r="D36" s="6"/>
      <c r="E36" s="188"/>
      <c r="F36" s="15" t="str">
        <f t="shared" si="0"/>
        <v/>
      </c>
      <c r="G36" s="307" t="b">
        <f t="shared" si="1"/>
        <v>0</v>
      </c>
      <c r="H36" s="308">
        <f t="shared" si="5"/>
        <v>1</v>
      </c>
      <c r="I36" s="15" t="str">
        <f t="shared" si="6"/>
        <v/>
      </c>
      <c r="J36" s="15" t="str">
        <f t="shared" si="7"/>
        <v/>
      </c>
    </row>
    <row r="37" spans="1:10">
      <c r="A37" s="36">
        <v>28</v>
      </c>
      <c r="B37" s="6"/>
      <c r="C37" s="188"/>
      <c r="D37" s="6"/>
      <c r="E37" s="188"/>
      <c r="F37" s="15" t="str">
        <f t="shared" si="0"/>
        <v/>
      </c>
      <c r="G37" s="307" t="b">
        <f t="shared" si="1"/>
        <v>0</v>
      </c>
      <c r="H37" s="308">
        <f t="shared" si="5"/>
        <v>1</v>
      </c>
      <c r="I37" s="15" t="str">
        <f t="shared" si="6"/>
        <v/>
      </c>
      <c r="J37" s="15" t="str">
        <f t="shared" si="7"/>
        <v/>
      </c>
    </row>
    <row r="38" spans="1:10">
      <c r="A38" s="36">
        <v>29</v>
      </c>
      <c r="B38" s="6"/>
      <c r="C38" s="188"/>
      <c r="D38" s="6"/>
      <c r="E38" s="188"/>
      <c r="F38" s="15" t="str">
        <f t="shared" si="0"/>
        <v/>
      </c>
      <c r="G38" s="307" t="b">
        <f t="shared" si="1"/>
        <v>0</v>
      </c>
      <c r="H38" s="308">
        <f t="shared" si="5"/>
        <v>1</v>
      </c>
      <c r="I38" s="15" t="str">
        <f t="shared" si="6"/>
        <v/>
      </c>
      <c r="J38" s="15" t="str">
        <f t="shared" si="7"/>
        <v/>
      </c>
    </row>
    <row r="39" spans="1:10">
      <c r="A39" s="36">
        <v>30</v>
      </c>
      <c r="B39" s="6"/>
      <c r="C39" s="188"/>
      <c r="D39" s="6"/>
      <c r="E39" s="188"/>
      <c r="F39" s="15" t="str">
        <f t="shared" si="0"/>
        <v/>
      </c>
      <c r="G39" s="307" t="b">
        <f t="shared" si="1"/>
        <v>0</v>
      </c>
      <c r="H39" s="308">
        <f t="shared" si="5"/>
        <v>1</v>
      </c>
      <c r="I39" s="15" t="str">
        <f t="shared" si="6"/>
        <v/>
      </c>
      <c r="J39" s="15" t="str">
        <f t="shared" si="7"/>
        <v/>
      </c>
    </row>
    <row r="40" spans="1:10">
      <c r="A40" s="36">
        <v>31</v>
      </c>
      <c r="B40" s="6"/>
      <c r="C40" s="188"/>
      <c r="D40" s="6"/>
      <c r="E40" s="188"/>
      <c r="F40" s="15" t="str">
        <f t="shared" si="0"/>
        <v/>
      </c>
      <c r="G40" s="307" t="b">
        <f t="shared" si="1"/>
        <v>0</v>
      </c>
      <c r="H40" s="308">
        <f t="shared" si="5"/>
        <v>1</v>
      </c>
      <c r="I40" s="15" t="str">
        <f t="shared" si="6"/>
        <v/>
      </c>
      <c r="J40" s="15" t="str">
        <f t="shared" si="7"/>
        <v/>
      </c>
    </row>
    <row r="41" spans="1:10">
      <c r="A41" s="36">
        <v>32</v>
      </c>
      <c r="B41" s="6"/>
      <c r="C41" s="188"/>
      <c r="D41" s="6"/>
      <c r="E41" s="188"/>
      <c r="F41" s="15" t="str">
        <f t="shared" si="0"/>
        <v/>
      </c>
      <c r="G41" s="307" t="b">
        <f t="shared" si="1"/>
        <v>0</v>
      </c>
      <c r="H41" s="308">
        <f t="shared" si="5"/>
        <v>1</v>
      </c>
      <c r="I41" s="15" t="str">
        <f t="shared" si="6"/>
        <v/>
      </c>
      <c r="J41" s="15" t="str">
        <f t="shared" si="7"/>
        <v/>
      </c>
    </row>
    <row r="42" spans="1:10">
      <c r="A42" s="36">
        <v>33</v>
      </c>
      <c r="B42" s="6"/>
      <c r="C42" s="188"/>
      <c r="D42" s="6"/>
      <c r="E42" s="188"/>
      <c r="F42" s="15" t="str">
        <f t="shared" si="0"/>
        <v/>
      </c>
      <c r="G42" s="307" t="b">
        <f t="shared" si="1"/>
        <v>0</v>
      </c>
      <c r="H42" s="308">
        <f t="shared" si="5"/>
        <v>1</v>
      </c>
      <c r="I42" s="15" t="str">
        <f t="shared" si="6"/>
        <v/>
      </c>
      <c r="J42" s="15" t="str">
        <f t="shared" si="7"/>
        <v/>
      </c>
    </row>
    <row r="43" spans="1:10">
      <c r="A43" s="36">
        <v>34</v>
      </c>
      <c r="B43" s="6"/>
      <c r="C43" s="188"/>
      <c r="D43" s="6"/>
      <c r="E43" s="188"/>
      <c r="F43" s="15" t="str">
        <f t="shared" si="0"/>
        <v/>
      </c>
      <c r="G43" s="307" t="b">
        <f t="shared" si="1"/>
        <v>0</v>
      </c>
      <c r="H43" s="308">
        <f t="shared" si="5"/>
        <v>1</v>
      </c>
      <c r="I43" s="15" t="str">
        <f t="shared" si="6"/>
        <v/>
      </c>
      <c r="J43" s="15" t="str">
        <f t="shared" si="7"/>
        <v/>
      </c>
    </row>
    <row r="44" spans="1:10">
      <c r="A44" s="36">
        <v>35</v>
      </c>
      <c r="B44" s="6"/>
      <c r="C44" s="188"/>
      <c r="D44" s="6"/>
      <c r="E44" s="188"/>
      <c r="F44" s="15" t="str">
        <f t="shared" si="0"/>
        <v/>
      </c>
      <c r="G44" s="307" t="b">
        <f t="shared" si="1"/>
        <v>0</v>
      </c>
      <c r="H44" s="308">
        <f t="shared" si="5"/>
        <v>1</v>
      </c>
      <c r="I44" s="15" t="str">
        <f t="shared" si="6"/>
        <v/>
      </c>
      <c r="J44" s="15" t="str">
        <f t="shared" si="7"/>
        <v/>
      </c>
    </row>
    <row r="45" spans="1:10">
      <c r="A45" s="36">
        <v>36</v>
      </c>
      <c r="B45" s="6"/>
      <c r="C45" s="188"/>
      <c r="D45" s="6"/>
      <c r="E45" s="188"/>
      <c r="F45" s="15" t="str">
        <f t="shared" si="0"/>
        <v/>
      </c>
      <c r="G45" s="307" t="b">
        <f t="shared" si="1"/>
        <v>0</v>
      </c>
      <c r="H45" s="308">
        <f t="shared" si="5"/>
        <v>1</v>
      </c>
      <c r="I45" s="15" t="str">
        <f t="shared" si="6"/>
        <v/>
      </c>
      <c r="J45" s="15" t="str">
        <f t="shared" si="7"/>
        <v/>
      </c>
    </row>
    <row r="46" spans="1:10">
      <c r="A46" s="36">
        <v>37</v>
      </c>
      <c r="B46" s="6"/>
      <c r="C46" s="188"/>
      <c r="D46" s="6"/>
      <c r="E46" s="188"/>
      <c r="F46" s="15" t="str">
        <f t="shared" si="0"/>
        <v/>
      </c>
      <c r="G46" s="307" t="b">
        <f t="shared" si="1"/>
        <v>0</v>
      </c>
      <c r="H46" s="308">
        <f t="shared" si="5"/>
        <v>1</v>
      </c>
      <c r="I46" s="15" t="str">
        <f t="shared" si="6"/>
        <v/>
      </c>
      <c r="J46" s="15" t="str">
        <f t="shared" si="7"/>
        <v/>
      </c>
    </row>
    <row r="47" spans="1:10">
      <c r="A47" s="36">
        <v>38</v>
      </c>
      <c r="B47" s="6"/>
      <c r="C47" s="188"/>
      <c r="D47" s="6"/>
      <c r="E47" s="188"/>
      <c r="F47" s="15" t="str">
        <f t="shared" si="0"/>
        <v/>
      </c>
      <c r="G47" s="307" t="b">
        <f t="shared" si="1"/>
        <v>0</v>
      </c>
      <c r="H47" s="308">
        <f t="shared" si="5"/>
        <v>1</v>
      </c>
      <c r="I47" s="15" t="str">
        <f t="shared" si="6"/>
        <v/>
      </c>
      <c r="J47" s="15" t="str">
        <f t="shared" si="7"/>
        <v/>
      </c>
    </row>
    <row r="48" spans="1:10">
      <c r="A48" s="36">
        <v>39</v>
      </c>
      <c r="B48" s="6"/>
      <c r="C48" s="188"/>
      <c r="D48" s="6"/>
      <c r="E48" s="188"/>
      <c r="F48" s="15" t="str">
        <f t="shared" si="0"/>
        <v/>
      </c>
      <c r="G48" s="307" t="b">
        <f t="shared" si="1"/>
        <v>0</v>
      </c>
      <c r="H48" s="308">
        <f t="shared" si="5"/>
        <v>1</v>
      </c>
      <c r="I48" s="15" t="str">
        <f t="shared" si="6"/>
        <v/>
      </c>
      <c r="J48" s="15" t="str">
        <f t="shared" si="7"/>
        <v/>
      </c>
    </row>
    <row r="49" spans="1:10">
      <c r="A49" s="36">
        <v>40</v>
      </c>
      <c r="B49" s="6"/>
      <c r="C49" s="188"/>
      <c r="D49" s="6"/>
      <c r="E49" s="188"/>
      <c r="F49" s="15" t="str">
        <f t="shared" si="0"/>
        <v/>
      </c>
      <c r="G49" s="307" t="b">
        <f t="shared" si="1"/>
        <v>0</v>
      </c>
      <c r="H49" s="308">
        <f t="shared" si="5"/>
        <v>1</v>
      </c>
      <c r="I49" s="15" t="str">
        <f t="shared" si="6"/>
        <v/>
      </c>
      <c r="J49" s="15" t="str">
        <f t="shared" si="7"/>
        <v/>
      </c>
    </row>
    <row r="50" spans="1:10">
      <c r="A50" s="36">
        <v>41</v>
      </c>
      <c r="B50" s="6"/>
      <c r="C50" s="188"/>
      <c r="D50" s="6"/>
      <c r="E50" s="188"/>
      <c r="F50" s="15" t="str">
        <f t="shared" si="0"/>
        <v/>
      </c>
      <c r="G50" s="307" t="b">
        <f t="shared" si="1"/>
        <v>0</v>
      </c>
      <c r="H50" s="308">
        <f t="shared" si="5"/>
        <v>1</v>
      </c>
      <c r="I50" s="15" t="str">
        <f t="shared" si="6"/>
        <v/>
      </c>
      <c r="J50" s="15" t="str">
        <f t="shared" si="7"/>
        <v/>
      </c>
    </row>
    <row r="51" spans="1:10">
      <c r="A51" s="36">
        <v>42</v>
      </c>
      <c r="B51" s="6"/>
      <c r="C51" s="188"/>
      <c r="D51" s="6"/>
      <c r="E51" s="188"/>
      <c r="F51" s="15" t="str">
        <f t="shared" si="0"/>
        <v/>
      </c>
      <c r="G51" s="307" t="b">
        <f t="shared" si="1"/>
        <v>0</v>
      </c>
      <c r="H51" s="308">
        <f t="shared" si="5"/>
        <v>1</v>
      </c>
      <c r="I51" s="15" t="str">
        <f t="shared" si="6"/>
        <v/>
      </c>
      <c r="J51" s="15" t="str">
        <f t="shared" si="7"/>
        <v/>
      </c>
    </row>
    <row r="52" spans="1:10">
      <c r="A52" s="36">
        <v>43</v>
      </c>
      <c r="B52" s="6"/>
      <c r="C52" s="188"/>
      <c r="D52" s="6"/>
      <c r="E52" s="188"/>
      <c r="F52" s="15" t="str">
        <f t="shared" si="0"/>
        <v/>
      </c>
      <c r="G52" s="307" t="b">
        <f t="shared" si="1"/>
        <v>0</v>
      </c>
      <c r="H52" s="308">
        <f t="shared" si="5"/>
        <v>1</v>
      </c>
      <c r="I52" s="15" t="str">
        <f t="shared" si="6"/>
        <v/>
      </c>
      <c r="J52" s="15" t="str">
        <f t="shared" si="7"/>
        <v/>
      </c>
    </row>
    <row r="53" spans="1:10">
      <c r="A53" s="36">
        <v>44</v>
      </c>
      <c r="B53" s="6"/>
      <c r="C53" s="188"/>
      <c r="D53" s="6"/>
      <c r="E53" s="188"/>
      <c r="F53" s="15" t="str">
        <f t="shared" si="0"/>
        <v/>
      </c>
      <c r="G53" s="307" t="b">
        <f t="shared" si="1"/>
        <v>0</v>
      </c>
      <c r="H53" s="308">
        <f t="shared" si="5"/>
        <v>1</v>
      </c>
      <c r="I53" s="15" t="str">
        <f t="shared" si="6"/>
        <v/>
      </c>
      <c r="J53" s="15" t="str">
        <f t="shared" si="7"/>
        <v/>
      </c>
    </row>
    <row r="54" spans="1:10">
      <c r="A54" s="36">
        <v>45</v>
      </c>
      <c r="B54" s="6"/>
      <c r="C54" s="188"/>
      <c r="D54" s="6"/>
      <c r="E54" s="188"/>
      <c r="F54" s="15" t="str">
        <f t="shared" si="0"/>
        <v/>
      </c>
      <c r="G54" s="307" t="b">
        <f t="shared" si="1"/>
        <v>0</v>
      </c>
      <c r="H54" s="308">
        <f t="shared" si="5"/>
        <v>1</v>
      </c>
      <c r="I54" s="15" t="str">
        <f t="shared" si="6"/>
        <v/>
      </c>
      <c r="J54" s="15" t="str">
        <f t="shared" si="7"/>
        <v/>
      </c>
    </row>
    <row r="55" spans="1:10">
      <c r="A55" s="36">
        <v>46</v>
      </c>
      <c r="B55" s="6"/>
      <c r="C55" s="188"/>
      <c r="D55" s="6"/>
      <c r="E55" s="188"/>
      <c r="F55" s="15" t="str">
        <f t="shared" si="0"/>
        <v/>
      </c>
      <c r="G55" s="307" t="b">
        <f t="shared" si="1"/>
        <v>0</v>
      </c>
      <c r="H55" s="308">
        <f t="shared" si="5"/>
        <v>1</v>
      </c>
      <c r="I55" s="15" t="str">
        <f t="shared" si="6"/>
        <v/>
      </c>
      <c r="J55" s="15" t="str">
        <f t="shared" si="7"/>
        <v/>
      </c>
    </row>
    <row r="56" spans="1:10">
      <c r="A56" s="36">
        <v>47</v>
      </c>
      <c r="B56" s="6"/>
      <c r="C56" s="188"/>
      <c r="D56" s="6"/>
      <c r="E56" s="188"/>
      <c r="F56" s="15" t="str">
        <f t="shared" si="0"/>
        <v/>
      </c>
      <c r="G56" s="307" t="b">
        <f t="shared" si="1"/>
        <v>0</v>
      </c>
      <c r="H56" s="308">
        <f t="shared" si="5"/>
        <v>1</v>
      </c>
      <c r="I56" s="15" t="str">
        <f t="shared" si="6"/>
        <v/>
      </c>
      <c r="J56" s="15" t="str">
        <f t="shared" si="7"/>
        <v/>
      </c>
    </row>
    <row r="57" spans="1:10">
      <c r="A57" s="36">
        <v>48</v>
      </c>
      <c r="B57" s="6"/>
      <c r="C57" s="188"/>
      <c r="D57" s="6"/>
      <c r="E57" s="188"/>
      <c r="F57" s="15" t="str">
        <f t="shared" si="0"/>
        <v/>
      </c>
      <c r="G57" s="307" t="b">
        <f t="shared" si="1"/>
        <v>0</v>
      </c>
      <c r="H57" s="308">
        <f t="shared" si="5"/>
        <v>1</v>
      </c>
      <c r="I57" s="15" t="str">
        <f t="shared" si="6"/>
        <v/>
      </c>
      <c r="J57" s="15" t="str">
        <f t="shared" si="7"/>
        <v/>
      </c>
    </row>
    <row r="58" spans="1:10">
      <c r="A58" s="36">
        <v>49</v>
      </c>
      <c r="B58" s="6"/>
      <c r="C58" s="188"/>
      <c r="D58" s="6"/>
      <c r="E58" s="188"/>
      <c r="F58" s="15" t="str">
        <f t="shared" si="0"/>
        <v/>
      </c>
      <c r="G58" s="307" t="b">
        <f t="shared" si="1"/>
        <v>0</v>
      </c>
      <c r="H58" s="308">
        <f t="shared" si="5"/>
        <v>1</v>
      </c>
      <c r="I58" s="15" t="str">
        <f t="shared" si="6"/>
        <v/>
      </c>
      <c r="J58" s="15" t="str">
        <f t="shared" si="7"/>
        <v/>
      </c>
    </row>
    <row r="59" spans="1:10">
      <c r="A59" s="36">
        <v>50</v>
      </c>
      <c r="B59" s="6"/>
      <c r="C59" s="188"/>
      <c r="D59" s="6"/>
      <c r="E59" s="188"/>
      <c r="F59" s="15" t="str">
        <f t="shared" si="0"/>
        <v/>
      </c>
      <c r="G59" s="307" t="b">
        <f t="shared" si="1"/>
        <v>0</v>
      </c>
      <c r="H59" s="308">
        <f t="shared" si="5"/>
        <v>1</v>
      </c>
      <c r="I59" s="15" t="str">
        <f t="shared" si="6"/>
        <v/>
      </c>
      <c r="J59" s="15" t="str">
        <f t="shared" si="7"/>
        <v/>
      </c>
    </row>
    <row r="60" spans="1:10">
      <c r="A60" s="36">
        <v>51</v>
      </c>
      <c r="B60" s="6"/>
      <c r="C60" s="188"/>
      <c r="D60" s="6"/>
      <c r="E60" s="188"/>
      <c r="F60" s="15" t="str">
        <f t="shared" si="0"/>
        <v/>
      </c>
      <c r="G60" s="307" t="b">
        <f t="shared" si="1"/>
        <v>0</v>
      </c>
      <c r="H60" s="308">
        <f t="shared" si="5"/>
        <v>1</v>
      </c>
      <c r="I60" s="15" t="str">
        <f t="shared" si="6"/>
        <v/>
      </c>
      <c r="J60" s="15" t="str">
        <f t="shared" si="7"/>
        <v/>
      </c>
    </row>
    <row r="61" spans="1:10">
      <c r="A61" s="36">
        <v>52</v>
      </c>
      <c r="B61" s="6"/>
      <c r="C61" s="188"/>
      <c r="D61" s="6"/>
      <c r="E61" s="188"/>
      <c r="F61" s="15" t="str">
        <f t="shared" si="0"/>
        <v/>
      </c>
      <c r="G61" s="307" t="b">
        <f t="shared" si="1"/>
        <v>0</v>
      </c>
      <c r="H61" s="308">
        <f t="shared" si="5"/>
        <v>1</v>
      </c>
      <c r="I61" s="15" t="str">
        <f t="shared" si="6"/>
        <v/>
      </c>
      <c r="J61" s="15" t="str">
        <f t="shared" si="7"/>
        <v/>
      </c>
    </row>
    <row r="62" spans="1:10">
      <c r="A62" s="36">
        <v>53</v>
      </c>
      <c r="B62" s="6"/>
      <c r="C62" s="188"/>
      <c r="D62" s="6"/>
      <c r="E62" s="188"/>
      <c r="F62" s="15" t="str">
        <f t="shared" si="0"/>
        <v/>
      </c>
      <c r="G62" s="307" t="b">
        <f t="shared" si="1"/>
        <v>0</v>
      </c>
      <c r="H62" s="308">
        <f t="shared" si="5"/>
        <v>1</v>
      </c>
      <c r="I62" s="15" t="str">
        <f t="shared" si="6"/>
        <v/>
      </c>
      <c r="J62" s="15" t="str">
        <f t="shared" si="7"/>
        <v/>
      </c>
    </row>
    <row r="63" spans="1:10">
      <c r="A63" s="36">
        <v>54</v>
      </c>
      <c r="B63" s="6"/>
      <c r="C63" s="188"/>
      <c r="D63" s="6"/>
      <c r="E63" s="188"/>
      <c r="F63" s="15" t="str">
        <f t="shared" si="0"/>
        <v/>
      </c>
      <c r="G63" s="307" t="b">
        <f t="shared" si="1"/>
        <v>0</v>
      </c>
      <c r="H63" s="308">
        <f t="shared" si="5"/>
        <v>1</v>
      </c>
      <c r="I63" s="15" t="str">
        <f t="shared" si="6"/>
        <v/>
      </c>
      <c r="J63" s="15" t="str">
        <f t="shared" si="7"/>
        <v/>
      </c>
    </row>
    <row r="64" spans="1:10">
      <c r="A64" s="36">
        <v>55</v>
      </c>
      <c r="B64" s="6"/>
      <c r="C64" s="188"/>
      <c r="D64" s="6"/>
      <c r="E64" s="188"/>
      <c r="F64" s="15" t="str">
        <f t="shared" si="0"/>
        <v/>
      </c>
      <c r="G64" s="307" t="b">
        <f t="shared" si="1"/>
        <v>0</v>
      </c>
      <c r="H64" s="308">
        <f t="shared" si="5"/>
        <v>1</v>
      </c>
      <c r="I64" s="15" t="str">
        <f t="shared" si="6"/>
        <v/>
      </c>
      <c r="J64" s="15" t="str">
        <f t="shared" si="7"/>
        <v/>
      </c>
    </row>
    <row r="65" spans="1:10">
      <c r="A65" s="36">
        <v>56</v>
      </c>
      <c r="B65" s="6"/>
      <c r="C65" s="188"/>
      <c r="D65" s="6"/>
      <c r="E65" s="188"/>
      <c r="F65" s="15" t="str">
        <f t="shared" si="0"/>
        <v/>
      </c>
      <c r="G65" s="307" t="b">
        <f t="shared" si="1"/>
        <v>0</v>
      </c>
      <c r="H65" s="308">
        <f t="shared" si="5"/>
        <v>1</v>
      </c>
      <c r="I65" s="15" t="str">
        <f t="shared" si="6"/>
        <v/>
      </c>
      <c r="J65" s="15" t="str">
        <f t="shared" si="7"/>
        <v/>
      </c>
    </row>
    <row r="66" spans="1:10">
      <c r="A66" s="36">
        <v>57</v>
      </c>
      <c r="B66" s="6"/>
      <c r="C66" s="188"/>
      <c r="D66" s="6"/>
      <c r="E66" s="188"/>
      <c r="F66" s="15" t="str">
        <f t="shared" si="0"/>
        <v/>
      </c>
      <c r="G66" s="307" t="b">
        <f t="shared" si="1"/>
        <v>0</v>
      </c>
      <c r="H66" s="308">
        <f t="shared" si="5"/>
        <v>1</v>
      </c>
      <c r="I66" s="15" t="str">
        <f t="shared" si="6"/>
        <v/>
      </c>
      <c r="J66" s="15" t="str">
        <f t="shared" si="7"/>
        <v/>
      </c>
    </row>
    <row r="67" spans="1:10">
      <c r="A67" s="36">
        <v>58</v>
      </c>
      <c r="B67" s="6"/>
      <c r="C67" s="188"/>
      <c r="D67" s="6"/>
      <c r="E67" s="188"/>
      <c r="F67" s="15" t="str">
        <f t="shared" si="0"/>
        <v/>
      </c>
      <c r="G67" s="307" t="b">
        <f t="shared" si="1"/>
        <v>0</v>
      </c>
      <c r="H67" s="308">
        <f t="shared" si="5"/>
        <v>1</v>
      </c>
      <c r="I67" s="15" t="str">
        <f t="shared" si="6"/>
        <v/>
      </c>
      <c r="J67" s="15" t="str">
        <f t="shared" si="7"/>
        <v/>
      </c>
    </row>
    <row r="68" spans="1:10">
      <c r="A68" s="36">
        <v>59</v>
      </c>
      <c r="B68" s="6"/>
      <c r="C68" s="188"/>
      <c r="D68" s="6"/>
      <c r="E68" s="188"/>
      <c r="F68" s="15" t="str">
        <f t="shared" si="0"/>
        <v/>
      </c>
      <c r="G68" s="307" t="b">
        <f t="shared" si="1"/>
        <v>0</v>
      </c>
      <c r="H68" s="308">
        <f t="shared" si="5"/>
        <v>1</v>
      </c>
      <c r="I68" s="15" t="str">
        <f t="shared" si="6"/>
        <v/>
      </c>
      <c r="J68" s="15" t="str">
        <f t="shared" si="7"/>
        <v/>
      </c>
    </row>
    <row r="69" spans="1:10">
      <c r="A69" s="36">
        <v>60</v>
      </c>
      <c r="B69" s="6"/>
      <c r="C69" s="188"/>
      <c r="D69" s="6"/>
      <c r="E69" s="188"/>
      <c r="F69" s="15" t="str">
        <f t="shared" si="0"/>
        <v/>
      </c>
      <c r="G69" s="307" t="b">
        <f t="shared" si="1"/>
        <v>0</v>
      </c>
      <c r="H69" s="308">
        <f t="shared" si="5"/>
        <v>1</v>
      </c>
      <c r="I69" s="15" t="str">
        <f t="shared" si="6"/>
        <v/>
      </c>
      <c r="J69" s="15" t="str">
        <f t="shared" si="7"/>
        <v/>
      </c>
    </row>
    <row r="70" spans="1:10">
      <c r="A70" s="36">
        <v>61</v>
      </c>
      <c r="B70" s="6"/>
      <c r="C70" s="188"/>
      <c r="D70" s="6"/>
      <c r="E70" s="188"/>
      <c r="F70" s="15" t="str">
        <f t="shared" si="0"/>
        <v/>
      </c>
      <c r="G70" s="307" t="b">
        <f t="shared" si="1"/>
        <v>0</v>
      </c>
      <c r="H70" s="308">
        <f t="shared" si="5"/>
        <v>1</v>
      </c>
      <c r="I70" s="15" t="str">
        <f t="shared" si="6"/>
        <v/>
      </c>
      <c r="J70" s="15" t="str">
        <f t="shared" si="7"/>
        <v/>
      </c>
    </row>
    <row r="71" spans="1:10">
      <c r="A71" s="36">
        <v>62</v>
      </c>
      <c r="B71" s="6"/>
      <c r="C71" s="188"/>
      <c r="D71" s="6"/>
      <c r="E71" s="188"/>
      <c r="F71" s="15" t="str">
        <f t="shared" si="0"/>
        <v/>
      </c>
      <c r="G71" s="307" t="b">
        <f t="shared" si="1"/>
        <v>0</v>
      </c>
      <c r="H71" s="308">
        <f t="shared" si="5"/>
        <v>1</v>
      </c>
      <c r="I71" s="15" t="str">
        <f t="shared" si="6"/>
        <v/>
      </c>
      <c r="J71" s="15" t="str">
        <f t="shared" si="7"/>
        <v/>
      </c>
    </row>
    <row r="72" spans="1:10">
      <c r="A72" s="36">
        <v>63</v>
      </c>
      <c r="B72" s="6"/>
      <c r="C72" s="188"/>
      <c r="D72" s="6"/>
      <c r="E72" s="188"/>
      <c r="F72" s="15" t="str">
        <f t="shared" si="0"/>
        <v/>
      </c>
      <c r="G72" s="307" t="b">
        <f t="shared" si="1"/>
        <v>0</v>
      </c>
      <c r="H72" s="308">
        <f t="shared" si="5"/>
        <v>1</v>
      </c>
      <c r="I72" s="15" t="str">
        <f t="shared" si="6"/>
        <v/>
      </c>
      <c r="J72" s="15" t="str">
        <f t="shared" si="7"/>
        <v/>
      </c>
    </row>
    <row r="73" spans="1:10">
      <c r="A73" s="36">
        <v>64</v>
      </c>
      <c r="B73" s="6"/>
      <c r="C73" s="188"/>
      <c r="D73" s="6"/>
      <c r="E73" s="188"/>
      <c r="F73" s="15" t="str">
        <f t="shared" si="0"/>
        <v/>
      </c>
      <c r="G73" s="307" t="b">
        <f t="shared" si="1"/>
        <v>0</v>
      </c>
      <c r="H73" s="308">
        <f t="shared" si="5"/>
        <v>1</v>
      </c>
      <c r="I73" s="15" t="str">
        <f t="shared" si="6"/>
        <v/>
      </c>
      <c r="J73" s="15" t="str">
        <f t="shared" si="7"/>
        <v/>
      </c>
    </row>
    <row r="74" spans="1:10">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c r="A76" s="36">
        <v>67</v>
      </c>
      <c r="B76" s="6"/>
      <c r="C76" s="188"/>
      <c r="D76" s="6"/>
      <c r="E76" s="188"/>
      <c r="F76" s="15" t="str">
        <f t="shared" si="8"/>
        <v/>
      </c>
      <c r="G76" s="307" t="b">
        <f t="shared" si="9"/>
        <v>0</v>
      </c>
      <c r="H76" s="308">
        <f t="shared" si="10"/>
        <v>1</v>
      </c>
      <c r="I76" s="15" t="str">
        <f t="shared" si="11"/>
        <v/>
      </c>
      <c r="J76" s="15" t="str">
        <f t="shared" si="12"/>
        <v/>
      </c>
    </row>
    <row r="77" spans="1:10">
      <c r="A77" s="36">
        <v>68</v>
      </c>
      <c r="B77" s="6"/>
      <c r="C77" s="188"/>
      <c r="D77" s="6"/>
      <c r="E77" s="188"/>
      <c r="F77" s="15" t="str">
        <f t="shared" si="8"/>
        <v/>
      </c>
      <c r="G77" s="307" t="b">
        <f t="shared" si="9"/>
        <v>0</v>
      </c>
      <c r="H77" s="308">
        <f t="shared" si="10"/>
        <v>1</v>
      </c>
      <c r="I77" s="15" t="str">
        <f t="shared" si="11"/>
        <v/>
      </c>
      <c r="J77" s="15" t="str">
        <f t="shared" si="12"/>
        <v/>
      </c>
    </row>
    <row r="78" spans="1:10">
      <c r="A78" s="36">
        <v>69</v>
      </c>
      <c r="B78" s="6"/>
      <c r="C78" s="188"/>
      <c r="D78" s="6"/>
      <c r="E78" s="188"/>
      <c r="F78" s="15" t="str">
        <f t="shared" si="8"/>
        <v/>
      </c>
      <c r="G78" s="307" t="b">
        <f t="shared" si="9"/>
        <v>0</v>
      </c>
      <c r="H78" s="308">
        <f t="shared" si="10"/>
        <v>1</v>
      </c>
      <c r="I78" s="15" t="str">
        <f t="shared" si="11"/>
        <v/>
      </c>
      <c r="J78" s="15" t="str">
        <f t="shared" si="12"/>
        <v/>
      </c>
    </row>
    <row r="79" spans="1:10">
      <c r="A79" s="36">
        <v>70</v>
      </c>
      <c r="B79" s="6"/>
      <c r="C79" s="188"/>
      <c r="D79" s="6"/>
      <c r="E79" s="188"/>
      <c r="F79" s="15" t="str">
        <f t="shared" si="8"/>
        <v/>
      </c>
      <c r="G79" s="307" t="b">
        <f t="shared" si="9"/>
        <v>0</v>
      </c>
      <c r="H79" s="308">
        <f t="shared" si="10"/>
        <v>1</v>
      </c>
      <c r="I79" s="15" t="str">
        <f t="shared" si="11"/>
        <v/>
      </c>
      <c r="J79" s="15" t="str">
        <f t="shared" si="12"/>
        <v/>
      </c>
    </row>
    <row r="80" spans="1:10">
      <c r="A80" s="36">
        <v>71</v>
      </c>
      <c r="B80" s="6"/>
      <c r="C80" s="188"/>
      <c r="D80" s="6"/>
      <c r="E80" s="188"/>
      <c r="F80" s="15" t="str">
        <f t="shared" si="8"/>
        <v/>
      </c>
      <c r="G80" s="307" t="b">
        <f t="shared" si="9"/>
        <v>0</v>
      </c>
      <c r="H80" s="308">
        <f t="shared" si="10"/>
        <v>1</v>
      </c>
      <c r="I80" s="15" t="str">
        <f t="shared" si="11"/>
        <v/>
      </c>
      <c r="J80" s="15" t="str">
        <f t="shared" si="12"/>
        <v/>
      </c>
    </row>
    <row r="81" spans="1:10">
      <c r="A81" s="36">
        <v>72</v>
      </c>
      <c r="B81" s="6"/>
      <c r="C81" s="188"/>
      <c r="D81" s="6"/>
      <c r="E81" s="188"/>
      <c r="F81" s="15" t="str">
        <f t="shared" si="8"/>
        <v/>
      </c>
      <c r="G81" s="307" t="b">
        <f t="shared" si="9"/>
        <v>0</v>
      </c>
      <c r="H81" s="308">
        <f t="shared" si="10"/>
        <v>1</v>
      </c>
      <c r="I81" s="15" t="str">
        <f t="shared" si="11"/>
        <v/>
      </c>
      <c r="J81" s="15" t="str">
        <f t="shared" si="12"/>
        <v/>
      </c>
    </row>
    <row r="82" spans="1:10">
      <c r="A82" s="36">
        <v>73</v>
      </c>
      <c r="B82" s="6"/>
      <c r="C82" s="188"/>
      <c r="D82" s="6"/>
      <c r="E82" s="188"/>
      <c r="F82" s="15" t="str">
        <f t="shared" si="8"/>
        <v/>
      </c>
      <c r="G82" s="307" t="b">
        <f t="shared" si="9"/>
        <v>0</v>
      </c>
      <c r="H82" s="308">
        <f t="shared" si="10"/>
        <v>1</v>
      </c>
      <c r="I82" s="15" t="str">
        <f t="shared" si="11"/>
        <v/>
      </c>
      <c r="J82" s="15" t="str">
        <f t="shared" si="12"/>
        <v/>
      </c>
    </row>
    <row r="83" spans="1:10">
      <c r="A83" s="36">
        <v>74</v>
      </c>
      <c r="B83" s="6"/>
      <c r="C83" s="188"/>
      <c r="D83" s="6"/>
      <c r="E83" s="188"/>
      <c r="F83" s="15" t="str">
        <f t="shared" si="8"/>
        <v/>
      </c>
      <c r="G83" s="307" t="b">
        <f t="shared" si="9"/>
        <v>0</v>
      </c>
      <c r="H83" s="308">
        <f t="shared" si="10"/>
        <v>1</v>
      </c>
      <c r="I83" s="15" t="str">
        <f t="shared" si="11"/>
        <v/>
      </c>
      <c r="J83" s="15" t="str">
        <f t="shared" si="12"/>
        <v/>
      </c>
    </row>
    <row r="84" spans="1:10">
      <c r="A84" s="36">
        <v>75</v>
      </c>
      <c r="B84" s="6"/>
      <c r="C84" s="188"/>
      <c r="D84" s="6"/>
      <c r="E84" s="188"/>
      <c r="F84" s="15" t="str">
        <f t="shared" si="8"/>
        <v/>
      </c>
      <c r="G84" s="307" t="b">
        <f t="shared" si="9"/>
        <v>0</v>
      </c>
      <c r="H84" s="308">
        <f t="shared" si="10"/>
        <v>1</v>
      </c>
      <c r="I84" s="15" t="str">
        <f t="shared" si="11"/>
        <v/>
      </c>
      <c r="J84" s="15" t="str">
        <f t="shared" si="12"/>
        <v/>
      </c>
    </row>
    <row r="85" spans="1:10">
      <c r="A85" s="36">
        <v>76</v>
      </c>
      <c r="B85" s="6"/>
      <c r="C85" s="188"/>
      <c r="D85" s="6"/>
      <c r="E85" s="188"/>
      <c r="F85" s="15" t="str">
        <f t="shared" si="8"/>
        <v/>
      </c>
      <c r="G85" s="307" t="b">
        <f t="shared" si="9"/>
        <v>0</v>
      </c>
      <c r="H85" s="308">
        <f t="shared" si="10"/>
        <v>1</v>
      </c>
      <c r="I85" s="15" t="str">
        <f t="shared" si="11"/>
        <v/>
      </c>
      <c r="J85" s="15" t="str">
        <f t="shared" si="12"/>
        <v/>
      </c>
    </row>
    <row r="86" spans="1:10">
      <c r="A86" s="36">
        <v>77</v>
      </c>
      <c r="B86" s="6"/>
      <c r="C86" s="188"/>
      <c r="D86" s="6"/>
      <c r="E86" s="188"/>
      <c r="F86" s="15" t="str">
        <f t="shared" si="8"/>
        <v/>
      </c>
      <c r="G86" s="307" t="b">
        <f t="shared" si="9"/>
        <v>0</v>
      </c>
      <c r="H86" s="308">
        <f t="shared" si="10"/>
        <v>1</v>
      </c>
      <c r="I86" s="15" t="str">
        <f t="shared" si="11"/>
        <v/>
      </c>
      <c r="J86" s="15" t="str">
        <f t="shared" si="12"/>
        <v/>
      </c>
    </row>
    <row r="87" spans="1:10">
      <c r="A87" s="36">
        <v>78</v>
      </c>
      <c r="B87" s="6"/>
      <c r="C87" s="188"/>
      <c r="D87" s="6"/>
      <c r="E87" s="188"/>
      <c r="F87" s="15" t="str">
        <f t="shared" si="8"/>
        <v/>
      </c>
      <c r="G87" s="307" t="b">
        <f t="shared" si="9"/>
        <v>0</v>
      </c>
      <c r="H87" s="308">
        <f t="shared" si="10"/>
        <v>1</v>
      </c>
      <c r="I87" s="15" t="str">
        <f t="shared" si="11"/>
        <v/>
      </c>
      <c r="J87" s="15" t="str">
        <f t="shared" si="12"/>
        <v/>
      </c>
    </row>
    <row r="88" spans="1:10">
      <c r="A88" s="36">
        <v>79</v>
      </c>
      <c r="B88" s="6"/>
      <c r="C88" s="188"/>
      <c r="D88" s="6"/>
      <c r="E88" s="188"/>
      <c r="F88" s="15" t="str">
        <f t="shared" si="8"/>
        <v/>
      </c>
      <c r="G88" s="307" t="b">
        <f t="shared" si="9"/>
        <v>0</v>
      </c>
      <c r="H88" s="308">
        <f t="shared" si="10"/>
        <v>1</v>
      </c>
      <c r="I88" s="15" t="str">
        <f t="shared" si="11"/>
        <v/>
      </c>
      <c r="J88" s="15" t="str">
        <f t="shared" si="12"/>
        <v/>
      </c>
    </row>
    <row r="89" spans="1:10">
      <c r="A89" s="36">
        <v>80</v>
      </c>
      <c r="B89" s="6"/>
      <c r="C89" s="188"/>
      <c r="D89" s="6"/>
      <c r="E89" s="188"/>
      <c r="F89" s="15" t="str">
        <f t="shared" si="8"/>
        <v/>
      </c>
      <c r="G89" s="307" t="b">
        <f t="shared" si="9"/>
        <v>0</v>
      </c>
      <c r="H89" s="308">
        <f t="shared" si="10"/>
        <v>1</v>
      </c>
      <c r="I89" s="15" t="str">
        <f t="shared" si="11"/>
        <v/>
      </c>
      <c r="J89" s="15" t="str">
        <f t="shared" si="12"/>
        <v/>
      </c>
    </row>
    <row r="90" spans="1:10">
      <c r="A90" s="36">
        <v>81</v>
      </c>
      <c r="B90" s="6"/>
      <c r="C90" s="188"/>
      <c r="D90" s="6"/>
      <c r="E90" s="188"/>
      <c r="F90" s="15" t="str">
        <f t="shared" si="8"/>
        <v/>
      </c>
      <c r="G90" s="307" t="b">
        <f t="shared" si="9"/>
        <v>0</v>
      </c>
      <c r="H90" s="308">
        <f t="shared" si="10"/>
        <v>1</v>
      </c>
      <c r="I90" s="15" t="str">
        <f t="shared" si="11"/>
        <v/>
      </c>
      <c r="J90" s="15" t="str">
        <f t="shared" si="12"/>
        <v/>
      </c>
    </row>
    <row r="91" spans="1:10">
      <c r="A91" s="36">
        <v>82</v>
      </c>
      <c r="B91" s="6"/>
      <c r="C91" s="188"/>
      <c r="D91" s="6"/>
      <c r="E91" s="188"/>
      <c r="F91" s="15" t="str">
        <f t="shared" si="8"/>
        <v/>
      </c>
      <c r="G91" s="307" t="b">
        <f t="shared" si="9"/>
        <v>0</v>
      </c>
      <c r="H91" s="308">
        <f t="shared" si="10"/>
        <v>1</v>
      </c>
      <c r="I91" s="15" t="str">
        <f t="shared" si="11"/>
        <v/>
      </c>
      <c r="J91" s="15" t="str">
        <f t="shared" si="12"/>
        <v/>
      </c>
    </row>
    <row r="92" spans="1:10">
      <c r="A92" s="36">
        <v>83</v>
      </c>
      <c r="B92" s="6"/>
      <c r="C92" s="188"/>
      <c r="D92" s="6"/>
      <c r="E92" s="188"/>
      <c r="F92" s="15" t="str">
        <f t="shared" si="8"/>
        <v/>
      </c>
      <c r="G92" s="307" t="b">
        <f t="shared" si="9"/>
        <v>0</v>
      </c>
      <c r="H92" s="308">
        <f t="shared" si="10"/>
        <v>1</v>
      </c>
      <c r="I92" s="15" t="str">
        <f t="shared" si="11"/>
        <v/>
      </c>
      <c r="J92" s="15" t="str">
        <f t="shared" si="12"/>
        <v/>
      </c>
    </row>
    <row r="93" spans="1:10">
      <c r="A93" s="36">
        <v>84</v>
      </c>
      <c r="B93" s="6"/>
      <c r="C93" s="188"/>
      <c r="D93" s="6"/>
      <c r="E93" s="188"/>
      <c r="F93" s="15" t="str">
        <f t="shared" si="8"/>
        <v/>
      </c>
      <c r="G93" s="307" t="b">
        <f t="shared" si="9"/>
        <v>0</v>
      </c>
      <c r="H93" s="308">
        <f t="shared" si="10"/>
        <v>1</v>
      </c>
      <c r="I93" s="15" t="str">
        <f t="shared" si="11"/>
        <v/>
      </c>
      <c r="J93" s="15" t="str">
        <f t="shared" si="12"/>
        <v/>
      </c>
    </row>
    <row r="94" spans="1:10">
      <c r="A94" s="36">
        <v>85</v>
      </c>
      <c r="B94" s="6"/>
      <c r="C94" s="188"/>
      <c r="D94" s="6"/>
      <c r="E94" s="188"/>
      <c r="F94" s="15" t="str">
        <f t="shared" si="8"/>
        <v/>
      </c>
      <c r="G94" s="307" t="b">
        <f t="shared" si="9"/>
        <v>0</v>
      </c>
      <c r="H94" s="308">
        <f t="shared" si="10"/>
        <v>1</v>
      </c>
      <c r="I94" s="15" t="str">
        <f t="shared" si="11"/>
        <v/>
      </c>
      <c r="J94" s="15" t="str">
        <f t="shared" si="12"/>
        <v/>
      </c>
    </row>
    <row r="95" spans="1:10">
      <c r="A95" s="36">
        <v>86</v>
      </c>
      <c r="B95" s="6"/>
      <c r="C95" s="188"/>
      <c r="D95" s="6"/>
      <c r="E95" s="188"/>
      <c r="F95" s="15" t="str">
        <f t="shared" si="8"/>
        <v/>
      </c>
      <c r="G95" s="307" t="b">
        <f t="shared" si="9"/>
        <v>0</v>
      </c>
      <c r="H95" s="308">
        <f t="shared" si="10"/>
        <v>1</v>
      </c>
      <c r="I95" s="15" t="str">
        <f t="shared" si="11"/>
        <v/>
      </c>
      <c r="J95" s="15" t="str">
        <f t="shared" si="12"/>
        <v/>
      </c>
    </row>
    <row r="96" spans="1:10">
      <c r="A96" s="36">
        <v>87</v>
      </c>
      <c r="B96" s="6"/>
      <c r="C96" s="188"/>
      <c r="D96" s="6"/>
      <c r="E96" s="188"/>
      <c r="F96" s="15" t="str">
        <f t="shared" si="8"/>
        <v/>
      </c>
      <c r="G96" s="307" t="b">
        <f t="shared" si="9"/>
        <v>0</v>
      </c>
      <c r="H96" s="308">
        <f t="shared" si="10"/>
        <v>1</v>
      </c>
      <c r="I96" s="15" t="str">
        <f t="shared" si="11"/>
        <v/>
      </c>
      <c r="J96" s="15" t="str">
        <f t="shared" si="12"/>
        <v/>
      </c>
    </row>
    <row r="97" spans="1:10">
      <c r="A97" s="36">
        <v>88</v>
      </c>
      <c r="B97" s="6"/>
      <c r="C97" s="188"/>
      <c r="D97" s="6"/>
      <c r="E97" s="188"/>
      <c r="F97" s="15" t="str">
        <f t="shared" si="8"/>
        <v/>
      </c>
      <c r="G97" s="307" t="b">
        <f t="shared" si="9"/>
        <v>0</v>
      </c>
      <c r="H97" s="308">
        <f t="shared" si="10"/>
        <v>1</v>
      </c>
      <c r="I97" s="15" t="str">
        <f t="shared" si="11"/>
        <v/>
      </c>
      <c r="J97" s="15" t="str">
        <f t="shared" si="12"/>
        <v/>
      </c>
    </row>
    <row r="98" spans="1:10">
      <c r="A98" s="36">
        <v>89</v>
      </c>
      <c r="B98" s="6"/>
      <c r="C98" s="188"/>
      <c r="D98" s="6"/>
      <c r="E98" s="188"/>
      <c r="F98" s="15" t="str">
        <f t="shared" si="8"/>
        <v/>
      </c>
      <c r="G98" s="307" t="b">
        <f t="shared" si="9"/>
        <v>0</v>
      </c>
      <c r="H98" s="308">
        <f t="shared" si="10"/>
        <v>1</v>
      </c>
      <c r="I98" s="15" t="str">
        <f t="shared" si="11"/>
        <v/>
      </c>
      <c r="J98" s="15" t="str">
        <f t="shared" si="12"/>
        <v/>
      </c>
    </row>
    <row r="99" spans="1:10">
      <c r="A99" s="36">
        <v>90</v>
      </c>
      <c r="B99" s="6"/>
      <c r="C99" s="188"/>
      <c r="D99" s="6"/>
      <c r="E99" s="188"/>
      <c r="F99" s="15" t="str">
        <f t="shared" si="8"/>
        <v/>
      </c>
      <c r="G99" s="307" t="b">
        <f t="shared" si="9"/>
        <v>0</v>
      </c>
      <c r="H99" s="308">
        <f t="shared" si="10"/>
        <v>1</v>
      </c>
      <c r="I99" s="15" t="str">
        <f t="shared" si="11"/>
        <v/>
      </c>
      <c r="J99" s="15" t="str">
        <f t="shared" si="12"/>
        <v/>
      </c>
    </row>
    <row r="100" spans="1:10">
      <c r="A100" s="36">
        <v>91</v>
      </c>
      <c r="B100" s="6"/>
      <c r="C100" s="188"/>
      <c r="D100" s="6"/>
      <c r="E100" s="188"/>
      <c r="F100" s="15" t="str">
        <f t="shared" si="8"/>
        <v/>
      </c>
      <c r="G100" s="307" t="b">
        <f t="shared" si="9"/>
        <v>0</v>
      </c>
      <c r="H100" s="308">
        <f t="shared" si="10"/>
        <v>1</v>
      </c>
      <c r="I100" s="15" t="str">
        <f t="shared" si="11"/>
        <v/>
      </c>
      <c r="J100" s="15" t="str">
        <f t="shared" si="12"/>
        <v/>
      </c>
    </row>
    <row r="101" spans="1:10">
      <c r="A101" s="36">
        <v>92</v>
      </c>
      <c r="B101" s="6"/>
      <c r="C101" s="188"/>
      <c r="D101" s="6"/>
      <c r="E101" s="188"/>
      <c r="F101" s="15" t="str">
        <f t="shared" si="8"/>
        <v/>
      </c>
      <c r="G101" s="307" t="b">
        <f t="shared" si="9"/>
        <v>0</v>
      </c>
      <c r="H101" s="308">
        <f t="shared" si="10"/>
        <v>1</v>
      </c>
      <c r="I101" s="15" t="str">
        <f t="shared" si="11"/>
        <v/>
      </c>
      <c r="J101" s="15" t="str">
        <f t="shared" si="12"/>
        <v/>
      </c>
    </row>
    <row r="102" spans="1:10">
      <c r="A102" s="36">
        <v>93</v>
      </c>
      <c r="B102" s="6"/>
      <c r="C102" s="188"/>
      <c r="D102" s="6"/>
      <c r="E102" s="188"/>
      <c r="F102" s="15" t="str">
        <f t="shared" si="8"/>
        <v/>
      </c>
      <c r="G102" s="307" t="b">
        <f t="shared" si="9"/>
        <v>0</v>
      </c>
      <c r="H102" s="308">
        <f t="shared" si="10"/>
        <v>1</v>
      </c>
      <c r="I102" s="15" t="str">
        <f t="shared" si="11"/>
        <v/>
      </c>
      <c r="J102" s="15" t="str">
        <f t="shared" si="12"/>
        <v/>
      </c>
    </row>
    <row r="103" spans="1:10">
      <c r="A103" s="36">
        <v>94</v>
      </c>
      <c r="B103" s="6"/>
      <c r="C103" s="188"/>
      <c r="D103" s="6"/>
      <c r="E103" s="188"/>
      <c r="F103" s="15" t="str">
        <f t="shared" si="8"/>
        <v/>
      </c>
      <c r="G103" s="307" t="b">
        <f t="shared" si="9"/>
        <v>0</v>
      </c>
      <c r="H103" s="308">
        <f t="shared" si="10"/>
        <v>1</v>
      </c>
      <c r="I103" s="15" t="str">
        <f t="shared" si="11"/>
        <v/>
      </c>
      <c r="J103" s="15" t="str">
        <f t="shared" si="12"/>
        <v/>
      </c>
    </row>
    <row r="104" spans="1:10">
      <c r="A104" s="36">
        <v>95</v>
      </c>
      <c r="B104" s="6"/>
      <c r="C104" s="188"/>
      <c r="D104" s="6"/>
      <c r="E104" s="188"/>
      <c r="F104" s="15" t="str">
        <f t="shared" si="8"/>
        <v/>
      </c>
      <c r="G104" s="307" t="b">
        <f t="shared" si="9"/>
        <v>0</v>
      </c>
      <c r="H104" s="308">
        <f t="shared" si="10"/>
        <v>1</v>
      </c>
      <c r="I104" s="15" t="str">
        <f t="shared" si="11"/>
        <v/>
      </c>
      <c r="J104" s="15" t="str">
        <f t="shared" si="12"/>
        <v/>
      </c>
    </row>
    <row r="105" spans="1:10">
      <c r="A105" s="36">
        <v>96</v>
      </c>
      <c r="B105" s="6"/>
      <c r="C105" s="188"/>
      <c r="D105" s="6"/>
      <c r="E105" s="188"/>
      <c r="F105" s="15" t="str">
        <f t="shared" si="8"/>
        <v/>
      </c>
      <c r="G105" s="307" t="b">
        <f t="shared" si="9"/>
        <v>0</v>
      </c>
      <c r="H105" s="308">
        <f t="shared" si="10"/>
        <v>1</v>
      </c>
      <c r="I105" s="15" t="str">
        <f t="shared" si="11"/>
        <v/>
      </c>
      <c r="J105" s="15" t="str">
        <f t="shared" si="12"/>
        <v/>
      </c>
    </row>
    <row r="106" spans="1:10">
      <c r="A106" s="36">
        <v>97</v>
      </c>
      <c r="B106" s="6"/>
      <c r="C106" s="188"/>
      <c r="D106" s="6"/>
      <c r="E106" s="188"/>
      <c r="F106" s="15" t="str">
        <f t="shared" si="8"/>
        <v/>
      </c>
      <c r="G106" s="307" t="b">
        <f t="shared" si="9"/>
        <v>0</v>
      </c>
      <c r="H106" s="308">
        <f t="shared" si="10"/>
        <v>1</v>
      </c>
      <c r="I106" s="15" t="str">
        <f t="shared" si="11"/>
        <v/>
      </c>
      <c r="J106" s="15" t="str">
        <f t="shared" si="12"/>
        <v/>
      </c>
    </row>
    <row r="107" spans="1:10">
      <c r="A107" s="36">
        <v>98</v>
      </c>
      <c r="B107" s="6"/>
      <c r="C107" s="188"/>
      <c r="D107" s="6"/>
      <c r="E107" s="188"/>
      <c r="F107" s="15" t="str">
        <f t="shared" si="8"/>
        <v/>
      </c>
      <c r="G107" s="307" t="b">
        <f t="shared" si="9"/>
        <v>0</v>
      </c>
      <c r="H107" s="308">
        <f t="shared" si="10"/>
        <v>1</v>
      </c>
      <c r="I107" s="15" t="str">
        <f t="shared" si="11"/>
        <v/>
      </c>
      <c r="J107" s="15" t="str">
        <f t="shared" si="12"/>
        <v/>
      </c>
    </row>
    <row r="108" spans="1:10">
      <c r="A108" s="125">
        <v>99</v>
      </c>
      <c r="B108" s="6"/>
      <c r="C108" s="188"/>
      <c r="D108" s="6"/>
      <c r="E108" s="188"/>
      <c r="F108" s="15" t="str">
        <f t="shared" si="8"/>
        <v/>
      </c>
      <c r="G108" s="307" t="b">
        <f t="shared" si="9"/>
        <v>0</v>
      </c>
      <c r="H108" s="308">
        <f t="shared" si="10"/>
        <v>1</v>
      </c>
      <c r="I108" s="15" t="str">
        <f t="shared" si="11"/>
        <v/>
      </c>
      <c r="J108" s="15" t="str">
        <f t="shared" si="12"/>
        <v/>
      </c>
    </row>
    <row r="109" spans="1:10">
      <c r="A109" s="125">
        <v>100</v>
      </c>
      <c r="B109" s="126"/>
      <c r="C109" s="179"/>
      <c r="D109" s="126"/>
      <c r="E109" s="128"/>
      <c r="F109" s="15" t="str">
        <f t="shared" si="8"/>
        <v/>
      </c>
      <c r="G109" s="307" t="b">
        <f t="shared" si="9"/>
        <v>0</v>
      </c>
      <c r="H109" s="308">
        <f t="shared" si="10"/>
        <v>1</v>
      </c>
      <c r="I109" s="15" t="str">
        <f t="shared" si="11"/>
        <v/>
      </c>
      <c r="J109" s="15" t="str">
        <f t="shared" si="12"/>
        <v/>
      </c>
    </row>
    <row r="110" spans="1:10">
      <c r="A110" s="125">
        <v>101</v>
      </c>
      <c r="B110" s="126"/>
      <c r="C110" s="179"/>
      <c r="D110" s="126"/>
      <c r="E110" s="128"/>
      <c r="F110" s="15" t="str">
        <f t="shared" si="8"/>
        <v/>
      </c>
      <c r="G110" s="307" t="b">
        <f t="shared" si="9"/>
        <v>0</v>
      </c>
      <c r="H110" s="308">
        <f t="shared" si="10"/>
        <v>1</v>
      </c>
      <c r="I110" s="15" t="str">
        <f t="shared" si="11"/>
        <v/>
      </c>
      <c r="J110" s="15" t="str">
        <f t="shared" si="12"/>
        <v/>
      </c>
    </row>
    <row r="111" spans="1:10">
      <c r="A111" s="125">
        <v>102</v>
      </c>
      <c r="B111" s="126"/>
      <c r="C111" s="179"/>
      <c r="D111" s="126"/>
      <c r="E111" s="128"/>
      <c r="F111" s="15" t="str">
        <f t="shared" si="8"/>
        <v/>
      </c>
      <c r="G111" s="307" t="b">
        <f t="shared" si="9"/>
        <v>0</v>
      </c>
      <c r="H111" s="308">
        <f t="shared" si="10"/>
        <v>1</v>
      </c>
      <c r="I111" s="15" t="str">
        <f t="shared" si="11"/>
        <v/>
      </c>
      <c r="J111" s="15" t="str">
        <f t="shared" si="12"/>
        <v/>
      </c>
    </row>
    <row r="112" spans="1:10">
      <c r="A112" s="125">
        <v>103</v>
      </c>
      <c r="B112" s="126"/>
      <c r="C112" s="179"/>
      <c r="D112" s="126"/>
      <c r="E112" s="128"/>
      <c r="F112" s="15" t="str">
        <f t="shared" si="8"/>
        <v/>
      </c>
      <c r="G112" s="307" t="b">
        <f t="shared" si="9"/>
        <v>0</v>
      </c>
      <c r="H112" s="308">
        <f t="shared" si="10"/>
        <v>1</v>
      </c>
      <c r="I112" s="15" t="str">
        <f t="shared" si="11"/>
        <v/>
      </c>
      <c r="J112" s="15" t="str">
        <f t="shared" si="12"/>
        <v/>
      </c>
    </row>
    <row r="113" spans="1:10">
      <c r="A113" s="125">
        <v>104</v>
      </c>
      <c r="B113" s="126"/>
      <c r="C113" s="179"/>
      <c r="D113" s="126"/>
      <c r="E113" s="128"/>
      <c r="F113" s="15" t="str">
        <f t="shared" si="8"/>
        <v/>
      </c>
      <c r="G113" s="307" t="b">
        <f t="shared" si="9"/>
        <v>0</v>
      </c>
      <c r="H113" s="308">
        <f t="shared" si="10"/>
        <v>1</v>
      </c>
      <c r="I113" s="15" t="str">
        <f t="shared" si="11"/>
        <v/>
      </c>
      <c r="J113" s="15" t="str">
        <f t="shared" si="12"/>
        <v/>
      </c>
    </row>
    <row r="114" spans="1:10">
      <c r="A114" s="125">
        <v>105</v>
      </c>
      <c r="B114" s="126"/>
      <c r="C114" s="179"/>
      <c r="D114" s="126"/>
      <c r="E114" s="128"/>
      <c r="F114" s="15" t="str">
        <f t="shared" si="8"/>
        <v/>
      </c>
      <c r="G114" s="307" t="b">
        <f t="shared" si="9"/>
        <v>0</v>
      </c>
      <c r="H114" s="308">
        <f t="shared" si="10"/>
        <v>1</v>
      </c>
      <c r="I114" s="15" t="str">
        <f t="shared" si="11"/>
        <v/>
      </c>
      <c r="J114" s="15" t="str">
        <f t="shared" si="12"/>
        <v/>
      </c>
    </row>
    <row r="115" spans="1:10">
      <c r="A115" s="125">
        <v>106</v>
      </c>
      <c r="B115" s="126"/>
      <c r="C115" s="179"/>
      <c r="D115" s="126"/>
      <c r="E115" s="128"/>
      <c r="F115" s="15" t="str">
        <f t="shared" si="8"/>
        <v/>
      </c>
      <c r="G115" s="307" t="b">
        <f t="shared" si="9"/>
        <v>0</v>
      </c>
      <c r="H115" s="308">
        <f t="shared" si="10"/>
        <v>1</v>
      </c>
      <c r="I115" s="15" t="str">
        <f t="shared" si="11"/>
        <v/>
      </c>
      <c r="J115" s="15" t="str">
        <f t="shared" si="12"/>
        <v/>
      </c>
    </row>
    <row r="116" spans="1:10">
      <c r="A116" s="125">
        <v>107</v>
      </c>
      <c r="B116" s="126"/>
      <c r="C116" s="179"/>
      <c r="D116" s="126"/>
      <c r="E116" s="128"/>
      <c r="F116" s="15" t="str">
        <f t="shared" si="8"/>
        <v/>
      </c>
      <c r="G116" s="307" t="b">
        <f t="shared" si="9"/>
        <v>0</v>
      </c>
      <c r="H116" s="308">
        <f t="shared" si="10"/>
        <v>1</v>
      </c>
      <c r="I116" s="15" t="str">
        <f t="shared" si="11"/>
        <v/>
      </c>
      <c r="J116" s="15" t="str">
        <f t="shared" si="12"/>
        <v/>
      </c>
    </row>
    <row r="117" spans="1:10">
      <c r="A117" s="125">
        <v>108</v>
      </c>
      <c r="B117" s="126"/>
      <c r="C117" s="179"/>
      <c r="D117" s="126"/>
      <c r="E117" s="128"/>
      <c r="F117" s="15" t="str">
        <f t="shared" si="8"/>
        <v/>
      </c>
      <c r="G117" s="307" t="b">
        <f t="shared" si="9"/>
        <v>0</v>
      </c>
      <c r="H117" s="308">
        <f t="shared" si="10"/>
        <v>1</v>
      </c>
      <c r="I117" s="15" t="str">
        <f t="shared" si="11"/>
        <v/>
      </c>
      <c r="J117" s="15" t="str">
        <f t="shared" si="12"/>
        <v/>
      </c>
    </row>
    <row r="118" spans="1:10">
      <c r="A118" s="125">
        <v>109</v>
      </c>
      <c r="B118" s="126"/>
      <c r="C118" s="179"/>
      <c r="D118" s="126"/>
      <c r="E118" s="128"/>
      <c r="F118" s="15" t="str">
        <f t="shared" si="8"/>
        <v/>
      </c>
      <c r="G118" s="307" t="b">
        <f t="shared" si="9"/>
        <v>0</v>
      </c>
      <c r="H118" s="308">
        <f t="shared" si="10"/>
        <v>1</v>
      </c>
      <c r="I118" s="15" t="str">
        <f t="shared" si="11"/>
        <v/>
      </c>
      <c r="J118" s="15" t="str">
        <f t="shared" si="12"/>
        <v/>
      </c>
    </row>
    <row r="119" spans="1:10">
      <c r="A119" s="125">
        <v>110</v>
      </c>
      <c r="B119" s="126"/>
      <c r="C119" s="179"/>
      <c r="D119" s="126"/>
      <c r="E119" s="128"/>
      <c r="F119" s="15" t="str">
        <f t="shared" si="8"/>
        <v/>
      </c>
      <c r="G119" s="307" t="b">
        <f t="shared" si="9"/>
        <v>0</v>
      </c>
      <c r="H119" s="308">
        <f t="shared" si="10"/>
        <v>1</v>
      </c>
      <c r="I119" s="15" t="str">
        <f t="shared" si="11"/>
        <v/>
      </c>
      <c r="J119" s="15" t="str">
        <f t="shared" si="12"/>
        <v/>
      </c>
    </row>
    <row r="120" spans="1:10">
      <c r="A120" s="125">
        <v>111</v>
      </c>
      <c r="B120" s="126"/>
      <c r="C120" s="179"/>
      <c r="D120" s="126"/>
      <c r="E120" s="128"/>
      <c r="F120" s="15" t="str">
        <f t="shared" si="8"/>
        <v/>
      </c>
      <c r="G120" s="307" t="b">
        <f t="shared" si="9"/>
        <v>0</v>
      </c>
      <c r="H120" s="308">
        <f t="shared" si="10"/>
        <v>1</v>
      </c>
      <c r="I120" s="15" t="str">
        <f t="shared" si="11"/>
        <v/>
      </c>
      <c r="J120" s="15" t="str">
        <f t="shared" si="12"/>
        <v/>
      </c>
    </row>
    <row r="121" spans="1:10">
      <c r="A121" s="125">
        <v>112</v>
      </c>
      <c r="B121" s="126"/>
      <c r="C121" s="179"/>
      <c r="D121" s="126"/>
      <c r="E121" s="128"/>
      <c r="F121" s="15" t="str">
        <f t="shared" si="8"/>
        <v/>
      </c>
      <c r="G121" s="307" t="b">
        <f t="shared" si="9"/>
        <v>0</v>
      </c>
      <c r="H121" s="308">
        <f t="shared" si="10"/>
        <v>1</v>
      </c>
      <c r="I121" s="15" t="str">
        <f t="shared" si="11"/>
        <v/>
      </c>
      <c r="J121" s="15" t="str">
        <f t="shared" si="12"/>
        <v/>
      </c>
    </row>
    <row r="122" spans="1:10">
      <c r="A122" s="125">
        <v>113</v>
      </c>
      <c r="B122" s="126"/>
      <c r="C122" s="179"/>
      <c r="D122" s="126"/>
      <c r="E122" s="128"/>
      <c r="F122" s="15" t="str">
        <f t="shared" si="8"/>
        <v/>
      </c>
      <c r="G122" s="307" t="b">
        <f t="shared" si="9"/>
        <v>0</v>
      </c>
      <c r="H122" s="308">
        <f t="shared" si="10"/>
        <v>1</v>
      </c>
      <c r="I122" s="15" t="str">
        <f t="shared" si="11"/>
        <v/>
      </c>
      <c r="J122" s="15" t="str">
        <f t="shared" si="12"/>
        <v/>
      </c>
    </row>
    <row r="123" spans="1:10">
      <c r="A123" s="125">
        <v>114</v>
      </c>
      <c r="B123" s="126"/>
      <c r="C123" s="179"/>
      <c r="D123" s="126"/>
      <c r="E123" s="128"/>
      <c r="F123" s="15" t="str">
        <f t="shared" si="8"/>
        <v/>
      </c>
      <c r="G123" s="307" t="b">
        <f t="shared" si="9"/>
        <v>0</v>
      </c>
      <c r="H123" s="308">
        <f t="shared" si="10"/>
        <v>1</v>
      </c>
      <c r="I123" s="15" t="str">
        <f t="shared" si="11"/>
        <v/>
      </c>
      <c r="J123" s="15" t="str">
        <f t="shared" si="12"/>
        <v/>
      </c>
    </row>
    <row r="124" spans="1:10">
      <c r="A124" s="125">
        <v>115</v>
      </c>
      <c r="B124" s="126"/>
      <c r="C124" s="179"/>
      <c r="D124" s="126"/>
      <c r="E124" s="128"/>
      <c r="F124" s="15" t="str">
        <f t="shared" si="8"/>
        <v/>
      </c>
      <c r="G124" s="307" t="b">
        <f t="shared" si="9"/>
        <v>0</v>
      </c>
      <c r="H124" s="308">
        <f t="shared" si="10"/>
        <v>1</v>
      </c>
      <c r="I124" s="15" t="str">
        <f t="shared" si="11"/>
        <v/>
      </c>
      <c r="J124" s="15" t="str">
        <f t="shared" si="12"/>
        <v/>
      </c>
    </row>
    <row r="125" spans="1:10">
      <c r="A125" s="125">
        <v>116</v>
      </c>
      <c r="B125" s="126"/>
      <c r="C125" s="179"/>
      <c r="D125" s="126"/>
      <c r="E125" s="128"/>
      <c r="F125" s="15" t="str">
        <f t="shared" si="8"/>
        <v/>
      </c>
      <c r="G125" s="307" t="b">
        <f t="shared" si="9"/>
        <v>0</v>
      </c>
      <c r="H125" s="308">
        <f t="shared" si="10"/>
        <v>1</v>
      </c>
      <c r="I125" s="15" t="str">
        <f t="shared" si="11"/>
        <v/>
      </c>
      <c r="J125" s="15" t="str">
        <f t="shared" si="12"/>
        <v/>
      </c>
    </row>
    <row r="126" spans="1:10">
      <c r="A126" s="125">
        <v>117</v>
      </c>
      <c r="B126" s="126"/>
      <c r="C126" s="179"/>
      <c r="D126" s="126"/>
      <c r="E126" s="128"/>
      <c r="F126" s="15" t="str">
        <f t="shared" si="8"/>
        <v/>
      </c>
      <c r="G126" s="307" t="b">
        <f t="shared" si="9"/>
        <v>0</v>
      </c>
      <c r="H126" s="308">
        <f t="shared" si="10"/>
        <v>1</v>
      </c>
      <c r="I126" s="15" t="str">
        <f t="shared" si="11"/>
        <v/>
      </c>
      <c r="J126" s="15" t="str">
        <f t="shared" si="12"/>
        <v/>
      </c>
    </row>
    <row r="127" spans="1:10">
      <c r="A127" s="125">
        <v>118</v>
      </c>
      <c r="B127" s="126"/>
      <c r="C127" s="179"/>
      <c r="D127" s="126"/>
      <c r="E127" s="128"/>
      <c r="F127" s="15" t="str">
        <f t="shared" si="8"/>
        <v/>
      </c>
      <c r="G127" s="307" t="b">
        <f t="shared" si="9"/>
        <v>0</v>
      </c>
      <c r="H127" s="308">
        <f t="shared" si="10"/>
        <v>1</v>
      </c>
      <c r="I127" s="15" t="str">
        <f t="shared" si="11"/>
        <v/>
      </c>
      <c r="J127" s="15" t="str">
        <f t="shared" si="12"/>
        <v/>
      </c>
    </row>
    <row r="128" spans="1:10">
      <c r="A128" s="125">
        <v>119</v>
      </c>
      <c r="B128" s="126"/>
      <c r="C128" s="179"/>
      <c r="D128" s="126"/>
      <c r="E128" s="128"/>
      <c r="F128" s="15" t="str">
        <f t="shared" si="8"/>
        <v/>
      </c>
      <c r="G128" s="307" t="b">
        <f t="shared" si="9"/>
        <v>0</v>
      </c>
      <c r="H128" s="308">
        <f t="shared" si="10"/>
        <v>1</v>
      </c>
      <c r="I128" s="15" t="str">
        <f t="shared" si="11"/>
        <v/>
      </c>
      <c r="J128" s="15" t="str">
        <f t="shared" si="12"/>
        <v/>
      </c>
    </row>
    <row r="129" spans="1:10">
      <c r="A129" s="125">
        <v>120</v>
      </c>
      <c r="B129" s="126"/>
      <c r="C129" s="179"/>
      <c r="D129" s="126"/>
      <c r="E129" s="128"/>
      <c r="F129" s="15" t="str">
        <f t="shared" si="8"/>
        <v/>
      </c>
      <c r="G129" s="307" t="b">
        <f t="shared" si="9"/>
        <v>0</v>
      </c>
      <c r="H129" s="308">
        <f t="shared" si="10"/>
        <v>1</v>
      </c>
      <c r="I129" s="15" t="str">
        <f t="shared" si="11"/>
        <v/>
      </c>
      <c r="J129" s="15" t="str">
        <f t="shared" si="12"/>
        <v/>
      </c>
    </row>
    <row r="130" spans="1:10">
      <c r="A130" s="125">
        <v>121</v>
      </c>
      <c r="B130" s="126"/>
      <c r="C130" s="179"/>
      <c r="D130" s="126"/>
      <c r="E130" s="128"/>
      <c r="F130" s="15" t="str">
        <f t="shared" si="8"/>
        <v/>
      </c>
      <c r="G130" s="307" t="b">
        <f t="shared" si="9"/>
        <v>0</v>
      </c>
      <c r="H130" s="308">
        <f t="shared" si="10"/>
        <v>1</v>
      </c>
      <c r="I130" s="15" t="str">
        <f t="shared" si="11"/>
        <v/>
      </c>
      <c r="J130" s="15" t="str">
        <f t="shared" si="12"/>
        <v/>
      </c>
    </row>
    <row r="131" spans="1:10">
      <c r="A131" s="125">
        <v>122</v>
      </c>
      <c r="B131" s="126"/>
      <c r="C131" s="179"/>
      <c r="D131" s="126"/>
      <c r="E131" s="128"/>
      <c r="F131" s="15" t="str">
        <f t="shared" si="8"/>
        <v/>
      </c>
      <c r="G131" s="307" t="b">
        <f t="shared" si="9"/>
        <v>0</v>
      </c>
      <c r="H131" s="308">
        <f t="shared" si="10"/>
        <v>1</v>
      </c>
      <c r="I131" s="15" t="str">
        <f t="shared" si="11"/>
        <v/>
      </c>
      <c r="J131" s="15" t="str">
        <f t="shared" si="12"/>
        <v/>
      </c>
    </row>
    <row r="132" spans="1:10">
      <c r="A132" s="125">
        <v>123</v>
      </c>
      <c r="B132" s="126"/>
      <c r="C132" s="179"/>
      <c r="D132" s="126"/>
      <c r="E132" s="128"/>
      <c r="F132" s="15" t="str">
        <f t="shared" si="8"/>
        <v/>
      </c>
      <c r="G132" s="307" t="b">
        <f t="shared" si="9"/>
        <v>0</v>
      </c>
      <c r="H132" s="308">
        <f t="shared" si="10"/>
        <v>1</v>
      </c>
      <c r="I132" s="15" t="str">
        <f t="shared" si="11"/>
        <v/>
      </c>
      <c r="J132" s="15" t="str">
        <f t="shared" si="12"/>
        <v/>
      </c>
    </row>
    <row r="133" spans="1:10">
      <c r="A133" s="125">
        <v>124</v>
      </c>
      <c r="B133" s="126"/>
      <c r="C133" s="179"/>
      <c r="D133" s="126"/>
      <c r="E133" s="128"/>
      <c r="F133" s="15" t="str">
        <f t="shared" si="8"/>
        <v/>
      </c>
      <c r="G133" s="307" t="b">
        <f t="shared" si="9"/>
        <v>0</v>
      </c>
      <c r="H133" s="308">
        <f t="shared" si="10"/>
        <v>1</v>
      </c>
      <c r="I133" s="15" t="str">
        <f t="shared" si="11"/>
        <v/>
      </c>
      <c r="J133" s="15" t="str">
        <f t="shared" si="12"/>
        <v/>
      </c>
    </row>
    <row r="134" spans="1:10">
      <c r="A134" s="125">
        <v>125</v>
      </c>
      <c r="B134" s="126"/>
      <c r="C134" s="179"/>
      <c r="D134" s="126"/>
      <c r="E134" s="128"/>
      <c r="F134" s="15" t="str">
        <f t="shared" si="8"/>
        <v/>
      </c>
      <c r="G134" s="307" t="b">
        <f t="shared" si="9"/>
        <v>0</v>
      </c>
      <c r="H134" s="308">
        <f t="shared" si="10"/>
        <v>1</v>
      </c>
      <c r="I134" s="15" t="str">
        <f t="shared" si="11"/>
        <v/>
      </c>
      <c r="J134" s="15" t="str">
        <f t="shared" si="12"/>
        <v/>
      </c>
    </row>
    <row r="135" spans="1:10">
      <c r="A135" s="125">
        <v>126</v>
      </c>
      <c r="B135" s="126"/>
      <c r="C135" s="179"/>
      <c r="D135" s="126"/>
      <c r="E135" s="128"/>
      <c r="F135" s="15" t="str">
        <f t="shared" si="8"/>
        <v/>
      </c>
      <c r="G135" s="307" t="b">
        <f t="shared" si="9"/>
        <v>0</v>
      </c>
      <c r="H135" s="308">
        <f t="shared" si="10"/>
        <v>1</v>
      </c>
      <c r="I135" s="15" t="str">
        <f t="shared" si="11"/>
        <v/>
      </c>
      <c r="J135" s="15" t="str">
        <f t="shared" si="12"/>
        <v/>
      </c>
    </row>
    <row r="136" spans="1:10">
      <c r="A136" s="125">
        <v>127</v>
      </c>
      <c r="B136" s="126"/>
      <c r="C136" s="179"/>
      <c r="D136" s="126"/>
      <c r="E136" s="128"/>
      <c r="F136" s="15" t="str">
        <f t="shared" si="8"/>
        <v/>
      </c>
      <c r="G136" s="307" t="b">
        <f t="shared" si="9"/>
        <v>0</v>
      </c>
      <c r="H136" s="308">
        <f t="shared" si="10"/>
        <v>1</v>
      </c>
      <c r="I136" s="15" t="str">
        <f t="shared" si="11"/>
        <v/>
      </c>
      <c r="J136" s="15" t="str">
        <f t="shared" si="12"/>
        <v/>
      </c>
    </row>
    <row r="137" spans="1:10">
      <c r="A137" s="125">
        <v>128</v>
      </c>
      <c r="B137" s="126"/>
      <c r="C137" s="179"/>
      <c r="D137" s="126"/>
      <c r="E137" s="128"/>
      <c r="F137" s="15" t="str">
        <f t="shared" si="8"/>
        <v/>
      </c>
      <c r="G137" s="307" t="b">
        <f t="shared" si="9"/>
        <v>0</v>
      </c>
      <c r="H137" s="308">
        <f t="shared" si="10"/>
        <v>1</v>
      </c>
      <c r="I137" s="15" t="str">
        <f t="shared" si="11"/>
        <v/>
      </c>
      <c r="J137" s="15" t="str">
        <f t="shared" si="12"/>
        <v/>
      </c>
    </row>
    <row r="138" spans="1:10">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c r="A140" s="125">
        <v>131</v>
      </c>
      <c r="B140" s="126"/>
      <c r="C140" s="179"/>
      <c r="D140" s="126"/>
      <c r="E140" s="128"/>
      <c r="F140" s="15" t="str">
        <f t="shared" si="13"/>
        <v/>
      </c>
      <c r="G140" s="307" t="b">
        <f t="shared" si="14"/>
        <v>0</v>
      </c>
      <c r="H140" s="308">
        <f t="shared" si="15"/>
        <v>1</v>
      </c>
      <c r="I140" s="15" t="str">
        <f t="shared" si="16"/>
        <v/>
      </c>
      <c r="J140" s="15" t="str">
        <f t="shared" si="17"/>
        <v/>
      </c>
    </row>
    <row r="141" spans="1:10">
      <c r="A141" s="125">
        <v>132</v>
      </c>
      <c r="B141" s="126"/>
      <c r="C141" s="179"/>
      <c r="D141" s="126"/>
      <c r="E141" s="128"/>
      <c r="F141" s="15" t="str">
        <f t="shared" si="13"/>
        <v/>
      </c>
      <c r="G141" s="307" t="b">
        <f t="shared" si="14"/>
        <v>0</v>
      </c>
      <c r="H141" s="308">
        <f t="shared" si="15"/>
        <v>1</v>
      </c>
      <c r="I141" s="15" t="str">
        <f t="shared" si="16"/>
        <v/>
      </c>
      <c r="J141" s="15" t="str">
        <f t="shared" si="17"/>
        <v/>
      </c>
    </row>
    <row r="142" spans="1:10">
      <c r="A142" s="125">
        <v>133</v>
      </c>
      <c r="B142" s="126"/>
      <c r="C142" s="179"/>
      <c r="D142" s="126"/>
      <c r="E142" s="128"/>
      <c r="F142" s="15" t="str">
        <f t="shared" si="13"/>
        <v/>
      </c>
      <c r="G142" s="307" t="b">
        <f t="shared" si="14"/>
        <v>0</v>
      </c>
      <c r="H142" s="308">
        <f t="shared" si="15"/>
        <v>1</v>
      </c>
      <c r="I142" s="15" t="str">
        <f t="shared" si="16"/>
        <v/>
      </c>
      <c r="J142" s="15" t="str">
        <f t="shared" si="17"/>
        <v/>
      </c>
    </row>
    <row r="143" spans="1:10">
      <c r="A143" s="125">
        <v>134</v>
      </c>
      <c r="B143" s="126"/>
      <c r="C143" s="179"/>
      <c r="D143" s="126"/>
      <c r="E143" s="128"/>
      <c r="F143" s="15" t="str">
        <f t="shared" si="13"/>
        <v/>
      </c>
      <c r="G143" s="307" t="b">
        <f t="shared" si="14"/>
        <v>0</v>
      </c>
      <c r="H143" s="308">
        <f t="shared" si="15"/>
        <v>1</v>
      </c>
      <c r="I143" s="15" t="str">
        <f t="shared" si="16"/>
        <v/>
      </c>
      <c r="J143" s="15" t="str">
        <f t="shared" si="17"/>
        <v/>
      </c>
    </row>
    <row r="144" spans="1:10">
      <c r="A144" s="125">
        <v>135</v>
      </c>
      <c r="B144" s="126"/>
      <c r="C144" s="179"/>
      <c r="D144" s="126"/>
      <c r="E144" s="128"/>
      <c r="F144" s="15" t="str">
        <f t="shared" si="13"/>
        <v/>
      </c>
      <c r="G144" s="307" t="b">
        <f t="shared" si="14"/>
        <v>0</v>
      </c>
      <c r="H144" s="308">
        <f t="shared" si="15"/>
        <v>1</v>
      </c>
      <c r="I144" s="15" t="str">
        <f t="shared" si="16"/>
        <v/>
      </c>
      <c r="J144" s="15" t="str">
        <f t="shared" si="17"/>
        <v/>
      </c>
    </row>
    <row r="145" spans="1:10">
      <c r="A145" s="125">
        <v>136</v>
      </c>
      <c r="B145" s="126"/>
      <c r="C145" s="179"/>
      <c r="D145" s="126"/>
      <c r="E145" s="128"/>
      <c r="F145" s="15" t="str">
        <f t="shared" si="13"/>
        <v/>
      </c>
      <c r="G145" s="307" t="b">
        <f t="shared" si="14"/>
        <v>0</v>
      </c>
      <c r="H145" s="308">
        <f t="shared" si="15"/>
        <v>1</v>
      </c>
      <c r="I145" s="15" t="str">
        <f t="shared" si="16"/>
        <v/>
      </c>
      <c r="J145" s="15" t="str">
        <f t="shared" si="17"/>
        <v/>
      </c>
    </row>
    <row r="146" spans="1:10">
      <c r="A146" s="125">
        <v>137</v>
      </c>
      <c r="B146" s="126"/>
      <c r="C146" s="179"/>
      <c r="D146" s="126"/>
      <c r="E146" s="128"/>
      <c r="F146" s="15" t="str">
        <f t="shared" si="13"/>
        <v/>
      </c>
      <c r="G146" s="307" t="b">
        <f t="shared" si="14"/>
        <v>0</v>
      </c>
      <c r="H146" s="308">
        <f t="shared" si="15"/>
        <v>1</v>
      </c>
      <c r="I146" s="15" t="str">
        <f t="shared" si="16"/>
        <v/>
      </c>
      <c r="J146" s="15" t="str">
        <f t="shared" si="17"/>
        <v/>
      </c>
    </row>
    <row r="147" spans="1:10">
      <c r="A147" s="125">
        <v>138</v>
      </c>
      <c r="B147" s="126"/>
      <c r="C147" s="179"/>
      <c r="D147" s="126"/>
      <c r="E147" s="128"/>
      <c r="F147" s="15" t="str">
        <f t="shared" si="13"/>
        <v/>
      </c>
      <c r="G147" s="307" t="b">
        <f t="shared" si="14"/>
        <v>0</v>
      </c>
      <c r="H147" s="308">
        <f t="shared" si="15"/>
        <v>1</v>
      </c>
      <c r="I147" s="15" t="str">
        <f t="shared" si="16"/>
        <v/>
      </c>
      <c r="J147" s="15" t="str">
        <f t="shared" si="17"/>
        <v/>
      </c>
    </row>
    <row r="148" spans="1:10">
      <c r="A148" s="125">
        <v>139</v>
      </c>
      <c r="B148" s="126"/>
      <c r="C148" s="179"/>
      <c r="D148" s="126"/>
      <c r="E148" s="128"/>
      <c r="F148" s="15" t="str">
        <f t="shared" si="13"/>
        <v/>
      </c>
      <c r="G148" s="307" t="b">
        <f t="shared" si="14"/>
        <v>0</v>
      </c>
      <c r="H148" s="308">
        <f t="shared" si="15"/>
        <v>1</v>
      </c>
      <c r="I148" s="15" t="str">
        <f t="shared" si="16"/>
        <v/>
      </c>
      <c r="J148" s="15" t="str">
        <f t="shared" si="17"/>
        <v/>
      </c>
    </row>
    <row r="149" spans="1:10">
      <c r="A149" s="125">
        <v>140</v>
      </c>
      <c r="B149" s="126"/>
      <c r="C149" s="179"/>
      <c r="D149" s="126"/>
      <c r="E149" s="128"/>
      <c r="F149" s="15" t="str">
        <f t="shared" si="13"/>
        <v/>
      </c>
      <c r="G149" s="307" t="b">
        <f t="shared" si="14"/>
        <v>0</v>
      </c>
      <c r="H149" s="308">
        <f t="shared" si="15"/>
        <v>1</v>
      </c>
      <c r="I149" s="15" t="str">
        <f t="shared" si="16"/>
        <v/>
      </c>
      <c r="J149" s="15" t="str">
        <f t="shared" si="17"/>
        <v/>
      </c>
    </row>
    <row r="150" spans="1:10">
      <c r="A150" s="125">
        <v>141</v>
      </c>
      <c r="B150" s="126"/>
      <c r="C150" s="179"/>
      <c r="D150" s="126"/>
      <c r="E150" s="128"/>
      <c r="F150" s="15" t="str">
        <f t="shared" si="13"/>
        <v/>
      </c>
      <c r="G150" s="307" t="b">
        <f t="shared" si="14"/>
        <v>0</v>
      </c>
      <c r="H150" s="308">
        <f t="shared" si="15"/>
        <v>1</v>
      </c>
      <c r="I150" s="15" t="str">
        <f t="shared" si="16"/>
        <v/>
      </c>
      <c r="J150" s="15" t="str">
        <f t="shared" si="17"/>
        <v/>
      </c>
    </row>
    <row r="151" spans="1:10">
      <c r="A151" s="125">
        <v>142</v>
      </c>
      <c r="B151" s="126"/>
      <c r="C151" s="179"/>
      <c r="D151" s="126"/>
      <c r="E151" s="128"/>
      <c r="F151" s="15" t="str">
        <f t="shared" si="13"/>
        <v/>
      </c>
      <c r="G151" s="307" t="b">
        <f t="shared" si="14"/>
        <v>0</v>
      </c>
      <c r="H151" s="308">
        <f t="shared" si="15"/>
        <v>1</v>
      </c>
      <c r="I151" s="15" t="str">
        <f t="shared" si="16"/>
        <v/>
      </c>
      <c r="J151" s="15" t="str">
        <f t="shared" si="17"/>
        <v/>
      </c>
    </row>
    <row r="152" spans="1:10">
      <c r="A152" s="125">
        <v>143</v>
      </c>
      <c r="B152" s="126"/>
      <c r="C152" s="179"/>
      <c r="D152" s="126"/>
      <c r="E152" s="128"/>
      <c r="F152" s="15" t="str">
        <f t="shared" si="13"/>
        <v/>
      </c>
      <c r="G152" s="307" t="b">
        <f t="shared" si="14"/>
        <v>0</v>
      </c>
      <c r="H152" s="308">
        <f t="shared" si="15"/>
        <v>1</v>
      </c>
      <c r="I152" s="15" t="str">
        <f t="shared" si="16"/>
        <v/>
      </c>
      <c r="J152" s="15" t="str">
        <f t="shared" si="17"/>
        <v/>
      </c>
    </row>
    <row r="153" spans="1:10">
      <c r="A153" s="125">
        <v>144</v>
      </c>
      <c r="B153" s="126"/>
      <c r="C153" s="179"/>
      <c r="D153" s="126"/>
      <c r="E153" s="128"/>
      <c r="F153" s="15" t="str">
        <f t="shared" si="13"/>
        <v/>
      </c>
      <c r="G153" s="307" t="b">
        <f t="shared" si="14"/>
        <v>0</v>
      </c>
      <c r="H153" s="308">
        <f t="shared" si="15"/>
        <v>1</v>
      </c>
      <c r="I153" s="15" t="str">
        <f t="shared" si="16"/>
        <v/>
      </c>
      <c r="J153" s="15" t="str">
        <f t="shared" si="17"/>
        <v/>
      </c>
    </row>
    <row r="154" spans="1:10">
      <c r="A154" s="125">
        <v>145</v>
      </c>
      <c r="B154" s="126"/>
      <c r="C154" s="179"/>
      <c r="D154" s="126"/>
      <c r="E154" s="128"/>
      <c r="F154" s="15" t="str">
        <f t="shared" si="13"/>
        <v/>
      </c>
      <c r="G154" s="307" t="b">
        <f t="shared" si="14"/>
        <v>0</v>
      </c>
      <c r="H154" s="308">
        <f t="shared" si="15"/>
        <v>1</v>
      </c>
      <c r="I154" s="15" t="str">
        <f t="shared" si="16"/>
        <v/>
      </c>
      <c r="J154" s="15" t="str">
        <f t="shared" si="17"/>
        <v/>
      </c>
    </row>
    <row r="155" spans="1:10">
      <c r="A155" s="125">
        <v>146</v>
      </c>
      <c r="B155" s="126"/>
      <c r="C155" s="179"/>
      <c r="D155" s="126"/>
      <c r="E155" s="128"/>
      <c r="F155" s="15" t="str">
        <f t="shared" si="13"/>
        <v/>
      </c>
      <c r="G155" s="307" t="b">
        <f t="shared" si="14"/>
        <v>0</v>
      </c>
      <c r="H155" s="308">
        <f t="shared" si="15"/>
        <v>1</v>
      </c>
      <c r="I155" s="15" t="str">
        <f t="shared" si="16"/>
        <v/>
      </c>
      <c r="J155" s="15" t="str">
        <f t="shared" si="17"/>
        <v/>
      </c>
    </row>
    <row r="156" spans="1:10">
      <c r="A156" s="125">
        <v>147</v>
      </c>
      <c r="B156" s="126"/>
      <c r="C156" s="179"/>
      <c r="D156" s="126"/>
      <c r="E156" s="128"/>
      <c r="F156" s="15" t="str">
        <f t="shared" si="13"/>
        <v/>
      </c>
      <c r="G156" s="307" t="b">
        <f t="shared" si="14"/>
        <v>0</v>
      </c>
      <c r="H156" s="308">
        <f t="shared" si="15"/>
        <v>1</v>
      </c>
      <c r="I156" s="15" t="str">
        <f t="shared" si="16"/>
        <v/>
      </c>
      <c r="J156" s="15" t="str">
        <f t="shared" si="17"/>
        <v/>
      </c>
    </row>
    <row r="157" spans="1:10">
      <c r="A157" s="125">
        <v>148</v>
      </c>
      <c r="B157" s="126"/>
      <c r="C157" s="179"/>
      <c r="D157" s="126"/>
      <c r="E157" s="128"/>
      <c r="F157" s="15" t="str">
        <f t="shared" si="13"/>
        <v/>
      </c>
      <c r="G157" s="307" t="b">
        <f t="shared" si="14"/>
        <v>0</v>
      </c>
      <c r="H157" s="308">
        <f t="shared" si="15"/>
        <v>1</v>
      </c>
      <c r="I157" s="15" t="str">
        <f t="shared" si="16"/>
        <v/>
      </c>
      <c r="J157" s="15" t="str">
        <f t="shared" si="17"/>
        <v/>
      </c>
    </row>
    <row r="158" spans="1:10">
      <c r="A158" s="125">
        <v>149</v>
      </c>
      <c r="B158" s="126"/>
      <c r="C158" s="179"/>
      <c r="D158" s="126"/>
      <c r="E158" s="128"/>
      <c r="F158" s="15" t="str">
        <f t="shared" si="13"/>
        <v/>
      </c>
      <c r="G158" s="307" t="b">
        <f t="shared" si="14"/>
        <v>0</v>
      </c>
      <c r="H158" s="308">
        <f t="shared" si="15"/>
        <v>1</v>
      </c>
      <c r="I158" s="15" t="str">
        <f t="shared" si="16"/>
        <v/>
      </c>
      <c r="J158" s="15" t="str">
        <f t="shared" si="17"/>
        <v/>
      </c>
    </row>
    <row r="159" spans="1:10">
      <c r="A159" s="125">
        <v>150</v>
      </c>
      <c r="B159" s="126"/>
      <c r="C159" s="179"/>
      <c r="D159" s="126"/>
      <c r="E159" s="128"/>
      <c r="F159" s="15" t="str">
        <f t="shared" si="13"/>
        <v/>
      </c>
      <c r="G159" s="307" t="b">
        <f t="shared" si="14"/>
        <v>0</v>
      </c>
      <c r="H159" s="308">
        <f t="shared" si="15"/>
        <v>1</v>
      </c>
      <c r="I159" s="15" t="str">
        <f t="shared" si="16"/>
        <v/>
      </c>
      <c r="J159" s="15" t="str">
        <f t="shared" si="17"/>
        <v/>
      </c>
    </row>
    <row r="160" spans="1:10">
      <c r="A160" s="125">
        <v>151</v>
      </c>
      <c r="B160" s="126"/>
      <c r="C160" s="179"/>
      <c r="D160" s="126"/>
      <c r="E160" s="128"/>
      <c r="F160" s="15" t="str">
        <f t="shared" si="13"/>
        <v/>
      </c>
      <c r="G160" s="307" t="b">
        <f t="shared" si="14"/>
        <v>0</v>
      </c>
      <c r="H160" s="308">
        <f t="shared" si="15"/>
        <v>1</v>
      </c>
      <c r="I160" s="15" t="str">
        <f t="shared" si="16"/>
        <v/>
      </c>
      <c r="J160" s="15" t="str">
        <f t="shared" si="17"/>
        <v/>
      </c>
    </row>
    <row r="161" spans="1:10">
      <c r="A161" s="125">
        <v>152</v>
      </c>
      <c r="B161" s="126"/>
      <c r="C161" s="179"/>
      <c r="D161" s="126"/>
      <c r="E161" s="128"/>
      <c r="F161" s="15" t="str">
        <f t="shared" si="13"/>
        <v/>
      </c>
      <c r="G161" s="307" t="b">
        <f t="shared" si="14"/>
        <v>0</v>
      </c>
      <c r="H161" s="308">
        <f t="shared" si="15"/>
        <v>1</v>
      </c>
      <c r="I161" s="15" t="str">
        <f t="shared" si="16"/>
        <v/>
      </c>
      <c r="J161" s="15" t="str">
        <f t="shared" si="17"/>
        <v/>
      </c>
    </row>
    <row r="162" spans="1:10">
      <c r="A162" s="125">
        <v>153</v>
      </c>
      <c r="B162" s="126"/>
      <c r="C162" s="179"/>
      <c r="D162" s="126"/>
      <c r="E162" s="128"/>
      <c r="F162" s="15" t="str">
        <f t="shared" si="13"/>
        <v/>
      </c>
      <c r="G162" s="307" t="b">
        <f t="shared" si="14"/>
        <v>0</v>
      </c>
      <c r="H162" s="308">
        <f t="shared" si="15"/>
        <v>1</v>
      </c>
      <c r="I162" s="15" t="str">
        <f t="shared" si="16"/>
        <v/>
      </c>
      <c r="J162" s="15" t="str">
        <f t="shared" si="17"/>
        <v/>
      </c>
    </row>
    <row r="163" spans="1:10">
      <c r="A163" s="125">
        <v>154</v>
      </c>
      <c r="B163" s="126"/>
      <c r="C163" s="179"/>
      <c r="D163" s="126"/>
      <c r="E163" s="128"/>
      <c r="F163" s="15" t="str">
        <f t="shared" si="13"/>
        <v/>
      </c>
      <c r="G163" s="307" t="b">
        <f t="shared" si="14"/>
        <v>0</v>
      </c>
      <c r="H163" s="308">
        <f t="shared" si="15"/>
        <v>1</v>
      </c>
      <c r="I163" s="15" t="str">
        <f t="shared" si="16"/>
        <v/>
      </c>
      <c r="J163" s="15" t="str">
        <f t="shared" si="17"/>
        <v/>
      </c>
    </row>
    <row r="164" spans="1:10">
      <c r="A164" s="125">
        <v>155</v>
      </c>
      <c r="B164" s="126"/>
      <c r="C164" s="179"/>
      <c r="D164" s="126"/>
      <c r="E164" s="128"/>
      <c r="F164" s="15" t="str">
        <f t="shared" si="13"/>
        <v/>
      </c>
      <c r="G164" s="307" t="b">
        <f t="shared" si="14"/>
        <v>0</v>
      </c>
      <c r="H164" s="308">
        <f t="shared" si="15"/>
        <v>1</v>
      </c>
      <c r="I164" s="15" t="str">
        <f t="shared" si="16"/>
        <v/>
      </c>
      <c r="J164" s="15" t="str">
        <f t="shared" si="17"/>
        <v/>
      </c>
    </row>
    <row r="165" spans="1:10">
      <c r="A165" s="125">
        <v>156</v>
      </c>
      <c r="B165" s="126"/>
      <c r="C165" s="179"/>
      <c r="D165" s="126"/>
      <c r="E165" s="128"/>
      <c r="F165" s="15" t="str">
        <f t="shared" si="13"/>
        <v/>
      </c>
      <c r="G165" s="307" t="b">
        <f t="shared" si="14"/>
        <v>0</v>
      </c>
      <c r="H165" s="308">
        <f t="shared" si="15"/>
        <v>1</v>
      </c>
      <c r="I165" s="15" t="str">
        <f t="shared" si="16"/>
        <v/>
      </c>
      <c r="J165" s="15" t="str">
        <f t="shared" si="17"/>
        <v/>
      </c>
    </row>
    <row r="166" spans="1:10">
      <c r="A166" s="125">
        <v>157</v>
      </c>
      <c r="B166" s="126"/>
      <c r="C166" s="179"/>
      <c r="D166" s="126"/>
      <c r="E166" s="128"/>
      <c r="F166" s="15" t="str">
        <f t="shared" si="13"/>
        <v/>
      </c>
      <c r="G166" s="307" t="b">
        <f t="shared" si="14"/>
        <v>0</v>
      </c>
      <c r="H166" s="308">
        <f t="shared" si="15"/>
        <v>1</v>
      </c>
      <c r="I166" s="15" t="str">
        <f t="shared" si="16"/>
        <v/>
      </c>
      <c r="J166" s="15" t="str">
        <f t="shared" si="17"/>
        <v/>
      </c>
    </row>
    <row r="167" spans="1:10">
      <c r="A167" s="125">
        <v>158</v>
      </c>
      <c r="B167" s="126"/>
      <c r="C167" s="179"/>
      <c r="D167" s="126"/>
      <c r="E167" s="128"/>
      <c r="F167" s="15" t="str">
        <f t="shared" si="13"/>
        <v/>
      </c>
      <c r="G167" s="307" t="b">
        <f t="shared" si="14"/>
        <v>0</v>
      </c>
      <c r="H167" s="308">
        <f t="shared" si="15"/>
        <v>1</v>
      </c>
      <c r="I167" s="15" t="str">
        <f t="shared" si="16"/>
        <v/>
      </c>
      <c r="J167" s="15" t="str">
        <f t="shared" si="17"/>
        <v/>
      </c>
    </row>
    <row r="168" spans="1:10">
      <c r="A168" s="125">
        <v>159</v>
      </c>
      <c r="B168" s="126"/>
      <c r="C168" s="179"/>
      <c r="D168" s="126"/>
      <c r="E168" s="128"/>
      <c r="F168" s="15" t="str">
        <f t="shared" si="13"/>
        <v/>
      </c>
      <c r="G168" s="307" t="b">
        <f t="shared" si="14"/>
        <v>0</v>
      </c>
      <c r="H168" s="308">
        <f t="shared" si="15"/>
        <v>1</v>
      </c>
      <c r="I168" s="15" t="str">
        <f t="shared" si="16"/>
        <v/>
      </c>
      <c r="J168" s="15" t="str">
        <f t="shared" si="17"/>
        <v/>
      </c>
    </row>
    <row r="169" spans="1:10">
      <c r="A169" s="125">
        <v>160</v>
      </c>
      <c r="B169" s="126"/>
      <c r="C169" s="179"/>
      <c r="D169" s="126"/>
      <c r="E169" s="128"/>
      <c r="F169" s="15" t="str">
        <f t="shared" si="13"/>
        <v/>
      </c>
      <c r="G169" s="307" t="b">
        <f t="shared" si="14"/>
        <v>0</v>
      </c>
      <c r="H169" s="308">
        <f t="shared" si="15"/>
        <v>1</v>
      </c>
      <c r="I169" s="15" t="str">
        <f t="shared" si="16"/>
        <v/>
      </c>
      <c r="J169" s="15" t="str">
        <f t="shared" si="17"/>
        <v/>
      </c>
    </row>
    <row r="170" spans="1:10">
      <c r="A170" s="125">
        <v>161</v>
      </c>
      <c r="B170" s="126"/>
      <c r="C170" s="179"/>
      <c r="D170" s="126"/>
      <c r="E170" s="128"/>
      <c r="F170" s="15" t="str">
        <f t="shared" si="13"/>
        <v/>
      </c>
      <c r="G170" s="307" t="b">
        <f t="shared" si="14"/>
        <v>0</v>
      </c>
      <c r="H170" s="308">
        <f t="shared" si="15"/>
        <v>1</v>
      </c>
      <c r="I170" s="15" t="str">
        <f t="shared" si="16"/>
        <v/>
      </c>
      <c r="J170" s="15" t="str">
        <f t="shared" si="17"/>
        <v/>
      </c>
    </row>
    <row r="171" spans="1:10">
      <c r="A171" s="125">
        <v>162</v>
      </c>
      <c r="B171" s="126"/>
      <c r="C171" s="179"/>
      <c r="D171" s="126"/>
      <c r="E171" s="128"/>
      <c r="F171" s="15" t="str">
        <f t="shared" si="13"/>
        <v/>
      </c>
      <c r="G171" s="307" t="b">
        <f t="shared" si="14"/>
        <v>0</v>
      </c>
      <c r="H171" s="308">
        <f t="shared" si="15"/>
        <v>1</v>
      </c>
      <c r="I171" s="15" t="str">
        <f t="shared" si="16"/>
        <v/>
      </c>
      <c r="J171" s="15" t="str">
        <f t="shared" si="17"/>
        <v/>
      </c>
    </row>
    <row r="172" spans="1:10">
      <c r="A172" s="125">
        <v>163</v>
      </c>
      <c r="B172" s="126"/>
      <c r="C172" s="179"/>
      <c r="D172" s="126"/>
      <c r="E172" s="128"/>
      <c r="F172" s="15" t="str">
        <f t="shared" si="13"/>
        <v/>
      </c>
      <c r="G172" s="307" t="b">
        <f t="shared" si="14"/>
        <v>0</v>
      </c>
      <c r="H172" s="308">
        <f t="shared" si="15"/>
        <v>1</v>
      </c>
      <c r="I172" s="15" t="str">
        <f t="shared" si="16"/>
        <v/>
      </c>
      <c r="J172" s="15" t="str">
        <f t="shared" si="17"/>
        <v/>
      </c>
    </row>
    <row r="173" spans="1:10">
      <c r="A173" s="125">
        <v>164</v>
      </c>
      <c r="B173" s="126"/>
      <c r="C173" s="179"/>
      <c r="D173" s="126"/>
      <c r="E173" s="128"/>
      <c r="F173" s="15" t="str">
        <f t="shared" si="13"/>
        <v/>
      </c>
      <c r="G173" s="307" t="b">
        <f t="shared" si="14"/>
        <v>0</v>
      </c>
      <c r="H173" s="308">
        <f t="shared" si="15"/>
        <v>1</v>
      </c>
      <c r="I173" s="15" t="str">
        <f t="shared" si="16"/>
        <v/>
      </c>
      <c r="J173" s="15" t="str">
        <f t="shared" si="17"/>
        <v/>
      </c>
    </row>
    <row r="174" spans="1:10">
      <c r="A174" s="125">
        <v>165</v>
      </c>
      <c r="B174" s="126"/>
      <c r="C174" s="179"/>
      <c r="D174" s="126"/>
      <c r="E174" s="128"/>
      <c r="F174" s="15" t="str">
        <f t="shared" si="13"/>
        <v/>
      </c>
      <c r="G174" s="307" t="b">
        <f t="shared" si="14"/>
        <v>0</v>
      </c>
      <c r="H174" s="308">
        <f t="shared" si="15"/>
        <v>1</v>
      </c>
      <c r="I174" s="15" t="str">
        <f t="shared" si="16"/>
        <v/>
      </c>
      <c r="J174" s="15" t="str">
        <f t="shared" si="17"/>
        <v/>
      </c>
    </row>
    <row r="175" spans="1:10">
      <c r="A175" s="125">
        <v>166</v>
      </c>
      <c r="B175" s="126"/>
      <c r="C175" s="179"/>
      <c r="D175" s="126"/>
      <c r="E175" s="128"/>
      <c r="F175" s="15" t="str">
        <f t="shared" si="13"/>
        <v/>
      </c>
      <c r="G175" s="307" t="b">
        <f t="shared" si="14"/>
        <v>0</v>
      </c>
      <c r="H175" s="308">
        <f t="shared" si="15"/>
        <v>1</v>
      </c>
      <c r="I175" s="15" t="str">
        <f t="shared" si="16"/>
        <v/>
      </c>
      <c r="J175" s="15" t="str">
        <f t="shared" si="17"/>
        <v/>
      </c>
    </row>
    <row r="176" spans="1:10">
      <c r="A176" s="125">
        <v>167</v>
      </c>
      <c r="B176" s="126"/>
      <c r="C176" s="179"/>
      <c r="D176" s="126"/>
      <c r="E176" s="128"/>
      <c r="F176" s="15" t="str">
        <f t="shared" si="13"/>
        <v/>
      </c>
      <c r="G176" s="307" t="b">
        <f t="shared" si="14"/>
        <v>0</v>
      </c>
      <c r="H176" s="308">
        <f t="shared" si="15"/>
        <v>1</v>
      </c>
      <c r="I176" s="15" t="str">
        <f t="shared" si="16"/>
        <v/>
      </c>
      <c r="J176" s="15" t="str">
        <f t="shared" si="17"/>
        <v/>
      </c>
    </row>
    <row r="177" spans="1:10">
      <c r="A177" s="125">
        <v>168</v>
      </c>
      <c r="B177" s="126"/>
      <c r="C177" s="179"/>
      <c r="D177" s="126"/>
      <c r="E177" s="128"/>
      <c r="F177" s="15" t="str">
        <f t="shared" si="13"/>
        <v/>
      </c>
      <c r="G177" s="307" t="b">
        <f t="shared" si="14"/>
        <v>0</v>
      </c>
      <c r="H177" s="308">
        <f t="shared" si="15"/>
        <v>1</v>
      </c>
      <c r="I177" s="15" t="str">
        <f t="shared" si="16"/>
        <v/>
      </c>
      <c r="J177" s="15" t="str">
        <f t="shared" si="17"/>
        <v/>
      </c>
    </row>
    <row r="178" spans="1:10">
      <c r="A178" s="125">
        <v>169</v>
      </c>
      <c r="B178" s="126"/>
      <c r="C178" s="179"/>
      <c r="D178" s="126"/>
      <c r="E178" s="128"/>
      <c r="F178" s="15" t="str">
        <f t="shared" si="13"/>
        <v/>
      </c>
      <c r="G178" s="307" t="b">
        <f t="shared" si="14"/>
        <v>0</v>
      </c>
      <c r="H178" s="308">
        <f t="shared" si="15"/>
        <v>1</v>
      </c>
      <c r="I178" s="15" t="str">
        <f t="shared" si="16"/>
        <v/>
      </c>
      <c r="J178" s="15" t="str">
        <f t="shared" si="17"/>
        <v/>
      </c>
    </row>
    <row r="179" spans="1:10">
      <c r="A179" s="125">
        <v>170</v>
      </c>
      <c r="B179" s="126"/>
      <c r="C179" s="179"/>
      <c r="D179" s="126"/>
      <c r="E179" s="128"/>
      <c r="F179" s="15" t="str">
        <f t="shared" si="13"/>
        <v/>
      </c>
      <c r="G179" s="307" t="b">
        <f t="shared" si="14"/>
        <v>0</v>
      </c>
      <c r="H179" s="308">
        <f t="shared" si="15"/>
        <v>1</v>
      </c>
      <c r="I179" s="15" t="str">
        <f t="shared" si="16"/>
        <v/>
      </c>
      <c r="J179" s="15" t="str">
        <f t="shared" si="17"/>
        <v/>
      </c>
    </row>
    <row r="180" spans="1:10">
      <c r="A180" s="125">
        <v>171</v>
      </c>
      <c r="B180" s="126"/>
      <c r="C180" s="179"/>
      <c r="D180" s="126"/>
      <c r="E180" s="128"/>
      <c r="F180" s="15" t="str">
        <f t="shared" si="13"/>
        <v/>
      </c>
      <c r="G180" s="307" t="b">
        <f t="shared" si="14"/>
        <v>0</v>
      </c>
      <c r="H180" s="308">
        <f t="shared" si="15"/>
        <v>1</v>
      </c>
      <c r="I180" s="15" t="str">
        <f t="shared" si="16"/>
        <v/>
      </c>
      <c r="J180" s="15" t="str">
        <f t="shared" si="17"/>
        <v/>
      </c>
    </row>
    <row r="181" spans="1:10">
      <c r="A181" s="125">
        <v>172</v>
      </c>
      <c r="B181" s="126"/>
      <c r="C181" s="179"/>
      <c r="D181" s="126"/>
      <c r="E181" s="128"/>
      <c r="F181" s="15" t="str">
        <f t="shared" si="13"/>
        <v/>
      </c>
      <c r="G181" s="307" t="b">
        <f t="shared" si="14"/>
        <v>0</v>
      </c>
      <c r="H181" s="308">
        <f t="shared" si="15"/>
        <v>1</v>
      </c>
      <c r="I181" s="15" t="str">
        <f t="shared" si="16"/>
        <v/>
      </c>
      <c r="J181" s="15" t="str">
        <f t="shared" si="17"/>
        <v/>
      </c>
    </row>
    <row r="182" spans="1:10">
      <c r="A182" s="125">
        <v>173</v>
      </c>
      <c r="B182" s="126"/>
      <c r="C182" s="179"/>
      <c r="D182" s="126"/>
      <c r="E182" s="128"/>
      <c r="F182" s="15" t="str">
        <f t="shared" si="13"/>
        <v/>
      </c>
      <c r="G182" s="307" t="b">
        <f t="shared" si="14"/>
        <v>0</v>
      </c>
      <c r="H182" s="308">
        <f t="shared" si="15"/>
        <v>1</v>
      </c>
      <c r="I182" s="15" t="str">
        <f t="shared" si="16"/>
        <v/>
      </c>
      <c r="J182" s="15" t="str">
        <f t="shared" si="17"/>
        <v/>
      </c>
    </row>
    <row r="183" spans="1:10">
      <c r="A183" s="125">
        <v>174</v>
      </c>
      <c r="B183" s="126"/>
      <c r="C183" s="179"/>
      <c r="D183" s="126"/>
      <c r="E183" s="128"/>
      <c r="F183" s="15" t="str">
        <f t="shared" si="13"/>
        <v/>
      </c>
      <c r="G183" s="307" t="b">
        <f t="shared" si="14"/>
        <v>0</v>
      </c>
      <c r="H183" s="308">
        <f t="shared" si="15"/>
        <v>1</v>
      </c>
      <c r="I183" s="15" t="str">
        <f t="shared" si="16"/>
        <v/>
      </c>
      <c r="J183" s="15" t="str">
        <f t="shared" si="17"/>
        <v/>
      </c>
    </row>
    <row r="184" spans="1:10">
      <c r="A184" s="125">
        <v>175</v>
      </c>
      <c r="B184" s="126"/>
      <c r="C184" s="179"/>
      <c r="D184" s="126"/>
      <c r="E184" s="128"/>
      <c r="F184" s="15" t="str">
        <f t="shared" si="13"/>
        <v/>
      </c>
      <c r="G184" s="307" t="b">
        <f t="shared" si="14"/>
        <v>0</v>
      </c>
      <c r="H184" s="308">
        <f t="shared" si="15"/>
        <v>1</v>
      </c>
      <c r="I184" s="15" t="str">
        <f t="shared" si="16"/>
        <v/>
      </c>
      <c r="J184" s="15" t="str">
        <f t="shared" si="17"/>
        <v/>
      </c>
    </row>
    <row r="185" spans="1:10">
      <c r="A185" s="125">
        <v>176</v>
      </c>
      <c r="B185" s="126"/>
      <c r="C185" s="179"/>
      <c r="D185" s="126"/>
      <c r="E185" s="128"/>
      <c r="F185" s="15" t="str">
        <f t="shared" si="13"/>
        <v/>
      </c>
      <c r="G185" s="307" t="b">
        <f t="shared" si="14"/>
        <v>0</v>
      </c>
      <c r="H185" s="308">
        <f t="shared" si="15"/>
        <v>1</v>
      </c>
      <c r="I185" s="15" t="str">
        <f t="shared" si="16"/>
        <v/>
      </c>
      <c r="J185" s="15" t="str">
        <f t="shared" si="17"/>
        <v/>
      </c>
    </row>
    <row r="186" spans="1:10">
      <c r="A186" s="125">
        <v>177</v>
      </c>
      <c r="B186" s="126"/>
      <c r="C186" s="179"/>
      <c r="D186" s="126"/>
      <c r="E186" s="128"/>
      <c r="F186" s="15" t="str">
        <f t="shared" si="13"/>
        <v/>
      </c>
      <c r="G186" s="307" t="b">
        <f t="shared" si="14"/>
        <v>0</v>
      </c>
      <c r="H186" s="308">
        <f t="shared" si="15"/>
        <v>1</v>
      </c>
      <c r="I186" s="15" t="str">
        <f t="shared" si="16"/>
        <v/>
      </c>
      <c r="J186" s="15" t="str">
        <f t="shared" si="17"/>
        <v/>
      </c>
    </row>
    <row r="187" spans="1:10">
      <c r="A187" s="125">
        <v>178</v>
      </c>
      <c r="B187" s="126"/>
      <c r="C187" s="179"/>
      <c r="D187" s="126"/>
      <c r="E187" s="128"/>
      <c r="F187" s="15" t="str">
        <f t="shared" si="13"/>
        <v/>
      </c>
      <c r="G187" s="307" t="b">
        <f t="shared" si="14"/>
        <v>0</v>
      </c>
      <c r="H187" s="308">
        <f t="shared" si="15"/>
        <v>1</v>
      </c>
      <c r="I187" s="15" t="str">
        <f t="shared" si="16"/>
        <v/>
      </c>
      <c r="J187" s="15" t="str">
        <f t="shared" si="17"/>
        <v/>
      </c>
    </row>
    <row r="188" spans="1:10">
      <c r="A188" s="125">
        <v>179</v>
      </c>
      <c r="B188" s="126"/>
      <c r="C188" s="179"/>
      <c r="D188" s="126"/>
      <c r="E188" s="128"/>
      <c r="F188" s="15" t="str">
        <f t="shared" si="13"/>
        <v/>
      </c>
      <c r="G188" s="307" t="b">
        <f t="shared" si="14"/>
        <v>0</v>
      </c>
      <c r="H188" s="308">
        <f t="shared" si="15"/>
        <v>1</v>
      </c>
      <c r="I188" s="15" t="str">
        <f t="shared" si="16"/>
        <v/>
      </c>
      <c r="J188" s="15" t="str">
        <f t="shared" si="17"/>
        <v/>
      </c>
    </row>
    <row r="189" spans="1:10">
      <c r="A189" s="125">
        <v>180</v>
      </c>
      <c r="B189" s="126"/>
      <c r="C189" s="179"/>
      <c r="D189" s="126"/>
      <c r="E189" s="128"/>
      <c r="F189" s="15" t="str">
        <f t="shared" si="13"/>
        <v/>
      </c>
      <c r="G189" s="307" t="b">
        <f t="shared" si="14"/>
        <v>0</v>
      </c>
      <c r="H189" s="308">
        <f t="shared" si="15"/>
        <v>1</v>
      </c>
      <c r="I189" s="15" t="str">
        <f t="shared" si="16"/>
        <v/>
      </c>
      <c r="J189" s="15" t="str">
        <f t="shared" si="17"/>
        <v/>
      </c>
    </row>
    <row r="190" spans="1:10">
      <c r="A190" s="125">
        <v>181</v>
      </c>
      <c r="B190" s="126"/>
      <c r="C190" s="179"/>
      <c r="D190" s="126"/>
      <c r="E190" s="128"/>
      <c r="F190" s="15" t="str">
        <f t="shared" si="13"/>
        <v/>
      </c>
      <c r="G190" s="307" t="b">
        <f t="shared" si="14"/>
        <v>0</v>
      </c>
      <c r="H190" s="308">
        <f t="shared" si="15"/>
        <v>1</v>
      </c>
      <c r="I190" s="15" t="str">
        <f t="shared" si="16"/>
        <v/>
      </c>
      <c r="J190" s="15" t="str">
        <f t="shared" si="17"/>
        <v/>
      </c>
    </row>
    <row r="191" spans="1:10">
      <c r="A191" s="125">
        <v>182</v>
      </c>
      <c r="B191" s="126"/>
      <c r="C191" s="179"/>
      <c r="D191" s="126"/>
      <c r="E191" s="128"/>
      <c r="F191" s="15" t="str">
        <f t="shared" si="13"/>
        <v/>
      </c>
      <c r="G191" s="307" t="b">
        <f t="shared" si="14"/>
        <v>0</v>
      </c>
      <c r="H191" s="308">
        <f t="shared" si="15"/>
        <v>1</v>
      </c>
      <c r="I191" s="15" t="str">
        <f t="shared" si="16"/>
        <v/>
      </c>
      <c r="J191" s="15" t="str">
        <f t="shared" si="17"/>
        <v/>
      </c>
    </row>
    <row r="192" spans="1:10">
      <c r="A192" s="125">
        <v>183</v>
      </c>
      <c r="B192" s="126"/>
      <c r="C192" s="179"/>
      <c r="D192" s="126"/>
      <c r="E192" s="128"/>
      <c r="F192" s="15" t="str">
        <f t="shared" si="13"/>
        <v/>
      </c>
      <c r="G192" s="307" t="b">
        <f t="shared" si="14"/>
        <v>0</v>
      </c>
      <c r="H192" s="308">
        <f t="shared" si="15"/>
        <v>1</v>
      </c>
      <c r="I192" s="15" t="str">
        <f t="shared" si="16"/>
        <v/>
      </c>
      <c r="J192" s="15" t="str">
        <f t="shared" si="17"/>
        <v/>
      </c>
    </row>
    <row r="193" spans="1:10">
      <c r="A193" s="125">
        <v>184</v>
      </c>
      <c r="B193" s="126"/>
      <c r="C193" s="179"/>
      <c r="D193" s="126"/>
      <c r="E193" s="128"/>
      <c r="F193" s="15" t="str">
        <f t="shared" si="13"/>
        <v/>
      </c>
      <c r="G193" s="307" t="b">
        <f t="shared" si="14"/>
        <v>0</v>
      </c>
      <c r="H193" s="308">
        <f t="shared" si="15"/>
        <v>1</v>
      </c>
      <c r="I193" s="15" t="str">
        <f t="shared" si="16"/>
        <v/>
      </c>
      <c r="J193" s="15" t="str">
        <f t="shared" si="17"/>
        <v/>
      </c>
    </row>
    <row r="194" spans="1:10">
      <c r="A194" s="125">
        <v>185</v>
      </c>
      <c r="B194" s="126"/>
      <c r="C194" s="179"/>
      <c r="D194" s="126"/>
      <c r="E194" s="128"/>
      <c r="F194" s="15" t="str">
        <f t="shared" si="13"/>
        <v/>
      </c>
      <c r="G194" s="307" t="b">
        <f t="shared" si="14"/>
        <v>0</v>
      </c>
      <c r="H194" s="308">
        <f t="shared" si="15"/>
        <v>1</v>
      </c>
      <c r="I194" s="15" t="str">
        <f t="shared" si="16"/>
        <v/>
      </c>
      <c r="J194" s="15" t="str">
        <f t="shared" si="17"/>
        <v/>
      </c>
    </row>
    <row r="195" spans="1:10">
      <c r="A195" s="125">
        <v>186</v>
      </c>
      <c r="B195" s="126"/>
      <c r="C195" s="179"/>
      <c r="D195" s="126"/>
      <c r="E195" s="128"/>
      <c r="F195" s="15" t="str">
        <f t="shared" si="13"/>
        <v/>
      </c>
      <c r="G195" s="307" t="b">
        <f t="shared" si="14"/>
        <v>0</v>
      </c>
      <c r="H195" s="308">
        <f t="shared" si="15"/>
        <v>1</v>
      </c>
      <c r="I195" s="15" t="str">
        <f t="shared" si="16"/>
        <v/>
      </c>
      <c r="J195" s="15" t="str">
        <f t="shared" si="17"/>
        <v/>
      </c>
    </row>
    <row r="196" spans="1:10">
      <c r="A196" s="125">
        <v>187</v>
      </c>
      <c r="B196" s="126"/>
      <c r="C196" s="179"/>
      <c r="D196" s="126"/>
      <c r="E196" s="128"/>
      <c r="F196" s="15" t="str">
        <f t="shared" si="13"/>
        <v/>
      </c>
      <c r="G196" s="307" t="b">
        <f t="shared" si="14"/>
        <v>0</v>
      </c>
      <c r="H196" s="308">
        <f t="shared" si="15"/>
        <v>1</v>
      </c>
      <c r="I196" s="15" t="str">
        <f t="shared" si="16"/>
        <v/>
      </c>
      <c r="J196" s="15" t="str">
        <f t="shared" si="17"/>
        <v/>
      </c>
    </row>
    <row r="197" spans="1:10">
      <c r="A197" s="125">
        <v>188</v>
      </c>
      <c r="B197" s="126"/>
      <c r="C197" s="179"/>
      <c r="D197" s="126"/>
      <c r="E197" s="128"/>
      <c r="F197" s="15" t="str">
        <f t="shared" si="13"/>
        <v/>
      </c>
      <c r="G197" s="307" t="b">
        <f t="shared" si="14"/>
        <v>0</v>
      </c>
      <c r="H197" s="308">
        <f t="shared" si="15"/>
        <v>1</v>
      </c>
      <c r="I197" s="15" t="str">
        <f t="shared" si="16"/>
        <v/>
      </c>
      <c r="J197" s="15" t="str">
        <f t="shared" si="17"/>
        <v/>
      </c>
    </row>
    <row r="198" spans="1:10">
      <c r="A198" s="125">
        <v>189</v>
      </c>
      <c r="B198" s="126"/>
      <c r="C198" s="179"/>
      <c r="D198" s="126"/>
      <c r="E198" s="128"/>
      <c r="F198" s="15" t="str">
        <f t="shared" si="13"/>
        <v/>
      </c>
      <c r="G198" s="307" t="b">
        <f t="shared" si="14"/>
        <v>0</v>
      </c>
      <c r="H198" s="308">
        <f t="shared" si="15"/>
        <v>1</v>
      </c>
      <c r="I198" s="15" t="str">
        <f t="shared" si="16"/>
        <v/>
      </c>
      <c r="J198" s="15" t="str">
        <f t="shared" si="17"/>
        <v/>
      </c>
    </row>
    <row r="199" spans="1:10">
      <c r="A199" s="125">
        <v>190</v>
      </c>
      <c r="B199" s="126"/>
      <c r="C199" s="179"/>
      <c r="D199" s="126"/>
      <c r="E199" s="128"/>
      <c r="F199" s="15" t="str">
        <f t="shared" si="13"/>
        <v/>
      </c>
      <c r="G199" s="307" t="b">
        <f t="shared" si="14"/>
        <v>0</v>
      </c>
      <c r="H199" s="308">
        <f t="shared" si="15"/>
        <v>1</v>
      </c>
      <c r="I199" s="15" t="str">
        <f t="shared" si="16"/>
        <v/>
      </c>
      <c r="J199" s="15" t="str">
        <f t="shared" si="17"/>
        <v/>
      </c>
    </row>
    <row r="200" spans="1:10">
      <c r="A200" s="125">
        <v>191</v>
      </c>
      <c r="B200" s="126"/>
      <c r="C200" s="179"/>
      <c r="D200" s="126"/>
      <c r="E200" s="128"/>
      <c r="F200" s="15" t="str">
        <f t="shared" si="13"/>
        <v/>
      </c>
      <c r="G200" s="307" t="b">
        <f t="shared" si="14"/>
        <v>0</v>
      </c>
      <c r="H200" s="308">
        <f t="shared" si="15"/>
        <v>1</v>
      </c>
      <c r="I200" s="15" t="str">
        <f t="shared" si="16"/>
        <v/>
      </c>
      <c r="J200" s="15" t="str">
        <f t="shared" si="17"/>
        <v/>
      </c>
    </row>
    <row r="201" spans="1:10">
      <c r="A201" s="125">
        <v>192</v>
      </c>
      <c r="B201" s="126"/>
      <c r="C201" s="179"/>
      <c r="D201" s="126"/>
      <c r="E201" s="128"/>
      <c r="F201" s="15" t="str">
        <f t="shared" si="13"/>
        <v/>
      </c>
      <c r="G201" s="307" t="b">
        <f t="shared" si="14"/>
        <v>0</v>
      </c>
      <c r="H201" s="308">
        <f t="shared" si="15"/>
        <v>1</v>
      </c>
      <c r="I201" s="15" t="str">
        <f t="shared" si="16"/>
        <v/>
      </c>
      <c r="J201" s="15" t="str">
        <f t="shared" si="17"/>
        <v/>
      </c>
    </row>
    <row r="202" spans="1:10">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c r="A204" s="125">
        <v>195</v>
      </c>
      <c r="B204" s="126"/>
      <c r="C204" s="179"/>
      <c r="D204" s="126"/>
      <c r="E204" s="128"/>
      <c r="F204" s="15" t="str">
        <f t="shared" si="18"/>
        <v/>
      </c>
      <c r="G204" s="307" t="b">
        <f t="shared" si="19"/>
        <v>0</v>
      </c>
      <c r="H204" s="308">
        <f t="shared" si="20"/>
        <v>1</v>
      </c>
      <c r="I204" s="15" t="str">
        <f t="shared" si="21"/>
        <v/>
      </c>
      <c r="J204" s="15" t="str">
        <f t="shared" si="22"/>
        <v/>
      </c>
    </row>
    <row r="205" spans="1:10">
      <c r="A205" s="125">
        <v>196</v>
      </c>
      <c r="B205" s="126"/>
      <c r="C205" s="179"/>
      <c r="D205" s="126"/>
      <c r="E205" s="128"/>
      <c r="F205" s="15" t="str">
        <f t="shared" si="18"/>
        <v/>
      </c>
      <c r="G205" s="307" t="b">
        <f t="shared" si="19"/>
        <v>0</v>
      </c>
      <c r="H205" s="308">
        <f t="shared" si="20"/>
        <v>1</v>
      </c>
      <c r="I205" s="15" t="str">
        <f t="shared" si="21"/>
        <v/>
      </c>
      <c r="J205" s="15" t="str">
        <f t="shared" si="22"/>
        <v/>
      </c>
    </row>
    <row r="206" spans="1:10">
      <c r="A206" s="125">
        <v>197</v>
      </c>
      <c r="B206" s="126"/>
      <c r="C206" s="179"/>
      <c r="D206" s="126"/>
      <c r="E206" s="128"/>
      <c r="F206" s="15" t="str">
        <f t="shared" si="18"/>
        <v/>
      </c>
      <c r="G206" s="307" t="b">
        <f t="shared" si="19"/>
        <v>0</v>
      </c>
      <c r="H206" s="308">
        <f t="shared" si="20"/>
        <v>1</v>
      </c>
      <c r="I206" s="15" t="str">
        <f t="shared" si="21"/>
        <v/>
      </c>
      <c r="J206" s="15" t="str">
        <f t="shared" si="22"/>
        <v/>
      </c>
    </row>
    <row r="207" spans="1:10">
      <c r="A207" s="125">
        <v>198</v>
      </c>
      <c r="B207" s="126"/>
      <c r="C207" s="179"/>
      <c r="D207" s="126"/>
      <c r="E207" s="128"/>
      <c r="F207" s="15" t="str">
        <f t="shared" si="18"/>
        <v/>
      </c>
      <c r="G207" s="307" t="b">
        <f t="shared" si="19"/>
        <v>0</v>
      </c>
      <c r="H207" s="308">
        <f t="shared" si="20"/>
        <v>1</v>
      </c>
      <c r="I207" s="15" t="str">
        <f t="shared" si="21"/>
        <v/>
      </c>
      <c r="J207" s="15" t="str">
        <f t="shared" si="22"/>
        <v/>
      </c>
    </row>
    <row r="208" spans="1:10">
      <c r="A208" s="125">
        <v>199</v>
      </c>
      <c r="B208" s="126"/>
      <c r="C208" s="179"/>
      <c r="D208" s="126"/>
      <c r="E208" s="128"/>
      <c r="F208" s="15" t="str">
        <f t="shared" si="18"/>
        <v/>
      </c>
      <c r="G208" s="307" t="b">
        <f t="shared" si="19"/>
        <v>0</v>
      </c>
      <c r="H208" s="308">
        <f t="shared" si="20"/>
        <v>1</v>
      </c>
      <c r="I208" s="15" t="str">
        <f t="shared" si="21"/>
        <v/>
      </c>
      <c r="J208" s="15" t="str">
        <f t="shared" si="22"/>
        <v/>
      </c>
    </row>
    <row r="209" spans="1:10">
      <c r="A209" s="125">
        <v>200</v>
      </c>
      <c r="B209" s="126"/>
      <c r="C209" s="179"/>
      <c r="D209" s="126"/>
      <c r="E209" s="128"/>
      <c r="F209" s="15" t="str">
        <f t="shared" si="18"/>
        <v/>
      </c>
      <c r="G209" s="307" t="b">
        <f t="shared" si="19"/>
        <v>0</v>
      </c>
      <c r="H209" s="308">
        <f t="shared" si="20"/>
        <v>1</v>
      </c>
      <c r="I209" s="15" t="str">
        <f t="shared" si="21"/>
        <v/>
      </c>
      <c r="J209" s="15" t="str">
        <f t="shared" si="22"/>
        <v/>
      </c>
    </row>
    <row r="210" spans="1:10">
      <c r="A210" s="125">
        <v>201</v>
      </c>
      <c r="B210" s="126"/>
      <c r="C210" s="179"/>
      <c r="D210" s="126"/>
      <c r="E210" s="128"/>
      <c r="F210" s="15" t="str">
        <f t="shared" si="18"/>
        <v/>
      </c>
      <c r="G210" s="307" t="b">
        <f t="shared" si="19"/>
        <v>0</v>
      </c>
      <c r="H210" s="308">
        <f t="shared" si="20"/>
        <v>1</v>
      </c>
      <c r="I210" s="15" t="str">
        <f t="shared" si="21"/>
        <v/>
      </c>
      <c r="J210" s="15" t="str">
        <f t="shared" si="22"/>
        <v/>
      </c>
    </row>
    <row r="211" spans="1:10">
      <c r="A211" s="125">
        <v>202</v>
      </c>
      <c r="B211" s="126"/>
      <c r="C211" s="179"/>
      <c r="D211" s="126"/>
      <c r="E211" s="128"/>
      <c r="F211" s="15" t="str">
        <f t="shared" si="18"/>
        <v/>
      </c>
      <c r="G211" s="307" t="b">
        <f t="shared" si="19"/>
        <v>0</v>
      </c>
      <c r="H211" s="308">
        <f t="shared" si="20"/>
        <v>1</v>
      </c>
      <c r="I211" s="15" t="str">
        <f t="shared" si="21"/>
        <v/>
      </c>
      <c r="J211" s="15" t="str">
        <f t="shared" si="22"/>
        <v/>
      </c>
    </row>
    <row r="212" spans="1:10">
      <c r="A212" s="125">
        <v>203</v>
      </c>
      <c r="B212" s="126"/>
      <c r="C212" s="179"/>
      <c r="D212" s="126"/>
      <c r="E212" s="128"/>
      <c r="F212" s="15" t="str">
        <f t="shared" si="18"/>
        <v/>
      </c>
      <c r="G212" s="307" t="b">
        <f t="shared" si="19"/>
        <v>0</v>
      </c>
      <c r="H212" s="308">
        <f t="shared" si="20"/>
        <v>1</v>
      </c>
      <c r="I212" s="15" t="str">
        <f t="shared" si="21"/>
        <v/>
      </c>
      <c r="J212" s="15" t="str">
        <f t="shared" si="22"/>
        <v/>
      </c>
    </row>
    <row r="213" spans="1:10">
      <c r="A213" s="125">
        <v>204</v>
      </c>
      <c r="B213" s="126"/>
      <c r="C213" s="179"/>
      <c r="D213" s="126"/>
      <c r="E213" s="128"/>
      <c r="F213" s="15" t="str">
        <f t="shared" si="18"/>
        <v/>
      </c>
      <c r="G213" s="307" t="b">
        <f t="shared" si="19"/>
        <v>0</v>
      </c>
      <c r="H213" s="308">
        <f t="shared" si="20"/>
        <v>1</v>
      </c>
      <c r="I213" s="15" t="str">
        <f t="shared" si="21"/>
        <v/>
      </c>
      <c r="J213" s="15" t="str">
        <f t="shared" si="22"/>
        <v/>
      </c>
    </row>
    <row r="214" spans="1:10">
      <c r="A214" s="125">
        <v>205</v>
      </c>
      <c r="B214" s="126"/>
      <c r="C214" s="179"/>
      <c r="D214" s="126"/>
      <c r="E214" s="128"/>
      <c r="F214" s="15" t="str">
        <f t="shared" si="18"/>
        <v/>
      </c>
      <c r="G214" s="307" t="b">
        <f t="shared" si="19"/>
        <v>0</v>
      </c>
      <c r="H214" s="308">
        <f t="shared" si="20"/>
        <v>1</v>
      </c>
      <c r="I214" s="15" t="str">
        <f t="shared" si="21"/>
        <v/>
      </c>
      <c r="J214" s="15" t="str">
        <f t="shared" si="22"/>
        <v/>
      </c>
    </row>
    <row r="215" spans="1:10">
      <c r="A215" s="125">
        <v>206</v>
      </c>
      <c r="B215" s="126"/>
      <c r="C215" s="179"/>
      <c r="D215" s="126"/>
      <c r="E215" s="128"/>
      <c r="F215" s="15" t="str">
        <f t="shared" si="18"/>
        <v/>
      </c>
      <c r="G215" s="307" t="b">
        <f t="shared" si="19"/>
        <v>0</v>
      </c>
      <c r="H215" s="308">
        <f t="shared" si="20"/>
        <v>1</v>
      </c>
      <c r="I215" s="15" t="str">
        <f t="shared" si="21"/>
        <v/>
      </c>
      <c r="J215" s="15" t="str">
        <f t="shared" si="22"/>
        <v/>
      </c>
    </row>
    <row r="216" spans="1:10">
      <c r="A216" s="125">
        <v>207</v>
      </c>
      <c r="B216" s="126"/>
      <c r="C216" s="179"/>
      <c r="D216" s="126"/>
      <c r="E216" s="128"/>
      <c r="F216" s="15" t="str">
        <f t="shared" si="18"/>
        <v/>
      </c>
      <c r="G216" s="307" t="b">
        <f t="shared" si="19"/>
        <v>0</v>
      </c>
      <c r="H216" s="308">
        <f t="shared" si="20"/>
        <v>1</v>
      </c>
      <c r="I216" s="15" t="str">
        <f t="shared" si="21"/>
        <v/>
      </c>
      <c r="J216" s="15" t="str">
        <f t="shared" si="22"/>
        <v/>
      </c>
    </row>
    <row r="217" spans="1:10">
      <c r="A217" s="125">
        <v>208</v>
      </c>
      <c r="B217" s="126"/>
      <c r="C217" s="179"/>
      <c r="D217" s="126"/>
      <c r="E217" s="128"/>
      <c r="F217" s="15" t="str">
        <f t="shared" si="18"/>
        <v/>
      </c>
      <c r="G217" s="307" t="b">
        <f t="shared" si="19"/>
        <v>0</v>
      </c>
      <c r="H217" s="308">
        <f t="shared" si="20"/>
        <v>1</v>
      </c>
      <c r="I217" s="15" t="str">
        <f t="shared" si="21"/>
        <v/>
      </c>
      <c r="J217" s="15" t="str">
        <f t="shared" si="22"/>
        <v/>
      </c>
    </row>
    <row r="218" spans="1:10">
      <c r="A218" s="125">
        <v>209</v>
      </c>
      <c r="B218" s="126"/>
      <c r="C218" s="179"/>
      <c r="D218" s="126"/>
      <c r="E218" s="128"/>
      <c r="F218" s="15" t="str">
        <f t="shared" si="18"/>
        <v/>
      </c>
      <c r="G218" s="307" t="b">
        <f t="shared" si="19"/>
        <v>0</v>
      </c>
      <c r="H218" s="308">
        <f t="shared" si="20"/>
        <v>1</v>
      </c>
      <c r="I218" s="15" t="str">
        <f t="shared" si="21"/>
        <v/>
      </c>
      <c r="J218" s="15" t="str">
        <f t="shared" si="22"/>
        <v/>
      </c>
    </row>
    <row r="219" spans="1:10">
      <c r="A219" s="125">
        <v>210</v>
      </c>
      <c r="B219" s="126"/>
      <c r="C219" s="179"/>
      <c r="D219" s="126"/>
      <c r="E219" s="128"/>
      <c r="F219" s="15" t="str">
        <f t="shared" si="18"/>
        <v/>
      </c>
      <c r="G219" s="307" t="b">
        <f t="shared" si="19"/>
        <v>0</v>
      </c>
      <c r="H219" s="308">
        <f t="shared" si="20"/>
        <v>1</v>
      </c>
      <c r="I219" s="15" t="str">
        <f t="shared" si="21"/>
        <v/>
      </c>
      <c r="J219" s="15" t="str">
        <f t="shared" si="22"/>
        <v/>
      </c>
    </row>
    <row r="220" spans="1:10">
      <c r="A220" s="125">
        <v>211</v>
      </c>
      <c r="B220" s="126"/>
      <c r="C220" s="179"/>
      <c r="D220" s="126"/>
      <c r="E220" s="128"/>
      <c r="F220" s="15" t="str">
        <f t="shared" si="18"/>
        <v/>
      </c>
      <c r="G220" s="307" t="b">
        <f t="shared" si="19"/>
        <v>0</v>
      </c>
      <c r="H220" s="308">
        <f t="shared" si="20"/>
        <v>1</v>
      </c>
      <c r="I220" s="15" t="str">
        <f t="shared" si="21"/>
        <v/>
      </c>
      <c r="J220" s="15" t="str">
        <f t="shared" si="22"/>
        <v/>
      </c>
    </row>
    <row r="221" spans="1:10">
      <c r="A221" s="125">
        <v>212</v>
      </c>
      <c r="B221" s="126"/>
      <c r="C221" s="179"/>
      <c r="D221" s="126"/>
      <c r="E221" s="128"/>
      <c r="F221" s="15" t="str">
        <f t="shared" si="18"/>
        <v/>
      </c>
      <c r="G221" s="307" t="b">
        <f t="shared" si="19"/>
        <v>0</v>
      </c>
      <c r="H221" s="308">
        <f t="shared" si="20"/>
        <v>1</v>
      </c>
      <c r="I221" s="15" t="str">
        <f t="shared" si="21"/>
        <v/>
      </c>
      <c r="J221" s="15" t="str">
        <f t="shared" si="22"/>
        <v/>
      </c>
    </row>
    <row r="222" spans="1:10">
      <c r="A222" s="125">
        <v>213</v>
      </c>
      <c r="B222" s="126"/>
      <c r="C222" s="179"/>
      <c r="D222" s="126"/>
      <c r="E222" s="128"/>
      <c r="F222" s="15" t="str">
        <f t="shared" si="18"/>
        <v/>
      </c>
      <c r="G222" s="307" t="b">
        <f t="shared" si="19"/>
        <v>0</v>
      </c>
      <c r="H222" s="308">
        <f t="shared" si="20"/>
        <v>1</v>
      </c>
      <c r="I222" s="15" t="str">
        <f t="shared" si="21"/>
        <v/>
      </c>
      <c r="J222" s="15" t="str">
        <f t="shared" si="22"/>
        <v/>
      </c>
    </row>
    <row r="223" spans="1:10">
      <c r="A223" s="125">
        <v>214</v>
      </c>
      <c r="B223" s="126"/>
      <c r="C223" s="179"/>
      <c r="D223" s="126"/>
      <c r="E223" s="128"/>
      <c r="F223" s="15" t="str">
        <f t="shared" si="18"/>
        <v/>
      </c>
      <c r="G223" s="307" t="b">
        <f t="shared" si="19"/>
        <v>0</v>
      </c>
      <c r="H223" s="308">
        <f t="shared" si="20"/>
        <v>1</v>
      </c>
      <c r="I223" s="15" t="str">
        <f t="shared" si="21"/>
        <v/>
      </c>
      <c r="J223" s="15" t="str">
        <f t="shared" si="22"/>
        <v/>
      </c>
    </row>
    <row r="224" spans="1:10">
      <c r="A224" s="125">
        <v>215</v>
      </c>
      <c r="B224" s="126"/>
      <c r="C224" s="179"/>
      <c r="D224" s="126"/>
      <c r="E224" s="128"/>
      <c r="F224" s="15" t="str">
        <f t="shared" si="18"/>
        <v/>
      </c>
      <c r="G224" s="307" t="b">
        <f t="shared" si="19"/>
        <v>0</v>
      </c>
      <c r="H224" s="308">
        <f t="shared" si="20"/>
        <v>1</v>
      </c>
      <c r="I224" s="15" t="str">
        <f t="shared" si="21"/>
        <v/>
      </c>
      <c r="J224" s="15" t="str">
        <f t="shared" si="22"/>
        <v/>
      </c>
    </row>
    <row r="225" spans="1:10">
      <c r="A225" s="125">
        <v>216</v>
      </c>
      <c r="B225" s="126"/>
      <c r="C225" s="179"/>
      <c r="D225" s="126"/>
      <c r="E225" s="128"/>
      <c r="F225" s="15" t="str">
        <f t="shared" si="18"/>
        <v/>
      </c>
      <c r="G225" s="307" t="b">
        <f t="shared" si="19"/>
        <v>0</v>
      </c>
      <c r="H225" s="308">
        <f t="shared" si="20"/>
        <v>1</v>
      </c>
      <c r="I225" s="15" t="str">
        <f t="shared" si="21"/>
        <v/>
      </c>
      <c r="J225" s="15" t="str">
        <f t="shared" si="22"/>
        <v/>
      </c>
    </row>
    <row r="226" spans="1:10">
      <c r="A226" s="125">
        <v>217</v>
      </c>
      <c r="B226" s="126"/>
      <c r="C226" s="179"/>
      <c r="D226" s="126"/>
      <c r="E226" s="128"/>
      <c r="F226" s="15" t="str">
        <f t="shared" si="18"/>
        <v/>
      </c>
      <c r="G226" s="307" t="b">
        <f t="shared" si="19"/>
        <v>0</v>
      </c>
      <c r="H226" s="308">
        <f t="shared" si="20"/>
        <v>1</v>
      </c>
      <c r="I226" s="15" t="str">
        <f t="shared" si="21"/>
        <v/>
      </c>
      <c r="J226" s="15" t="str">
        <f t="shared" si="22"/>
        <v/>
      </c>
    </row>
    <row r="227" spans="1:10">
      <c r="A227" s="125">
        <v>218</v>
      </c>
      <c r="B227" s="126"/>
      <c r="C227" s="179"/>
      <c r="D227" s="126"/>
      <c r="E227" s="128"/>
      <c r="F227" s="15" t="str">
        <f t="shared" si="18"/>
        <v/>
      </c>
      <c r="G227" s="307" t="b">
        <f t="shared" si="19"/>
        <v>0</v>
      </c>
      <c r="H227" s="308">
        <f t="shared" si="20"/>
        <v>1</v>
      </c>
      <c r="I227" s="15" t="str">
        <f t="shared" si="21"/>
        <v/>
      </c>
      <c r="J227" s="15" t="str">
        <f t="shared" si="22"/>
        <v/>
      </c>
    </row>
    <row r="228" spans="1:10">
      <c r="A228" s="125">
        <v>219</v>
      </c>
      <c r="B228" s="126"/>
      <c r="C228" s="179"/>
      <c r="D228" s="126"/>
      <c r="E228" s="128"/>
      <c r="F228" s="15" t="str">
        <f t="shared" si="18"/>
        <v/>
      </c>
      <c r="G228" s="307" t="b">
        <f t="shared" si="19"/>
        <v>0</v>
      </c>
      <c r="H228" s="308">
        <f t="shared" si="20"/>
        <v>1</v>
      </c>
      <c r="I228" s="15" t="str">
        <f t="shared" si="21"/>
        <v/>
      </c>
      <c r="J228" s="15" t="str">
        <f t="shared" si="22"/>
        <v/>
      </c>
    </row>
    <row r="229" spans="1:10">
      <c r="A229" s="125">
        <v>220</v>
      </c>
      <c r="B229" s="126"/>
      <c r="C229" s="179"/>
      <c r="D229" s="126"/>
      <c r="E229" s="128"/>
      <c r="F229" s="15" t="str">
        <f t="shared" si="18"/>
        <v/>
      </c>
      <c r="G229" s="307" t="b">
        <f t="shared" si="19"/>
        <v>0</v>
      </c>
      <c r="H229" s="308">
        <f t="shared" si="20"/>
        <v>1</v>
      </c>
      <c r="I229" s="15" t="str">
        <f t="shared" si="21"/>
        <v/>
      </c>
      <c r="J229" s="15" t="str">
        <f t="shared" si="22"/>
        <v/>
      </c>
    </row>
    <row r="230" spans="1:10">
      <c r="A230" s="125">
        <v>221</v>
      </c>
      <c r="B230" s="126"/>
      <c r="C230" s="179"/>
      <c r="D230" s="126"/>
      <c r="E230" s="128"/>
      <c r="F230" s="15" t="str">
        <f t="shared" si="18"/>
        <v/>
      </c>
      <c r="G230" s="307" t="b">
        <f t="shared" si="19"/>
        <v>0</v>
      </c>
      <c r="H230" s="308">
        <f t="shared" si="20"/>
        <v>1</v>
      </c>
      <c r="I230" s="15" t="str">
        <f t="shared" si="21"/>
        <v/>
      </c>
      <c r="J230" s="15" t="str">
        <f t="shared" si="22"/>
        <v/>
      </c>
    </row>
    <row r="231" spans="1:10">
      <c r="A231" s="125">
        <v>222</v>
      </c>
      <c r="B231" s="126"/>
      <c r="C231" s="179"/>
      <c r="D231" s="126"/>
      <c r="E231" s="128"/>
      <c r="F231" s="15" t="str">
        <f t="shared" si="18"/>
        <v/>
      </c>
      <c r="G231" s="307" t="b">
        <f t="shared" si="19"/>
        <v>0</v>
      </c>
      <c r="H231" s="308">
        <f t="shared" si="20"/>
        <v>1</v>
      </c>
      <c r="I231" s="15" t="str">
        <f t="shared" si="21"/>
        <v/>
      </c>
      <c r="J231" s="15" t="str">
        <f t="shared" si="22"/>
        <v/>
      </c>
    </row>
    <row r="232" spans="1:10">
      <c r="A232" s="125">
        <v>223</v>
      </c>
      <c r="B232" s="126"/>
      <c r="C232" s="179"/>
      <c r="D232" s="126"/>
      <c r="E232" s="128"/>
      <c r="F232" s="15" t="str">
        <f t="shared" si="18"/>
        <v/>
      </c>
      <c r="G232" s="307" t="b">
        <f t="shared" si="19"/>
        <v>0</v>
      </c>
      <c r="H232" s="308">
        <f t="shared" si="20"/>
        <v>1</v>
      </c>
      <c r="I232" s="15" t="str">
        <f t="shared" si="21"/>
        <v/>
      </c>
      <c r="J232" s="15" t="str">
        <f t="shared" si="22"/>
        <v/>
      </c>
    </row>
    <row r="233" spans="1:10">
      <c r="A233" s="125">
        <v>224</v>
      </c>
      <c r="B233" s="126"/>
      <c r="C233" s="179"/>
      <c r="D233" s="126"/>
      <c r="E233" s="128"/>
      <c r="F233" s="15" t="str">
        <f t="shared" si="18"/>
        <v/>
      </c>
      <c r="G233" s="307" t="b">
        <f t="shared" si="19"/>
        <v>0</v>
      </c>
      <c r="H233" s="308">
        <f t="shared" si="20"/>
        <v>1</v>
      </c>
      <c r="I233" s="15" t="str">
        <f t="shared" si="21"/>
        <v/>
      </c>
      <c r="J233" s="15" t="str">
        <f t="shared" si="22"/>
        <v/>
      </c>
    </row>
    <row r="234" spans="1:10">
      <c r="A234" s="125">
        <v>225</v>
      </c>
      <c r="B234" s="126"/>
      <c r="C234" s="179"/>
      <c r="D234" s="126"/>
      <c r="E234" s="128"/>
      <c r="F234" s="15" t="str">
        <f t="shared" si="18"/>
        <v/>
      </c>
      <c r="G234" s="307" t="b">
        <f t="shared" si="19"/>
        <v>0</v>
      </c>
      <c r="H234" s="308">
        <f t="shared" si="20"/>
        <v>1</v>
      </c>
      <c r="I234" s="15" t="str">
        <f t="shared" si="21"/>
        <v/>
      </c>
      <c r="J234" s="15" t="str">
        <f t="shared" si="22"/>
        <v/>
      </c>
    </row>
    <row r="235" spans="1:10">
      <c r="A235" s="125">
        <v>226</v>
      </c>
      <c r="B235" s="126"/>
      <c r="C235" s="179"/>
      <c r="D235" s="126"/>
      <c r="E235" s="128"/>
      <c r="F235" s="15" t="str">
        <f t="shared" si="18"/>
        <v/>
      </c>
      <c r="G235" s="307" t="b">
        <f t="shared" si="19"/>
        <v>0</v>
      </c>
      <c r="H235" s="308">
        <f t="shared" si="20"/>
        <v>1</v>
      </c>
      <c r="I235" s="15" t="str">
        <f t="shared" si="21"/>
        <v/>
      </c>
      <c r="J235" s="15" t="str">
        <f t="shared" si="22"/>
        <v/>
      </c>
    </row>
    <row r="236" spans="1:10">
      <c r="A236" s="125">
        <v>227</v>
      </c>
      <c r="B236" s="126"/>
      <c r="C236" s="179"/>
      <c r="D236" s="126"/>
      <c r="E236" s="128"/>
      <c r="F236" s="15" t="str">
        <f t="shared" si="18"/>
        <v/>
      </c>
      <c r="G236" s="307" t="b">
        <f t="shared" si="19"/>
        <v>0</v>
      </c>
      <c r="H236" s="308">
        <f t="shared" si="20"/>
        <v>1</v>
      </c>
      <c r="I236" s="15" t="str">
        <f t="shared" si="21"/>
        <v/>
      </c>
      <c r="J236" s="15" t="str">
        <f t="shared" si="22"/>
        <v/>
      </c>
    </row>
    <row r="237" spans="1:10">
      <c r="A237" s="125">
        <v>228</v>
      </c>
      <c r="B237" s="126"/>
      <c r="C237" s="179"/>
      <c r="D237" s="126"/>
      <c r="E237" s="128"/>
      <c r="F237" s="15" t="str">
        <f t="shared" si="18"/>
        <v/>
      </c>
      <c r="G237" s="307" t="b">
        <f t="shared" si="19"/>
        <v>0</v>
      </c>
      <c r="H237" s="308">
        <f t="shared" si="20"/>
        <v>1</v>
      </c>
      <c r="I237" s="15" t="str">
        <f t="shared" si="21"/>
        <v/>
      </c>
      <c r="J237" s="15" t="str">
        <f t="shared" si="22"/>
        <v/>
      </c>
    </row>
    <row r="238" spans="1:10">
      <c r="A238" s="125">
        <v>229</v>
      </c>
      <c r="B238" s="126"/>
      <c r="C238" s="179"/>
      <c r="D238" s="126"/>
      <c r="E238" s="128"/>
      <c r="F238" s="15" t="str">
        <f t="shared" si="18"/>
        <v/>
      </c>
      <c r="G238" s="307" t="b">
        <f t="shared" si="19"/>
        <v>0</v>
      </c>
      <c r="H238" s="308">
        <f t="shared" si="20"/>
        <v>1</v>
      </c>
      <c r="I238" s="15" t="str">
        <f t="shared" si="21"/>
        <v/>
      </c>
      <c r="J238" s="15" t="str">
        <f t="shared" si="22"/>
        <v/>
      </c>
    </row>
    <row r="239" spans="1:10">
      <c r="A239" s="125">
        <v>230</v>
      </c>
      <c r="B239" s="126"/>
      <c r="C239" s="179"/>
      <c r="D239" s="126"/>
      <c r="E239" s="128"/>
      <c r="F239" s="15" t="str">
        <f t="shared" si="18"/>
        <v/>
      </c>
      <c r="G239" s="307" t="b">
        <f t="shared" si="19"/>
        <v>0</v>
      </c>
      <c r="H239" s="308">
        <f t="shared" si="20"/>
        <v>1</v>
      </c>
      <c r="I239" s="15" t="str">
        <f t="shared" si="21"/>
        <v/>
      </c>
      <c r="J239" s="15" t="str">
        <f t="shared" si="22"/>
        <v/>
      </c>
    </row>
    <row r="240" spans="1:10">
      <c r="A240" s="125">
        <v>231</v>
      </c>
      <c r="B240" s="126"/>
      <c r="C240" s="179"/>
      <c r="D240" s="126"/>
      <c r="E240" s="128"/>
      <c r="F240" s="15" t="str">
        <f t="shared" si="18"/>
        <v/>
      </c>
      <c r="G240" s="307" t="b">
        <f t="shared" si="19"/>
        <v>0</v>
      </c>
      <c r="H240" s="308">
        <f t="shared" si="20"/>
        <v>1</v>
      </c>
      <c r="I240" s="15" t="str">
        <f t="shared" si="21"/>
        <v/>
      </c>
      <c r="J240" s="15" t="str">
        <f t="shared" si="22"/>
        <v/>
      </c>
    </row>
    <row r="241" spans="1:10">
      <c r="A241" s="125">
        <v>232</v>
      </c>
      <c r="B241" s="126"/>
      <c r="C241" s="179"/>
      <c r="D241" s="126"/>
      <c r="E241" s="128"/>
      <c r="F241" s="15" t="str">
        <f t="shared" si="18"/>
        <v/>
      </c>
      <c r="G241" s="307" t="b">
        <f t="shared" si="19"/>
        <v>0</v>
      </c>
      <c r="H241" s="308">
        <f t="shared" si="20"/>
        <v>1</v>
      </c>
      <c r="I241" s="15" t="str">
        <f t="shared" si="21"/>
        <v/>
      </c>
      <c r="J241" s="15" t="str">
        <f t="shared" si="22"/>
        <v/>
      </c>
    </row>
    <row r="242" spans="1:10">
      <c r="A242" s="125">
        <v>233</v>
      </c>
      <c r="B242" s="126"/>
      <c r="C242" s="179"/>
      <c r="D242" s="126"/>
      <c r="E242" s="128"/>
      <c r="F242" s="15" t="str">
        <f t="shared" si="18"/>
        <v/>
      </c>
      <c r="G242" s="307" t="b">
        <f t="shared" si="19"/>
        <v>0</v>
      </c>
      <c r="H242" s="308">
        <f t="shared" si="20"/>
        <v>1</v>
      </c>
      <c r="I242" s="15" t="str">
        <f t="shared" si="21"/>
        <v/>
      </c>
      <c r="J242" s="15" t="str">
        <f t="shared" si="22"/>
        <v/>
      </c>
    </row>
    <row r="243" spans="1:10">
      <c r="A243" s="125">
        <v>234</v>
      </c>
      <c r="B243" s="126"/>
      <c r="C243" s="179"/>
      <c r="D243" s="126"/>
      <c r="E243" s="128"/>
      <c r="F243" s="15" t="str">
        <f t="shared" si="18"/>
        <v/>
      </c>
      <c r="G243" s="307" t="b">
        <f t="shared" si="19"/>
        <v>0</v>
      </c>
      <c r="H243" s="308">
        <f t="shared" si="20"/>
        <v>1</v>
      </c>
      <c r="I243" s="15" t="str">
        <f t="shared" si="21"/>
        <v/>
      </c>
      <c r="J243" s="15" t="str">
        <f t="shared" si="22"/>
        <v/>
      </c>
    </row>
    <row r="244" spans="1:10">
      <c r="A244" s="125">
        <v>235</v>
      </c>
      <c r="B244" s="126"/>
      <c r="C244" s="179"/>
      <c r="D244" s="126"/>
      <c r="E244" s="128"/>
      <c r="F244" s="15" t="str">
        <f t="shared" si="18"/>
        <v/>
      </c>
      <c r="G244" s="307" t="b">
        <f t="shared" si="19"/>
        <v>0</v>
      </c>
      <c r="H244" s="308">
        <f t="shared" si="20"/>
        <v>1</v>
      </c>
      <c r="I244" s="15" t="str">
        <f t="shared" si="21"/>
        <v/>
      </c>
      <c r="J244" s="15" t="str">
        <f t="shared" si="22"/>
        <v/>
      </c>
    </row>
    <row r="245" spans="1:10">
      <c r="A245" s="125">
        <v>236</v>
      </c>
      <c r="B245" s="126"/>
      <c r="C245" s="179"/>
      <c r="D245" s="126"/>
      <c r="E245" s="128"/>
      <c r="F245" s="15" t="str">
        <f t="shared" si="18"/>
        <v/>
      </c>
      <c r="G245" s="307" t="b">
        <f t="shared" si="19"/>
        <v>0</v>
      </c>
      <c r="H245" s="308">
        <f t="shared" si="20"/>
        <v>1</v>
      </c>
      <c r="I245" s="15" t="str">
        <f t="shared" si="21"/>
        <v/>
      </c>
      <c r="J245" s="15" t="str">
        <f t="shared" si="22"/>
        <v/>
      </c>
    </row>
    <row r="246" spans="1:10">
      <c r="A246" s="125">
        <v>237</v>
      </c>
      <c r="B246" s="126"/>
      <c r="C246" s="179"/>
      <c r="D246" s="126"/>
      <c r="E246" s="128"/>
      <c r="F246" s="15" t="str">
        <f t="shared" si="18"/>
        <v/>
      </c>
      <c r="G246" s="307" t="b">
        <f t="shared" si="19"/>
        <v>0</v>
      </c>
      <c r="H246" s="308">
        <f t="shared" si="20"/>
        <v>1</v>
      </c>
      <c r="I246" s="15" t="str">
        <f t="shared" si="21"/>
        <v/>
      </c>
      <c r="J246" s="15" t="str">
        <f t="shared" si="22"/>
        <v/>
      </c>
    </row>
    <row r="247" spans="1:10">
      <c r="A247" s="125">
        <v>238</v>
      </c>
      <c r="B247" s="126"/>
      <c r="C247" s="179"/>
      <c r="D247" s="126"/>
      <c r="E247" s="128"/>
      <c r="F247" s="15" t="str">
        <f t="shared" si="18"/>
        <v/>
      </c>
      <c r="G247" s="307" t="b">
        <f t="shared" si="19"/>
        <v>0</v>
      </c>
      <c r="H247" s="308">
        <f t="shared" si="20"/>
        <v>1</v>
      </c>
      <c r="I247" s="15" t="str">
        <f t="shared" si="21"/>
        <v/>
      </c>
      <c r="J247" s="15" t="str">
        <f t="shared" si="22"/>
        <v/>
      </c>
    </row>
    <row r="248" spans="1:10">
      <c r="A248" s="125">
        <v>239</v>
      </c>
      <c r="B248" s="126"/>
      <c r="C248" s="179"/>
      <c r="D248" s="126"/>
      <c r="E248" s="128"/>
      <c r="F248" s="15" t="str">
        <f t="shared" si="18"/>
        <v/>
      </c>
      <c r="G248" s="307" t="b">
        <f t="shared" si="19"/>
        <v>0</v>
      </c>
      <c r="H248" s="308">
        <f t="shared" si="20"/>
        <v>1</v>
      </c>
      <c r="I248" s="15" t="str">
        <f t="shared" si="21"/>
        <v/>
      </c>
      <c r="J248" s="15" t="str">
        <f t="shared" si="22"/>
        <v/>
      </c>
    </row>
    <row r="249" spans="1:10">
      <c r="A249" s="125">
        <v>240</v>
      </c>
      <c r="B249" s="126"/>
      <c r="C249" s="179"/>
      <c r="D249" s="126"/>
      <c r="E249" s="128"/>
      <c r="F249" s="15" t="str">
        <f t="shared" si="18"/>
        <v/>
      </c>
      <c r="G249" s="307" t="b">
        <f t="shared" si="19"/>
        <v>0</v>
      </c>
      <c r="H249" s="308">
        <f t="shared" si="20"/>
        <v>1</v>
      </c>
      <c r="I249" s="15" t="str">
        <f t="shared" si="21"/>
        <v/>
      </c>
      <c r="J249" s="15" t="str">
        <f t="shared" si="22"/>
        <v/>
      </c>
    </row>
    <row r="250" spans="1:10">
      <c r="A250" s="125">
        <v>241</v>
      </c>
      <c r="B250" s="126"/>
      <c r="C250" s="179"/>
      <c r="D250" s="126"/>
      <c r="E250" s="128"/>
      <c r="F250" s="15" t="str">
        <f t="shared" si="18"/>
        <v/>
      </c>
      <c r="G250" s="307" t="b">
        <f t="shared" si="19"/>
        <v>0</v>
      </c>
      <c r="H250" s="308">
        <f t="shared" si="20"/>
        <v>1</v>
      </c>
      <c r="I250" s="15" t="str">
        <f t="shared" si="21"/>
        <v/>
      </c>
      <c r="J250" s="15" t="str">
        <f t="shared" si="22"/>
        <v/>
      </c>
    </row>
    <row r="251" spans="1:10">
      <c r="A251" s="125">
        <v>242</v>
      </c>
      <c r="B251" s="126"/>
      <c r="C251" s="179"/>
      <c r="D251" s="126"/>
      <c r="E251" s="128"/>
      <c r="F251" s="15" t="str">
        <f t="shared" si="18"/>
        <v/>
      </c>
      <c r="G251" s="307" t="b">
        <f t="shared" si="19"/>
        <v>0</v>
      </c>
      <c r="H251" s="308">
        <f t="shared" si="20"/>
        <v>1</v>
      </c>
      <c r="I251" s="15" t="str">
        <f t="shared" si="21"/>
        <v/>
      </c>
      <c r="J251" s="15" t="str">
        <f t="shared" si="22"/>
        <v/>
      </c>
    </row>
    <row r="252" spans="1:10">
      <c r="A252" s="125">
        <v>243</v>
      </c>
      <c r="B252" s="126"/>
      <c r="C252" s="179"/>
      <c r="D252" s="126"/>
      <c r="E252" s="128"/>
      <c r="F252" s="15" t="str">
        <f t="shared" si="18"/>
        <v/>
      </c>
      <c r="G252" s="307" t="b">
        <f t="shared" si="19"/>
        <v>0</v>
      </c>
      <c r="H252" s="308">
        <f t="shared" si="20"/>
        <v>1</v>
      </c>
      <c r="I252" s="15" t="str">
        <f t="shared" si="21"/>
        <v/>
      </c>
      <c r="J252" s="15" t="str">
        <f t="shared" si="22"/>
        <v/>
      </c>
    </row>
    <row r="253" spans="1:10">
      <c r="A253" s="125">
        <v>244</v>
      </c>
      <c r="B253" s="126"/>
      <c r="C253" s="179"/>
      <c r="D253" s="126"/>
      <c r="E253" s="128"/>
      <c r="F253" s="15" t="str">
        <f t="shared" si="18"/>
        <v/>
      </c>
      <c r="G253" s="307" t="b">
        <f t="shared" si="19"/>
        <v>0</v>
      </c>
      <c r="H253" s="308">
        <f t="shared" si="20"/>
        <v>1</v>
      </c>
      <c r="I253" s="15" t="str">
        <f t="shared" si="21"/>
        <v/>
      </c>
      <c r="J253" s="15" t="str">
        <f t="shared" si="22"/>
        <v/>
      </c>
    </row>
    <row r="254" spans="1:10">
      <c r="A254" s="125">
        <v>245</v>
      </c>
      <c r="B254" s="126"/>
      <c r="C254" s="179"/>
      <c r="D254" s="126"/>
      <c r="E254" s="128"/>
      <c r="F254" s="15" t="str">
        <f t="shared" si="18"/>
        <v/>
      </c>
      <c r="G254" s="307" t="b">
        <f t="shared" si="19"/>
        <v>0</v>
      </c>
      <c r="H254" s="308">
        <f t="shared" si="20"/>
        <v>1</v>
      </c>
      <c r="I254" s="15" t="str">
        <f t="shared" si="21"/>
        <v/>
      </c>
      <c r="J254" s="15" t="str">
        <f t="shared" si="22"/>
        <v/>
      </c>
    </row>
    <row r="255" spans="1:10">
      <c r="A255" s="125">
        <v>246</v>
      </c>
      <c r="B255" s="126"/>
      <c r="C255" s="179"/>
      <c r="D255" s="126"/>
      <c r="E255" s="128"/>
      <c r="F255" s="15" t="str">
        <f t="shared" si="18"/>
        <v/>
      </c>
      <c r="G255" s="307" t="b">
        <f t="shared" si="19"/>
        <v>0</v>
      </c>
      <c r="H255" s="308">
        <f t="shared" si="20"/>
        <v>1</v>
      </c>
      <c r="I255" s="15" t="str">
        <f t="shared" si="21"/>
        <v/>
      </c>
      <c r="J255" s="15" t="str">
        <f t="shared" si="22"/>
        <v/>
      </c>
    </row>
    <row r="256" spans="1:10">
      <c r="A256" s="125">
        <v>247</v>
      </c>
      <c r="B256" s="126"/>
      <c r="C256" s="179"/>
      <c r="D256" s="126"/>
      <c r="E256" s="128"/>
      <c r="F256" s="15" t="str">
        <f t="shared" si="18"/>
        <v/>
      </c>
      <c r="G256" s="307" t="b">
        <f t="shared" si="19"/>
        <v>0</v>
      </c>
      <c r="H256" s="308">
        <f t="shared" si="20"/>
        <v>1</v>
      </c>
      <c r="I256" s="15" t="str">
        <f t="shared" si="21"/>
        <v/>
      </c>
      <c r="J256" s="15" t="str">
        <f t="shared" si="22"/>
        <v/>
      </c>
    </row>
    <row r="257" spans="1:10">
      <c r="A257" s="125">
        <v>248</v>
      </c>
      <c r="B257" s="126"/>
      <c r="C257" s="179"/>
      <c r="D257" s="126"/>
      <c r="E257" s="128"/>
      <c r="F257" s="15" t="str">
        <f t="shared" si="18"/>
        <v/>
      </c>
      <c r="G257" s="307" t="b">
        <f t="shared" si="19"/>
        <v>0</v>
      </c>
      <c r="H257" s="308">
        <f t="shared" si="20"/>
        <v>1</v>
      </c>
      <c r="I257" s="15" t="str">
        <f t="shared" si="21"/>
        <v/>
      </c>
      <c r="J257" s="15" t="str">
        <f t="shared" si="22"/>
        <v/>
      </c>
    </row>
    <row r="258" spans="1:10">
      <c r="A258" s="125">
        <v>249</v>
      </c>
      <c r="B258" s="126"/>
      <c r="C258" s="179"/>
      <c r="D258" s="126"/>
      <c r="E258" s="128"/>
      <c r="F258" s="15" t="str">
        <f t="shared" si="18"/>
        <v/>
      </c>
      <c r="G258" s="307" t="b">
        <f t="shared" si="19"/>
        <v>0</v>
      </c>
      <c r="H258" s="308">
        <f t="shared" si="20"/>
        <v>1</v>
      </c>
      <c r="I258" s="15" t="str">
        <f t="shared" si="21"/>
        <v/>
      </c>
      <c r="J258" s="15" t="str">
        <f t="shared" si="22"/>
        <v/>
      </c>
    </row>
    <row r="259" spans="1:10">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eVjYb3EXnhKw4e9qOfLvPkkih4UL4BH0cdL+kXcGaTso62YoKBZ1QrWy9reDZFlIGeQQg7WkqeM3e7cFweR3NA==" saltValue="oaZfAlr+kGYj/oWny9fTk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c r="A1" s="34" t="s">
        <v>447</v>
      </c>
      <c r="B1" s="34" t="s">
        <v>443</v>
      </c>
      <c r="C1" s="34" t="s">
        <v>444</v>
      </c>
      <c r="D1" s="34" t="s">
        <v>445</v>
      </c>
      <c r="E1" s="34" t="s">
        <v>446</v>
      </c>
      <c r="G1" s="34"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mn+Frj/FmL7I32irsn8IJtMxPLfexmq0m40lkufbZZToE1k+XvWw9G/N4i8nCB0EZs8KoIyAwG9kvChFDsyLDw==" saltValue="B0bPLKT0vBEK9KLXRujb1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G10" sqref="G10"/>
    </sheetView>
  </sheetViews>
  <sheetFormatPr defaultColWidth="9.140625" defaultRowHeight="15"/>
  <cols>
    <col min="1" max="1" width="9.140625" style="45"/>
    <col min="2" max="2" width="21.5703125" style="45" customWidth="1"/>
    <col min="3" max="3" width="41.28515625" style="45" customWidth="1"/>
    <col min="4" max="4" width="12.85546875" style="45" customWidth="1"/>
    <col min="5" max="6" width="37" style="45" customWidth="1"/>
    <col min="7" max="7" width="12.85546875" style="45" customWidth="1"/>
    <col min="8" max="8" width="13.7109375" style="290" customWidth="1"/>
    <col min="9" max="16384" width="9.140625" style="45"/>
  </cols>
  <sheetData>
    <row r="1" spans="1:10" s="53" customFormat="1" ht="15.75">
      <c r="A1" s="52" t="s">
        <v>483</v>
      </c>
      <c r="E1" s="54"/>
      <c r="F1" s="54"/>
      <c r="H1" s="55"/>
      <c r="J1" s="55"/>
    </row>
    <row r="2" spans="1:10" s="53" customFormat="1" ht="15.75">
      <c r="A2" s="501" t="s">
        <v>424</v>
      </c>
      <c r="B2" s="501"/>
      <c r="C2" s="501"/>
      <c r="E2" s="54"/>
      <c r="F2" s="54"/>
      <c r="H2" s="55"/>
      <c r="J2" s="55"/>
    </row>
    <row r="3" spans="1:10" s="57" customFormat="1" ht="15.75">
      <c r="A3" s="448" t="s">
        <v>903</v>
      </c>
      <c r="B3" s="448"/>
      <c r="C3" s="448"/>
      <c r="D3" s="448"/>
      <c r="E3" s="448"/>
      <c r="F3" s="448"/>
      <c r="G3" s="63"/>
    </row>
    <row r="4" spans="1:10" ht="15.75">
      <c r="A4" s="454" t="s">
        <v>966</v>
      </c>
      <c r="B4" s="454"/>
      <c r="C4" s="454"/>
      <c r="D4" s="454"/>
      <c r="E4" s="454"/>
      <c r="F4" s="454"/>
      <c r="G4" s="454"/>
      <c r="H4" s="45"/>
    </row>
    <row r="6" spans="1:10" ht="15.75">
      <c r="H6" s="305" t="str">
        <f>CONCATENATE(functie," ",nume_candidat)</f>
        <v>Profesor Pop Mirela-Cristina</v>
      </c>
    </row>
    <row r="7" spans="1:10" ht="15.75" customHeight="1">
      <c r="A7" s="445" t="s">
        <v>338</v>
      </c>
      <c r="B7" s="445" t="s">
        <v>426</v>
      </c>
      <c r="C7" s="445" t="s">
        <v>437</v>
      </c>
      <c r="D7" s="451" t="s">
        <v>425</v>
      </c>
      <c r="E7" s="445" t="s">
        <v>439</v>
      </c>
      <c r="F7" s="451" t="s">
        <v>442</v>
      </c>
      <c r="G7" s="451" t="s">
        <v>438</v>
      </c>
      <c r="H7" s="505" t="s">
        <v>13</v>
      </c>
    </row>
    <row r="8" spans="1:10" ht="15" customHeight="1">
      <c r="A8" s="445"/>
      <c r="B8" s="445"/>
      <c r="C8" s="445"/>
      <c r="D8" s="451"/>
      <c r="E8" s="445"/>
      <c r="F8" s="451"/>
      <c r="G8" s="451"/>
      <c r="H8" s="505"/>
    </row>
    <row r="9" spans="1:10" ht="15.75">
      <c r="A9" s="289"/>
      <c r="G9" s="80" t="s">
        <v>453</v>
      </c>
      <c r="H9" s="310">
        <f>SUM(H10:H29)</f>
        <v>0</v>
      </c>
    </row>
    <row r="10" spans="1:10" ht="15.75">
      <c r="A10" s="10" t="s">
        <v>40</v>
      </c>
      <c r="B10" s="141"/>
      <c r="C10" s="141"/>
      <c r="D10" s="81"/>
      <c r="E10" s="81"/>
      <c r="F10" s="81"/>
      <c r="G10" s="81"/>
      <c r="H10" s="31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c r="A12" s="10" t="s">
        <v>25</v>
      </c>
      <c r="B12" s="141"/>
      <c r="C12" s="141"/>
      <c r="D12" s="81"/>
      <c r="E12" s="81"/>
      <c r="F12" s="81"/>
      <c r="G12" s="81"/>
      <c r="H12" s="311" t="str">
        <f t="shared" si="0"/>
        <v/>
      </c>
    </row>
    <row r="13" spans="1:10" ht="15.75">
      <c r="A13" s="10" t="s">
        <v>26</v>
      </c>
      <c r="B13" s="141"/>
      <c r="C13" s="141"/>
      <c r="D13" s="81"/>
      <c r="E13" s="81"/>
      <c r="F13" s="81"/>
      <c r="G13" s="81"/>
      <c r="H13" s="311" t="str">
        <f t="shared" si="0"/>
        <v/>
      </c>
    </row>
    <row r="14" spans="1:10" ht="15.75">
      <c r="A14" s="10" t="s">
        <v>63</v>
      </c>
      <c r="B14" s="141"/>
      <c r="C14" s="141"/>
      <c r="D14" s="81"/>
      <c r="E14" s="81"/>
      <c r="F14" s="81"/>
      <c r="G14" s="81"/>
      <c r="H14" s="311" t="str">
        <f t="shared" si="0"/>
        <v/>
      </c>
    </row>
    <row r="15" spans="1:10" ht="15.75">
      <c r="A15" s="10" t="s">
        <v>64</v>
      </c>
      <c r="B15" s="141"/>
      <c r="C15" s="141"/>
      <c r="D15" s="81"/>
      <c r="E15" s="81"/>
      <c r="F15" s="81"/>
      <c r="G15" s="81"/>
      <c r="H15" s="311" t="str">
        <f t="shared" si="0"/>
        <v/>
      </c>
    </row>
    <row r="16" spans="1:10" ht="15.75">
      <c r="A16" s="10" t="s">
        <v>65</v>
      </c>
      <c r="B16" s="141"/>
      <c r="C16" s="141"/>
      <c r="D16" s="81"/>
      <c r="E16" s="81"/>
      <c r="F16" s="81"/>
      <c r="G16" s="81"/>
      <c r="H16" s="311" t="str">
        <f t="shared" si="0"/>
        <v/>
      </c>
    </row>
    <row r="17" spans="1:8" ht="15.75">
      <c r="A17" s="10" t="s">
        <v>66</v>
      </c>
      <c r="B17" s="141"/>
      <c r="C17" s="141"/>
      <c r="D17" s="81"/>
      <c r="E17" s="81"/>
      <c r="F17" s="81"/>
      <c r="G17" s="81"/>
      <c r="H17" s="311" t="str">
        <f t="shared" si="0"/>
        <v/>
      </c>
    </row>
    <row r="18" spans="1:8" ht="15.75">
      <c r="A18" s="10" t="s">
        <v>67</v>
      </c>
      <c r="B18" s="141"/>
      <c r="C18" s="141"/>
      <c r="D18" s="81"/>
      <c r="E18" s="81"/>
      <c r="F18" s="81"/>
      <c r="G18" s="81"/>
      <c r="H18" s="311" t="str">
        <f t="shared" si="0"/>
        <v/>
      </c>
    </row>
    <row r="19" spans="1:8" ht="15.75">
      <c r="A19" s="10" t="s">
        <v>68</v>
      </c>
      <c r="B19" s="141"/>
      <c r="C19" s="141"/>
      <c r="D19" s="81"/>
      <c r="E19" s="81"/>
      <c r="F19" s="81"/>
      <c r="G19" s="81"/>
      <c r="H19" s="311" t="str">
        <f t="shared" si="0"/>
        <v/>
      </c>
    </row>
    <row r="20" spans="1:8" ht="15.75">
      <c r="A20" s="10" t="s">
        <v>69</v>
      </c>
      <c r="B20" s="141"/>
      <c r="C20" s="141"/>
      <c r="D20" s="81"/>
      <c r="E20" s="81"/>
      <c r="F20" s="81"/>
      <c r="G20" s="81"/>
      <c r="H20" s="311" t="str">
        <f t="shared" si="0"/>
        <v/>
      </c>
    </row>
    <row r="21" spans="1:8" ht="15.75">
      <c r="A21" s="10" t="s">
        <v>70</v>
      </c>
      <c r="B21" s="141"/>
      <c r="C21" s="141"/>
      <c r="D21" s="81"/>
      <c r="E21" s="81"/>
      <c r="F21" s="81"/>
      <c r="G21" s="81"/>
      <c r="H21" s="311" t="str">
        <f t="shared" si="0"/>
        <v/>
      </c>
    </row>
    <row r="22" spans="1:8" ht="15.75">
      <c r="A22" s="10" t="s">
        <v>71</v>
      </c>
      <c r="B22" s="141"/>
      <c r="C22" s="141"/>
      <c r="D22" s="81"/>
      <c r="E22" s="81"/>
      <c r="F22" s="81"/>
      <c r="G22" s="81"/>
      <c r="H22" s="311" t="str">
        <f t="shared" si="0"/>
        <v/>
      </c>
    </row>
    <row r="23" spans="1:8" ht="15.75">
      <c r="A23" s="10" t="s">
        <v>72</v>
      </c>
      <c r="B23" s="141"/>
      <c r="C23" s="141"/>
      <c r="D23" s="81"/>
      <c r="E23" s="81"/>
      <c r="F23" s="81"/>
      <c r="G23" s="81"/>
      <c r="H23" s="311" t="str">
        <f t="shared" si="0"/>
        <v/>
      </c>
    </row>
    <row r="24" spans="1:8" ht="15.75">
      <c r="A24" s="10" t="s">
        <v>73</v>
      </c>
      <c r="B24" s="141"/>
      <c r="C24" s="141"/>
      <c r="D24" s="81"/>
      <c r="E24" s="81"/>
      <c r="F24" s="81"/>
      <c r="G24" s="81"/>
      <c r="H24" s="311" t="str">
        <f t="shared" si="0"/>
        <v/>
      </c>
    </row>
    <row r="25" spans="1:8" ht="15.75">
      <c r="A25" s="10" t="s">
        <v>74</v>
      </c>
      <c r="B25" s="141"/>
      <c r="C25" s="141"/>
      <c r="D25" s="81"/>
      <c r="E25" s="81"/>
      <c r="F25" s="81"/>
      <c r="G25" s="81"/>
      <c r="H25" s="311" t="str">
        <f t="shared" si="0"/>
        <v/>
      </c>
    </row>
    <row r="26" spans="1:8" ht="15.75">
      <c r="A26" s="10" t="s">
        <v>75</v>
      </c>
      <c r="B26" s="141"/>
      <c r="C26" s="141"/>
      <c r="D26" s="81"/>
      <c r="E26" s="81"/>
      <c r="F26" s="81"/>
      <c r="G26" s="81"/>
      <c r="H26" s="311" t="str">
        <f t="shared" si="0"/>
        <v/>
      </c>
    </row>
    <row r="27" spans="1:8" ht="15.75">
      <c r="A27" s="10" t="s">
        <v>76</v>
      </c>
      <c r="B27" s="141"/>
      <c r="C27" s="141"/>
      <c r="D27" s="81"/>
      <c r="E27" s="81"/>
      <c r="F27" s="81"/>
      <c r="G27" s="81"/>
      <c r="H27" s="311" t="str">
        <f t="shared" si="0"/>
        <v/>
      </c>
    </row>
    <row r="28" spans="1:8" ht="15.75">
      <c r="A28" s="10" t="s">
        <v>77</v>
      </c>
      <c r="B28" s="141"/>
      <c r="C28" s="141"/>
      <c r="D28" s="81"/>
      <c r="E28" s="81"/>
      <c r="F28" s="81"/>
      <c r="G28" s="81"/>
      <c r="H28" s="311" t="str">
        <f t="shared" si="0"/>
        <v/>
      </c>
    </row>
    <row r="29" spans="1:8" ht="15.75">
      <c r="A29" s="10" t="s">
        <v>78</v>
      </c>
      <c r="B29" s="141"/>
      <c r="C29" s="141"/>
      <c r="D29" s="81"/>
      <c r="E29" s="81"/>
      <c r="F29" s="81"/>
      <c r="G29" s="81"/>
      <c r="H29" s="311" t="str">
        <f t="shared" si="0"/>
        <v/>
      </c>
    </row>
  </sheetData>
  <sheetProtection algorithmName="SHA-512" hashValue="og9iEmx/F0RhNuNpoSm/j0ayi88ks9b9SKhmeWKPq814VWKEIryTDZ01CDTMieJQMdm7tlcmcgXC6IQnE5FSVg==" saltValue="x76qiMnv3PxTyNP1MLiOCQ=="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7"/>
  <sheetViews>
    <sheetView zoomScale="80" zoomScaleNormal="80" workbookViewId="0">
      <selection activeCell="I22" sqref="I22"/>
    </sheetView>
  </sheetViews>
  <sheetFormatPr defaultColWidth="9.140625" defaultRowHeight="15"/>
  <cols>
    <col min="1" max="1" width="5.7109375" style="45" customWidth="1"/>
    <col min="2" max="2" width="35.7109375" style="45" customWidth="1"/>
    <col min="3" max="3" width="20.140625" style="45" customWidth="1"/>
    <col min="4" max="4" width="18.7109375" style="45" customWidth="1"/>
    <col min="5" max="5" width="35.7109375" style="344" customWidth="1"/>
    <col min="6" max="6" width="10.7109375" style="45" customWidth="1"/>
    <col min="7" max="7" width="17.7109375" style="45" customWidth="1"/>
    <col min="8" max="16384" width="9.140625" style="45"/>
  </cols>
  <sheetData>
    <row r="1" spans="1:9" s="53" customFormat="1" ht="15.75">
      <c r="A1" s="52" t="s">
        <v>483</v>
      </c>
      <c r="E1" s="338"/>
      <c r="F1" s="54"/>
      <c r="G1" s="56"/>
      <c r="H1" s="55"/>
    </row>
    <row r="2" spans="1:9" s="53" customFormat="1" ht="15.75">
      <c r="A2" s="304" t="str">
        <f>IF(ISBLANK(facultate), IF(ISBLANK(departament),"","Departament " &amp; departament), "Facultatea " &amp; facultate)</f>
        <v>Facultatea Științe ale Comunicării</v>
      </c>
      <c r="E2" s="338"/>
      <c r="F2" s="54"/>
      <c r="G2" s="56"/>
      <c r="H2" s="55"/>
    </row>
    <row r="3" spans="1:9" s="53" customFormat="1" ht="15.75">
      <c r="A3" s="304" t="str">
        <f>IF(ISBLANK(departament),"","Departamentul " &amp; departament)</f>
        <v>Departamentul Comunicare și Limbi Străine</v>
      </c>
      <c r="E3" s="338"/>
      <c r="F3" s="54"/>
      <c r="G3" s="56"/>
      <c r="H3" s="55"/>
    </row>
    <row r="4" spans="1:9" s="57" customFormat="1" ht="15.75">
      <c r="B4" s="61"/>
      <c r="C4" s="61"/>
      <c r="D4" s="61" t="s">
        <v>903</v>
      </c>
      <c r="E4" s="255"/>
      <c r="F4" s="61"/>
      <c r="G4" s="61"/>
      <c r="H4" s="196"/>
      <c r="I4" s="63"/>
    </row>
    <row r="5" spans="1:9" s="57" customFormat="1" ht="15.75">
      <c r="B5" s="61"/>
      <c r="C5" s="61"/>
      <c r="D5" s="61" t="s">
        <v>967</v>
      </c>
      <c r="E5" s="255"/>
      <c r="F5" s="61"/>
      <c r="G5" s="61"/>
      <c r="H5" s="196"/>
      <c r="I5" s="63"/>
    </row>
    <row r="6" spans="1:9" s="57" customFormat="1" ht="13.5" customHeight="1">
      <c r="A6" s="53"/>
      <c r="E6" s="343" t="str">
        <f>CONCATENATE(functie," ",nume_candidat)</f>
        <v>Profesor Pop Mirela-Cristina</v>
      </c>
      <c r="I6" s="63"/>
    </row>
    <row r="7" spans="1:9" ht="15" customHeight="1">
      <c r="B7" s="456" t="s">
        <v>889</v>
      </c>
      <c r="C7" s="507" t="s">
        <v>14</v>
      </c>
      <c r="D7" s="508"/>
      <c r="E7" s="446" t="s">
        <v>544</v>
      </c>
    </row>
    <row r="8" spans="1:9" ht="15" customHeight="1">
      <c r="B8" s="457"/>
      <c r="C8" s="509"/>
      <c r="D8" s="510"/>
      <c r="E8" s="463"/>
    </row>
    <row r="9" spans="1:9" ht="15" customHeight="1">
      <c r="B9" s="457"/>
      <c r="C9" s="509"/>
      <c r="D9" s="510"/>
      <c r="E9" s="463"/>
    </row>
    <row r="10" spans="1:9" ht="15.75" customHeight="1">
      <c r="B10" s="458"/>
      <c r="C10" s="511"/>
      <c r="D10" s="512"/>
      <c r="E10" s="447"/>
    </row>
    <row r="11" spans="1:9" ht="47.25">
      <c r="B11" s="354" t="s">
        <v>741</v>
      </c>
      <c r="C11" s="449">
        <v>1</v>
      </c>
      <c r="D11" s="450"/>
      <c r="E11" s="309">
        <f>C11*200</f>
        <v>200</v>
      </c>
    </row>
    <row r="12" spans="1:9" ht="47.25">
      <c r="B12" s="354" t="s">
        <v>1081</v>
      </c>
      <c r="C12" s="449">
        <v>0</v>
      </c>
      <c r="D12" s="450"/>
      <c r="E12" s="309">
        <f>C12*50</f>
        <v>0</v>
      </c>
    </row>
    <row r="13" spans="1:9" ht="31.5">
      <c r="B13" s="354" t="s">
        <v>968</v>
      </c>
      <c r="C13" s="449">
        <v>1</v>
      </c>
      <c r="D13" s="450"/>
      <c r="E13" s="309">
        <f>C13*100</f>
        <v>100</v>
      </c>
    </row>
    <row r="14" spans="1:9" ht="31.5">
      <c r="B14" s="354" t="s">
        <v>742</v>
      </c>
      <c r="C14" s="449">
        <v>4</v>
      </c>
      <c r="D14" s="450"/>
      <c r="E14" s="309">
        <f>C14*5</f>
        <v>20</v>
      </c>
    </row>
    <row r="15" spans="1:9" ht="15.75">
      <c r="B15" s="449" t="s">
        <v>930</v>
      </c>
      <c r="C15" s="506"/>
      <c r="D15" s="450"/>
      <c r="E15" s="309">
        <f>SUM(E11:E14)</f>
        <v>320</v>
      </c>
    </row>
    <row r="18" spans="2:5" ht="15" customHeight="1">
      <c r="B18" s="341" t="s">
        <v>1035</v>
      </c>
      <c r="C18" s="336" t="s">
        <v>1033</v>
      </c>
      <c r="D18" s="337" t="s">
        <v>1036</v>
      </c>
      <c r="E18" s="342" t="s">
        <v>1034</v>
      </c>
    </row>
    <row r="19" spans="2:5" ht="30.95" customHeight="1">
      <c r="B19" s="339" t="s">
        <v>1331</v>
      </c>
      <c r="C19" s="36">
        <v>2018</v>
      </c>
      <c r="D19" s="190">
        <v>2022</v>
      </c>
      <c r="E19" s="340" t="s">
        <v>1038</v>
      </c>
    </row>
    <row r="20" spans="2:5" ht="30.95" customHeight="1">
      <c r="B20" s="339" t="s">
        <v>1344</v>
      </c>
      <c r="C20" s="36">
        <v>2020</v>
      </c>
      <c r="D20" s="190">
        <v>2021</v>
      </c>
      <c r="E20" s="340" t="s">
        <v>1039</v>
      </c>
    </row>
    <row r="21" spans="2:5" ht="30.95" customHeight="1">
      <c r="B21" s="339" t="s">
        <v>1344</v>
      </c>
      <c r="C21" s="36">
        <v>2020</v>
      </c>
      <c r="D21" s="190">
        <v>2022</v>
      </c>
      <c r="E21" s="340" t="s">
        <v>1332</v>
      </c>
    </row>
    <row r="22" spans="2:5" ht="31.5">
      <c r="B22" s="339" t="s">
        <v>1344</v>
      </c>
      <c r="C22" s="36">
        <v>2020</v>
      </c>
      <c r="D22" s="190">
        <v>2022</v>
      </c>
      <c r="E22" s="340" t="s">
        <v>1332</v>
      </c>
    </row>
    <row r="23" spans="2:5" ht="31.5">
      <c r="B23" s="339" t="s">
        <v>1344</v>
      </c>
      <c r="C23" s="36">
        <v>2020</v>
      </c>
      <c r="D23" s="190">
        <v>2023</v>
      </c>
      <c r="E23" s="340" t="s">
        <v>1332</v>
      </c>
    </row>
    <row r="24" spans="2:5" ht="15.75">
      <c r="B24" s="339"/>
      <c r="C24" s="36"/>
      <c r="D24" s="190"/>
      <c r="E24" s="340"/>
    </row>
    <row r="25" spans="2:5" ht="15.75">
      <c r="B25" s="339"/>
      <c r="C25" s="36"/>
      <c r="D25" s="190"/>
      <c r="E25" s="340"/>
    </row>
    <row r="26" spans="2:5" ht="15.75">
      <c r="B26" s="339"/>
      <c r="C26" s="36"/>
      <c r="D26" s="190"/>
      <c r="E26" s="340"/>
    </row>
    <row r="27" spans="2:5" ht="15.75">
      <c r="B27" s="339"/>
      <c r="C27" s="36"/>
      <c r="D27" s="190"/>
      <c r="E27" s="340"/>
    </row>
  </sheetData>
  <sheetProtection algorithmName="SHA-512" hashValue="v7hXvCavrdqvA/Q67NLlCnusa6qy9hd0oI6slcpvhR/6aJIuoQipPh20rghzPtL9qpKzfR4fW91a0gObm7J2kw==" saltValue="4rDFEt2VP1ZcWWdr7ccskw=="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7">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E12" sqref="E12:E14"/>
    </sheetView>
  </sheetViews>
  <sheetFormatPr defaultColWidth="9.140625" defaultRowHeight="15.75"/>
  <cols>
    <col min="1" max="1" width="5.7109375" style="53" customWidth="1"/>
    <col min="2" max="2" width="42.140625" style="53" customWidth="1"/>
    <col min="3" max="3" width="49.140625" style="53" customWidth="1"/>
    <col min="4" max="4" width="50.5703125" style="57" customWidth="1"/>
    <col min="5" max="5" width="10.7109375" style="62" customWidth="1"/>
    <col min="6" max="6" width="17.7109375" style="57" customWidth="1"/>
    <col min="7" max="7" width="10.7109375" style="57" hidden="1" customWidth="1"/>
    <col min="8" max="10" width="17.7109375" style="57" hidden="1" customWidth="1"/>
    <col min="11" max="17" width="9.140625" style="57" customWidth="1"/>
    <col min="18" max="16384" width="9.140625" style="57"/>
  </cols>
  <sheetData>
    <row r="1" spans="1:10" s="53" customFormat="1">
      <c r="A1" s="52" t="s">
        <v>483</v>
      </c>
      <c r="B1" s="52"/>
      <c r="C1" s="52"/>
      <c r="E1" s="54"/>
      <c r="F1" s="56"/>
      <c r="G1" s="55"/>
      <c r="H1" s="56"/>
      <c r="I1" s="56"/>
      <c r="J1" s="56"/>
    </row>
    <row r="2" spans="1:10" s="53" customFormat="1">
      <c r="A2" s="304" t="str">
        <f>IF(ISBLANK(facultate), IF(ISBLANK(departament),"","Departament " &amp; departament), "Facultatea " &amp; facultate)</f>
        <v>Facultatea Științe ale Comunicării</v>
      </c>
      <c r="B2" s="52"/>
      <c r="C2" s="52"/>
      <c r="E2" s="54"/>
      <c r="F2" s="56"/>
      <c r="G2" s="55"/>
      <c r="H2" s="56"/>
      <c r="I2" s="56"/>
      <c r="J2" s="56"/>
    </row>
    <row r="3" spans="1:10" s="53" customFormat="1">
      <c r="A3" s="304" t="str">
        <f>IF(ISBLANK(departament),"","Departamentul " &amp; departament)</f>
        <v>Departamentul Comunicare și Limbi Străine</v>
      </c>
      <c r="B3" s="52"/>
      <c r="C3" s="52"/>
      <c r="E3" s="54"/>
      <c r="F3" s="56"/>
      <c r="G3" s="55"/>
      <c r="H3" s="56"/>
      <c r="I3" s="56"/>
      <c r="J3" s="56"/>
    </row>
    <row r="4" spans="1:10">
      <c r="A4" s="448" t="s">
        <v>903</v>
      </c>
      <c r="B4" s="448"/>
      <c r="C4" s="448"/>
      <c r="D4" s="448"/>
      <c r="E4" s="448"/>
      <c r="F4" s="448"/>
      <c r="G4" s="448"/>
    </row>
    <row r="5" spans="1:10">
      <c r="A5" s="448" t="s">
        <v>977</v>
      </c>
      <c r="B5" s="448"/>
      <c r="C5" s="448"/>
      <c r="D5" s="448"/>
      <c r="E5" s="448"/>
      <c r="F5" s="448"/>
      <c r="G5" s="196"/>
    </row>
    <row r="6" spans="1:10" ht="13.5" customHeight="1">
      <c r="E6" s="57"/>
      <c r="F6" s="305" t="str">
        <f>CONCATENATE(functie," ",nume_candidat)</f>
        <v>Profesor Pop Mirela-Cristina</v>
      </c>
      <c r="H6" s="305"/>
      <c r="I6" s="305"/>
      <c r="J6" s="305"/>
    </row>
    <row r="7" spans="1:10" ht="18.75" customHeight="1">
      <c r="A7" s="446" t="s">
        <v>338</v>
      </c>
      <c r="B7" s="446" t="s">
        <v>975</v>
      </c>
      <c r="C7" s="446" t="s">
        <v>1055</v>
      </c>
      <c r="D7" s="446" t="s">
        <v>976</v>
      </c>
      <c r="E7" s="456" t="s">
        <v>2</v>
      </c>
      <c r="F7" s="446" t="s">
        <v>544</v>
      </c>
      <c r="G7" s="446" t="s">
        <v>4</v>
      </c>
      <c r="H7" s="446" t="s">
        <v>544</v>
      </c>
      <c r="I7" s="446" t="s">
        <v>544</v>
      </c>
      <c r="J7" s="446" t="s">
        <v>544</v>
      </c>
    </row>
    <row r="8" spans="1:10" ht="18.75" customHeight="1">
      <c r="A8" s="463"/>
      <c r="B8" s="463"/>
      <c r="C8" s="463"/>
      <c r="D8" s="463"/>
      <c r="E8" s="457"/>
      <c r="F8" s="463"/>
      <c r="G8" s="463"/>
      <c r="H8" s="463"/>
      <c r="I8" s="463"/>
      <c r="J8" s="463"/>
    </row>
    <row r="9" spans="1:10" ht="18.75" customHeight="1">
      <c r="A9" s="463"/>
      <c r="B9" s="463"/>
      <c r="C9" s="463"/>
      <c r="D9" s="463"/>
      <c r="E9" s="457"/>
      <c r="F9" s="447"/>
      <c r="G9" s="447"/>
      <c r="H9" s="447"/>
      <c r="I9" s="447"/>
      <c r="J9" s="447"/>
    </row>
    <row r="10" spans="1:10" ht="18.75" customHeight="1">
      <c r="A10" s="447"/>
      <c r="B10" s="447"/>
      <c r="C10" s="447"/>
      <c r="D10" s="447"/>
      <c r="E10" s="458"/>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c r="A11" s="79"/>
      <c r="B11" s="59"/>
      <c r="C11" s="59"/>
      <c r="D11" s="58"/>
      <c r="E11" s="29"/>
      <c r="F11" s="130">
        <f>SUMIF(F12:F1012,"&gt;0")</f>
        <v>0</v>
      </c>
      <c r="G11" s="4">
        <f>SUMIF(G12:G1110,"&gt;0")</f>
        <v>0</v>
      </c>
      <c r="H11" s="130">
        <f>SUMIF(H12:H1110,"&gt;0")</f>
        <v>0</v>
      </c>
      <c r="I11" s="130">
        <f>SUMIF(I12:I1110,"&gt;0")</f>
        <v>0</v>
      </c>
      <c r="J11" s="130">
        <f>SUMIF(J12:J1110,"&gt;0")</f>
        <v>0</v>
      </c>
    </row>
    <row r="12" spans="1:10">
      <c r="A12" s="36">
        <v>1</v>
      </c>
      <c r="B12" s="144"/>
      <c r="C12" s="144"/>
      <c r="D12" s="7"/>
      <c r="E12" s="189"/>
      <c r="F12" s="15" t="str">
        <f t="shared" ref="F12:F75" si="0">IF(OR(,$E12&lt;an_initial,$E12&gt;an_final),"",G12*(HLOOKUP(D12,ii7punctaje,2,FALSE)))</f>
        <v/>
      </c>
      <c r="G12" s="51"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c r="A13" s="36">
        <v>2</v>
      </c>
      <c r="B13" s="144"/>
      <c r="C13" s="144"/>
      <c r="D13" s="7"/>
      <c r="E13" s="189"/>
      <c r="F13" s="15" t="str">
        <f t="shared" si="0"/>
        <v/>
      </c>
      <c r="G13" s="51"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c r="A14" s="36">
        <v>3</v>
      </c>
      <c r="B14" s="144"/>
      <c r="C14" s="144"/>
      <c r="D14" s="7"/>
      <c r="E14" s="189"/>
      <c r="F14" s="15" t="str">
        <f t="shared" si="0"/>
        <v/>
      </c>
      <c r="G14" s="51" t="str">
        <f t="shared" si="1"/>
        <v/>
      </c>
      <c r="H14" s="15" t="str">
        <f t="shared" si="5"/>
        <v/>
      </c>
      <c r="I14" s="15" t="str">
        <f t="shared" si="6"/>
        <v/>
      </c>
      <c r="J14" s="15" t="str">
        <f t="shared" si="7"/>
        <v/>
      </c>
    </row>
    <row r="15" spans="1:10">
      <c r="A15" s="36">
        <v>4</v>
      </c>
      <c r="B15" s="144"/>
      <c r="C15" s="144"/>
      <c r="D15" s="6"/>
      <c r="E15" s="188"/>
      <c r="F15" s="15" t="str">
        <f t="shared" si="0"/>
        <v/>
      </c>
      <c r="G15" s="51" t="str">
        <f t="shared" si="1"/>
        <v/>
      </c>
      <c r="H15" s="15" t="str">
        <f t="shared" si="5"/>
        <v/>
      </c>
      <c r="I15" s="15" t="str">
        <f t="shared" si="6"/>
        <v/>
      </c>
      <c r="J15" s="15" t="str">
        <f t="shared" si="7"/>
        <v/>
      </c>
    </row>
    <row r="16" spans="1:10">
      <c r="A16" s="36">
        <v>5</v>
      </c>
      <c r="B16" s="144"/>
      <c r="C16" s="144"/>
      <c r="D16" s="6"/>
      <c r="E16" s="188"/>
      <c r="F16" s="15" t="str">
        <f t="shared" si="0"/>
        <v/>
      </c>
      <c r="G16" s="51" t="str">
        <f t="shared" si="1"/>
        <v/>
      </c>
      <c r="H16" s="15" t="str">
        <f t="shared" si="5"/>
        <v/>
      </c>
      <c r="I16" s="15" t="str">
        <f t="shared" si="6"/>
        <v/>
      </c>
      <c r="J16" s="15" t="str">
        <f t="shared" si="7"/>
        <v/>
      </c>
    </row>
    <row r="17" spans="1:10">
      <c r="A17" s="36">
        <v>6</v>
      </c>
      <c r="B17" s="144"/>
      <c r="C17" s="144"/>
      <c r="D17" s="6"/>
      <c r="E17" s="188"/>
      <c r="F17" s="15" t="str">
        <f t="shared" si="0"/>
        <v/>
      </c>
      <c r="G17" s="51" t="str">
        <f t="shared" si="1"/>
        <v/>
      </c>
      <c r="H17" s="15" t="str">
        <f t="shared" si="5"/>
        <v/>
      </c>
      <c r="I17" s="15" t="str">
        <f t="shared" si="6"/>
        <v/>
      </c>
      <c r="J17" s="15" t="str">
        <f t="shared" si="7"/>
        <v/>
      </c>
    </row>
    <row r="18" spans="1:10">
      <c r="A18" s="36">
        <v>7</v>
      </c>
      <c r="B18" s="144"/>
      <c r="C18" s="144"/>
      <c r="D18" s="6"/>
      <c r="E18" s="188"/>
      <c r="F18" s="15" t="str">
        <f t="shared" si="0"/>
        <v/>
      </c>
      <c r="G18" s="51" t="str">
        <f t="shared" si="1"/>
        <v/>
      </c>
      <c r="H18" s="15" t="str">
        <f t="shared" si="5"/>
        <v/>
      </c>
      <c r="I18" s="15" t="str">
        <f t="shared" si="6"/>
        <v/>
      </c>
      <c r="J18" s="15" t="str">
        <f t="shared" si="7"/>
        <v/>
      </c>
    </row>
    <row r="19" spans="1:10">
      <c r="A19" s="36">
        <v>8</v>
      </c>
      <c r="B19" s="144"/>
      <c r="C19" s="144"/>
      <c r="D19" s="6"/>
      <c r="E19" s="188"/>
      <c r="F19" s="15" t="str">
        <f t="shared" si="0"/>
        <v/>
      </c>
      <c r="G19" s="51" t="str">
        <f t="shared" si="1"/>
        <v/>
      </c>
      <c r="H19" s="15" t="str">
        <f t="shared" si="5"/>
        <v/>
      </c>
      <c r="I19" s="15" t="str">
        <f t="shared" si="6"/>
        <v/>
      </c>
      <c r="J19" s="15" t="str">
        <f t="shared" si="7"/>
        <v/>
      </c>
    </row>
    <row r="20" spans="1:10">
      <c r="A20" s="36">
        <v>9</v>
      </c>
      <c r="B20" s="144"/>
      <c r="C20" s="144"/>
      <c r="D20" s="6"/>
      <c r="E20" s="188"/>
      <c r="F20" s="15" t="str">
        <f t="shared" si="0"/>
        <v/>
      </c>
      <c r="G20" s="51" t="str">
        <f t="shared" si="1"/>
        <v/>
      </c>
      <c r="H20" s="15" t="str">
        <f t="shared" si="5"/>
        <v/>
      </c>
      <c r="I20" s="15" t="str">
        <f t="shared" si="6"/>
        <v/>
      </c>
      <c r="J20" s="15" t="str">
        <f t="shared" si="7"/>
        <v/>
      </c>
    </row>
    <row r="21" spans="1:10">
      <c r="A21" s="36">
        <v>10</v>
      </c>
      <c r="B21" s="144"/>
      <c r="C21" s="144"/>
      <c r="D21" s="6"/>
      <c r="E21" s="188"/>
      <c r="F21" s="15" t="str">
        <f t="shared" si="0"/>
        <v/>
      </c>
      <c r="G21" s="51" t="str">
        <f t="shared" si="1"/>
        <v/>
      </c>
      <c r="H21" s="15" t="str">
        <f t="shared" si="5"/>
        <v/>
      </c>
      <c r="I21" s="15" t="str">
        <f t="shared" si="6"/>
        <v/>
      </c>
      <c r="J21" s="15" t="str">
        <f t="shared" si="7"/>
        <v/>
      </c>
    </row>
    <row r="22" spans="1:10">
      <c r="A22" s="36">
        <v>11</v>
      </c>
      <c r="B22" s="144"/>
      <c r="C22" s="144"/>
      <c r="D22" s="6"/>
      <c r="E22" s="188"/>
      <c r="F22" s="15" t="str">
        <f t="shared" si="0"/>
        <v/>
      </c>
      <c r="G22" s="51" t="str">
        <f t="shared" si="1"/>
        <v/>
      </c>
      <c r="H22" s="15" t="str">
        <f t="shared" si="5"/>
        <v/>
      </c>
      <c r="I22" s="15" t="str">
        <f t="shared" si="6"/>
        <v/>
      </c>
      <c r="J22" s="15" t="str">
        <f t="shared" si="7"/>
        <v/>
      </c>
    </row>
    <row r="23" spans="1:10">
      <c r="A23" s="36">
        <v>12</v>
      </c>
      <c r="B23" s="144"/>
      <c r="C23" s="144"/>
      <c r="D23" s="6"/>
      <c r="E23" s="188"/>
      <c r="F23" s="15" t="str">
        <f t="shared" si="0"/>
        <v/>
      </c>
      <c r="G23" s="51" t="str">
        <f t="shared" si="1"/>
        <v/>
      </c>
      <c r="H23" s="15" t="str">
        <f t="shared" si="5"/>
        <v/>
      </c>
      <c r="I23" s="15" t="str">
        <f t="shared" si="6"/>
        <v/>
      </c>
      <c r="J23" s="15" t="str">
        <f t="shared" si="7"/>
        <v/>
      </c>
    </row>
    <row r="24" spans="1:10">
      <c r="A24" s="36">
        <v>13</v>
      </c>
      <c r="B24" s="144"/>
      <c r="C24" s="144"/>
      <c r="D24" s="6"/>
      <c r="E24" s="188"/>
      <c r="F24" s="15" t="str">
        <f t="shared" si="0"/>
        <v/>
      </c>
      <c r="G24" s="51" t="str">
        <f t="shared" si="1"/>
        <v/>
      </c>
      <c r="H24" s="15" t="str">
        <f t="shared" si="5"/>
        <v/>
      </c>
      <c r="I24" s="15" t="str">
        <f t="shared" si="6"/>
        <v/>
      </c>
      <c r="J24" s="15" t="str">
        <f t="shared" si="7"/>
        <v/>
      </c>
    </row>
    <row r="25" spans="1:10">
      <c r="A25" s="36">
        <v>14</v>
      </c>
      <c r="B25" s="144"/>
      <c r="C25" s="144"/>
      <c r="D25" s="6"/>
      <c r="E25" s="188"/>
      <c r="F25" s="15" t="str">
        <f t="shared" si="0"/>
        <v/>
      </c>
      <c r="G25" s="51" t="str">
        <f t="shared" si="1"/>
        <v/>
      </c>
      <c r="H25" s="15" t="str">
        <f t="shared" si="5"/>
        <v/>
      </c>
      <c r="I25" s="15" t="str">
        <f t="shared" si="6"/>
        <v/>
      </c>
      <c r="J25" s="15" t="str">
        <f t="shared" si="7"/>
        <v/>
      </c>
    </row>
    <row r="26" spans="1:10">
      <c r="A26" s="36">
        <v>15</v>
      </c>
      <c r="B26" s="144"/>
      <c r="C26" s="144"/>
      <c r="D26" s="6"/>
      <c r="E26" s="188"/>
      <c r="F26" s="15" t="str">
        <f t="shared" si="0"/>
        <v/>
      </c>
      <c r="G26" s="51" t="str">
        <f t="shared" si="1"/>
        <v/>
      </c>
      <c r="H26" s="15" t="str">
        <f t="shared" si="5"/>
        <v/>
      </c>
      <c r="I26" s="15" t="str">
        <f t="shared" si="6"/>
        <v/>
      </c>
      <c r="J26" s="15" t="str">
        <f t="shared" si="7"/>
        <v/>
      </c>
    </row>
    <row r="27" spans="1:10">
      <c r="A27" s="36">
        <v>16</v>
      </c>
      <c r="B27" s="144"/>
      <c r="C27" s="144"/>
      <c r="D27" s="6"/>
      <c r="E27" s="188"/>
      <c r="F27" s="15" t="str">
        <f t="shared" si="0"/>
        <v/>
      </c>
      <c r="G27" s="51" t="str">
        <f t="shared" si="1"/>
        <v/>
      </c>
      <c r="H27" s="15" t="str">
        <f t="shared" si="5"/>
        <v/>
      </c>
      <c r="I27" s="15" t="str">
        <f t="shared" si="6"/>
        <v/>
      </c>
      <c r="J27" s="15" t="str">
        <f t="shared" si="7"/>
        <v/>
      </c>
    </row>
    <row r="28" spans="1:10">
      <c r="A28" s="36">
        <v>17</v>
      </c>
      <c r="B28" s="144"/>
      <c r="C28" s="144"/>
      <c r="D28" s="6"/>
      <c r="E28" s="188"/>
      <c r="F28" s="15" t="str">
        <f t="shared" si="0"/>
        <v/>
      </c>
      <c r="G28" s="51" t="str">
        <f t="shared" si="1"/>
        <v/>
      </c>
      <c r="H28" s="15" t="str">
        <f t="shared" si="5"/>
        <v/>
      </c>
      <c r="I28" s="15" t="str">
        <f t="shared" si="6"/>
        <v/>
      </c>
      <c r="J28" s="15" t="str">
        <f t="shared" si="7"/>
        <v/>
      </c>
    </row>
    <row r="29" spans="1:10">
      <c r="A29" s="36">
        <v>18</v>
      </c>
      <c r="B29" s="144"/>
      <c r="C29" s="144"/>
      <c r="D29" s="6"/>
      <c r="E29" s="188"/>
      <c r="F29" s="15" t="str">
        <f t="shared" si="0"/>
        <v/>
      </c>
      <c r="G29" s="51" t="str">
        <f t="shared" si="1"/>
        <v/>
      </c>
      <c r="H29" s="15" t="str">
        <f t="shared" si="5"/>
        <v/>
      </c>
      <c r="I29" s="15" t="str">
        <f t="shared" si="6"/>
        <v/>
      </c>
      <c r="J29" s="15" t="str">
        <f t="shared" si="7"/>
        <v/>
      </c>
    </row>
    <row r="30" spans="1:10">
      <c r="A30" s="36">
        <v>19</v>
      </c>
      <c r="B30" s="144"/>
      <c r="C30" s="144"/>
      <c r="D30" s="6"/>
      <c r="E30" s="188"/>
      <c r="F30" s="15" t="str">
        <f t="shared" si="0"/>
        <v/>
      </c>
      <c r="G30" s="51" t="str">
        <f t="shared" si="1"/>
        <v/>
      </c>
      <c r="H30" s="15" t="str">
        <f t="shared" si="5"/>
        <v/>
      </c>
      <c r="I30" s="15" t="str">
        <f t="shared" si="6"/>
        <v/>
      </c>
      <c r="J30" s="15" t="str">
        <f t="shared" si="7"/>
        <v/>
      </c>
    </row>
    <row r="31" spans="1:10">
      <c r="A31" s="36">
        <v>20</v>
      </c>
      <c r="B31" s="144"/>
      <c r="C31" s="144"/>
      <c r="D31" s="6"/>
      <c r="E31" s="188"/>
      <c r="F31" s="15" t="str">
        <f t="shared" si="0"/>
        <v/>
      </c>
      <c r="G31" s="51" t="str">
        <f t="shared" si="1"/>
        <v/>
      </c>
      <c r="H31" s="15" t="str">
        <f t="shared" si="5"/>
        <v/>
      </c>
      <c r="I31" s="15" t="str">
        <f t="shared" si="6"/>
        <v/>
      </c>
      <c r="J31" s="15" t="str">
        <f t="shared" si="7"/>
        <v/>
      </c>
    </row>
    <row r="32" spans="1:10">
      <c r="A32" s="36">
        <v>21</v>
      </c>
      <c r="B32" s="144"/>
      <c r="C32" s="144"/>
      <c r="D32" s="6"/>
      <c r="E32" s="188"/>
      <c r="F32" s="15" t="str">
        <f t="shared" si="0"/>
        <v/>
      </c>
      <c r="G32" s="51" t="str">
        <f t="shared" si="1"/>
        <v/>
      </c>
      <c r="H32" s="15" t="str">
        <f t="shared" si="5"/>
        <v/>
      </c>
      <c r="I32" s="15" t="str">
        <f t="shared" si="6"/>
        <v/>
      </c>
      <c r="J32" s="15" t="str">
        <f t="shared" si="7"/>
        <v/>
      </c>
    </row>
    <row r="33" spans="1:10">
      <c r="A33" s="36">
        <v>22</v>
      </c>
      <c r="B33" s="144"/>
      <c r="C33" s="144"/>
      <c r="D33" s="6"/>
      <c r="E33" s="188"/>
      <c r="F33" s="15" t="str">
        <f t="shared" si="0"/>
        <v/>
      </c>
      <c r="G33" s="51" t="str">
        <f t="shared" si="1"/>
        <v/>
      </c>
      <c r="H33" s="15" t="str">
        <f t="shared" si="5"/>
        <v/>
      </c>
      <c r="I33" s="15" t="str">
        <f t="shared" si="6"/>
        <v/>
      </c>
      <c r="J33" s="15" t="str">
        <f t="shared" si="7"/>
        <v/>
      </c>
    </row>
    <row r="34" spans="1:10">
      <c r="A34" s="36">
        <v>23</v>
      </c>
      <c r="B34" s="144"/>
      <c r="C34" s="144"/>
      <c r="D34" s="6"/>
      <c r="E34" s="188"/>
      <c r="F34" s="15" t="str">
        <f t="shared" si="0"/>
        <v/>
      </c>
      <c r="G34" s="51" t="str">
        <f t="shared" si="1"/>
        <v/>
      </c>
      <c r="H34" s="15" t="str">
        <f t="shared" si="5"/>
        <v/>
      </c>
      <c r="I34" s="15" t="str">
        <f t="shared" si="6"/>
        <v/>
      </c>
      <c r="J34" s="15" t="str">
        <f t="shared" si="7"/>
        <v/>
      </c>
    </row>
    <row r="35" spans="1:10">
      <c r="A35" s="36">
        <v>24</v>
      </c>
      <c r="B35" s="144"/>
      <c r="C35" s="144"/>
      <c r="D35" s="6"/>
      <c r="E35" s="188"/>
      <c r="F35" s="15" t="str">
        <f t="shared" si="0"/>
        <v/>
      </c>
      <c r="G35" s="51" t="str">
        <f t="shared" si="1"/>
        <v/>
      </c>
      <c r="H35" s="15" t="str">
        <f t="shared" si="5"/>
        <v/>
      </c>
      <c r="I35" s="15" t="str">
        <f t="shared" si="6"/>
        <v/>
      </c>
      <c r="J35" s="15" t="str">
        <f t="shared" si="7"/>
        <v/>
      </c>
    </row>
    <row r="36" spans="1:10">
      <c r="A36" s="36">
        <v>25</v>
      </c>
      <c r="B36" s="144"/>
      <c r="C36" s="144"/>
      <c r="D36" s="6"/>
      <c r="E36" s="188"/>
      <c r="F36" s="15" t="str">
        <f t="shared" si="0"/>
        <v/>
      </c>
      <c r="G36" s="51" t="str">
        <f t="shared" si="1"/>
        <v/>
      </c>
      <c r="H36" s="15" t="str">
        <f t="shared" si="5"/>
        <v/>
      </c>
      <c r="I36" s="15" t="str">
        <f t="shared" si="6"/>
        <v/>
      </c>
      <c r="J36" s="15" t="str">
        <f t="shared" si="7"/>
        <v/>
      </c>
    </row>
    <row r="37" spans="1:10">
      <c r="A37" s="36">
        <v>26</v>
      </c>
      <c r="B37" s="144"/>
      <c r="C37" s="144"/>
      <c r="D37" s="6"/>
      <c r="E37" s="188"/>
      <c r="F37" s="15" t="str">
        <f t="shared" si="0"/>
        <v/>
      </c>
      <c r="G37" s="51" t="str">
        <f t="shared" si="1"/>
        <v/>
      </c>
      <c r="H37" s="15" t="str">
        <f t="shared" si="5"/>
        <v/>
      </c>
      <c r="I37" s="15" t="str">
        <f t="shared" si="6"/>
        <v/>
      </c>
      <c r="J37" s="15" t="str">
        <f t="shared" si="7"/>
        <v/>
      </c>
    </row>
    <row r="38" spans="1:10">
      <c r="A38" s="36">
        <v>27</v>
      </c>
      <c r="B38" s="144"/>
      <c r="C38" s="144"/>
      <c r="D38" s="6"/>
      <c r="E38" s="188"/>
      <c r="F38" s="15" t="str">
        <f t="shared" si="0"/>
        <v/>
      </c>
      <c r="G38" s="51" t="str">
        <f t="shared" si="1"/>
        <v/>
      </c>
      <c r="H38" s="15" t="str">
        <f t="shared" si="5"/>
        <v/>
      </c>
      <c r="I38" s="15" t="str">
        <f t="shared" si="6"/>
        <v/>
      </c>
      <c r="J38" s="15" t="str">
        <f t="shared" si="7"/>
        <v/>
      </c>
    </row>
    <row r="39" spans="1:10">
      <c r="A39" s="36">
        <v>28</v>
      </c>
      <c r="B39" s="144"/>
      <c r="C39" s="144"/>
      <c r="D39" s="6"/>
      <c r="E39" s="188"/>
      <c r="F39" s="15" t="str">
        <f t="shared" si="0"/>
        <v/>
      </c>
      <c r="G39" s="51" t="str">
        <f t="shared" si="1"/>
        <v/>
      </c>
      <c r="H39" s="15" t="str">
        <f t="shared" si="5"/>
        <v/>
      </c>
      <c r="I39" s="15" t="str">
        <f t="shared" si="6"/>
        <v/>
      </c>
      <c r="J39" s="15" t="str">
        <f t="shared" si="7"/>
        <v/>
      </c>
    </row>
    <row r="40" spans="1:10">
      <c r="A40" s="36">
        <v>29</v>
      </c>
      <c r="B40" s="144"/>
      <c r="C40" s="144"/>
      <c r="D40" s="6"/>
      <c r="E40" s="188"/>
      <c r="F40" s="15" t="str">
        <f t="shared" si="0"/>
        <v/>
      </c>
      <c r="G40" s="51" t="str">
        <f t="shared" si="1"/>
        <v/>
      </c>
      <c r="H40" s="15" t="str">
        <f t="shared" si="5"/>
        <v/>
      </c>
      <c r="I40" s="15" t="str">
        <f t="shared" si="6"/>
        <v/>
      </c>
      <c r="J40" s="15" t="str">
        <f t="shared" si="7"/>
        <v/>
      </c>
    </row>
    <row r="41" spans="1:10">
      <c r="A41" s="36">
        <v>30</v>
      </c>
      <c r="B41" s="144"/>
      <c r="C41" s="144"/>
      <c r="D41" s="6"/>
      <c r="E41" s="188"/>
      <c r="F41" s="15" t="str">
        <f t="shared" si="0"/>
        <v/>
      </c>
      <c r="G41" s="51" t="str">
        <f t="shared" si="1"/>
        <v/>
      </c>
      <c r="H41" s="15" t="str">
        <f t="shared" si="5"/>
        <v/>
      </c>
      <c r="I41" s="15" t="str">
        <f t="shared" si="6"/>
        <v/>
      </c>
      <c r="J41" s="15" t="str">
        <f t="shared" si="7"/>
        <v/>
      </c>
    </row>
    <row r="42" spans="1:10">
      <c r="A42" s="36">
        <v>31</v>
      </c>
      <c r="B42" s="144"/>
      <c r="C42" s="144"/>
      <c r="D42" s="6"/>
      <c r="E42" s="188"/>
      <c r="F42" s="15" t="str">
        <f t="shared" si="0"/>
        <v/>
      </c>
      <c r="G42" s="51" t="str">
        <f t="shared" si="1"/>
        <v/>
      </c>
      <c r="H42" s="15" t="str">
        <f t="shared" si="5"/>
        <v/>
      </c>
      <c r="I42" s="15" t="str">
        <f t="shared" si="6"/>
        <v/>
      </c>
      <c r="J42" s="15" t="str">
        <f t="shared" si="7"/>
        <v/>
      </c>
    </row>
    <row r="43" spans="1:10">
      <c r="A43" s="36">
        <v>32</v>
      </c>
      <c r="B43" s="144"/>
      <c r="C43" s="144"/>
      <c r="D43" s="6"/>
      <c r="E43" s="188"/>
      <c r="F43" s="15" t="str">
        <f t="shared" si="0"/>
        <v/>
      </c>
      <c r="G43" s="51" t="str">
        <f t="shared" si="1"/>
        <v/>
      </c>
      <c r="H43" s="15" t="str">
        <f t="shared" si="5"/>
        <v/>
      </c>
      <c r="I43" s="15" t="str">
        <f t="shared" si="6"/>
        <v/>
      </c>
      <c r="J43" s="15" t="str">
        <f t="shared" si="7"/>
        <v/>
      </c>
    </row>
    <row r="44" spans="1:10">
      <c r="A44" s="36">
        <v>33</v>
      </c>
      <c r="B44" s="144"/>
      <c r="C44" s="144"/>
      <c r="D44" s="6"/>
      <c r="E44" s="188"/>
      <c r="F44" s="15" t="str">
        <f t="shared" si="0"/>
        <v/>
      </c>
      <c r="G44" s="51" t="str">
        <f t="shared" si="1"/>
        <v/>
      </c>
      <c r="H44" s="15" t="str">
        <f t="shared" si="5"/>
        <v/>
      </c>
      <c r="I44" s="15" t="str">
        <f t="shared" si="6"/>
        <v/>
      </c>
      <c r="J44" s="15" t="str">
        <f t="shared" si="7"/>
        <v/>
      </c>
    </row>
    <row r="45" spans="1:10">
      <c r="A45" s="36">
        <v>34</v>
      </c>
      <c r="B45" s="144"/>
      <c r="C45" s="144"/>
      <c r="D45" s="6"/>
      <c r="E45" s="188"/>
      <c r="F45" s="15" t="str">
        <f t="shared" si="0"/>
        <v/>
      </c>
      <c r="G45" s="51" t="str">
        <f t="shared" si="1"/>
        <v/>
      </c>
      <c r="H45" s="15" t="str">
        <f t="shared" si="5"/>
        <v/>
      </c>
      <c r="I45" s="15" t="str">
        <f t="shared" si="6"/>
        <v/>
      </c>
      <c r="J45" s="15" t="str">
        <f t="shared" si="7"/>
        <v/>
      </c>
    </row>
    <row r="46" spans="1:10">
      <c r="A46" s="36">
        <v>35</v>
      </c>
      <c r="B46" s="144"/>
      <c r="C46" s="144"/>
      <c r="D46" s="6"/>
      <c r="E46" s="188"/>
      <c r="F46" s="15" t="str">
        <f t="shared" si="0"/>
        <v/>
      </c>
      <c r="G46" s="51" t="str">
        <f t="shared" si="1"/>
        <v/>
      </c>
      <c r="H46" s="15" t="str">
        <f t="shared" si="5"/>
        <v/>
      </c>
      <c r="I46" s="15" t="str">
        <f t="shared" si="6"/>
        <v/>
      </c>
      <c r="J46" s="15" t="str">
        <f t="shared" si="7"/>
        <v/>
      </c>
    </row>
    <row r="47" spans="1:10">
      <c r="A47" s="36">
        <v>36</v>
      </c>
      <c r="B47" s="144"/>
      <c r="C47" s="144"/>
      <c r="D47" s="6"/>
      <c r="E47" s="188"/>
      <c r="F47" s="15" t="str">
        <f t="shared" si="0"/>
        <v/>
      </c>
      <c r="G47" s="51" t="str">
        <f t="shared" si="1"/>
        <v/>
      </c>
      <c r="H47" s="15" t="str">
        <f t="shared" si="5"/>
        <v/>
      </c>
      <c r="I47" s="15" t="str">
        <f t="shared" si="6"/>
        <v/>
      </c>
      <c r="J47" s="15" t="str">
        <f t="shared" si="7"/>
        <v/>
      </c>
    </row>
    <row r="48" spans="1:10">
      <c r="A48" s="36">
        <v>37</v>
      </c>
      <c r="B48" s="144"/>
      <c r="C48" s="144"/>
      <c r="D48" s="6"/>
      <c r="E48" s="188"/>
      <c r="F48" s="15" t="str">
        <f t="shared" si="0"/>
        <v/>
      </c>
      <c r="G48" s="51" t="str">
        <f t="shared" si="1"/>
        <v/>
      </c>
      <c r="H48" s="15" t="str">
        <f t="shared" si="5"/>
        <v/>
      </c>
      <c r="I48" s="15" t="str">
        <f t="shared" si="6"/>
        <v/>
      </c>
      <c r="J48" s="15" t="str">
        <f t="shared" si="7"/>
        <v/>
      </c>
    </row>
    <row r="49" spans="1:10">
      <c r="A49" s="36">
        <v>38</v>
      </c>
      <c r="B49" s="144"/>
      <c r="C49" s="144"/>
      <c r="D49" s="6"/>
      <c r="E49" s="188"/>
      <c r="F49" s="15" t="str">
        <f t="shared" si="0"/>
        <v/>
      </c>
      <c r="G49" s="51" t="str">
        <f t="shared" si="1"/>
        <v/>
      </c>
      <c r="H49" s="15" t="str">
        <f t="shared" si="5"/>
        <v/>
      </c>
      <c r="I49" s="15" t="str">
        <f t="shared" si="6"/>
        <v/>
      </c>
      <c r="J49" s="15" t="str">
        <f t="shared" si="7"/>
        <v/>
      </c>
    </row>
    <row r="50" spans="1:10">
      <c r="A50" s="36">
        <v>39</v>
      </c>
      <c r="B50" s="144"/>
      <c r="C50" s="144"/>
      <c r="D50" s="6"/>
      <c r="E50" s="188"/>
      <c r="F50" s="15" t="str">
        <f t="shared" si="0"/>
        <v/>
      </c>
      <c r="G50" s="51" t="str">
        <f t="shared" si="1"/>
        <v/>
      </c>
      <c r="H50" s="15" t="str">
        <f t="shared" si="5"/>
        <v/>
      </c>
      <c r="I50" s="15" t="str">
        <f t="shared" si="6"/>
        <v/>
      </c>
      <c r="J50" s="15" t="str">
        <f t="shared" si="7"/>
        <v/>
      </c>
    </row>
    <row r="51" spans="1:10">
      <c r="A51" s="36">
        <v>40</v>
      </c>
      <c r="B51" s="144"/>
      <c r="C51" s="144"/>
      <c r="D51" s="6"/>
      <c r="E51" s="188"/>
      <c r="F51" s="15" t="str">
        <f t="shared" si="0"/>
        <v/>
      </c>
      <c r="G51" s="51" t="str">
        <f t="shared" si="1"/>
        <v/>
      </c>
      <c r="H51" s="15" t="str">
        <f t="shared" si="5"/>
        <v/>
      </c>
      <c r="I51" s="15" t="str">
        <f t="shared" si="6"/>
        <v/>
      </c>
      <c r="J51" s="15" t="str">
        <f t="shared" si="7"/>
        <v/>
      </c>
    </row>
    <row r="52" spans="1:10">
      <c r="A52" s="36">
        <v>41</v>
      </c>
      <c r="B52" s="144"/>
      <c r="C52" s="144"/>
      <c r="D52" s="6"/>
      <c r="E52" s="188"/>
      <c r="F52" s="15" t="str">
        <f t="shared" si="0"/>
        <v/>
      </c>
      <c r="G52" s="51" t="str">
        <f t="shared" si="1"/>
        <v/>
      </c>
      <c r="H52" s="15" t="str">
        <f t="shared" si="5"/>
        <v/>
      </c>
      <c r="I52" s="15" t="str">
        <f t="shared" si="6"/>
        <v/>
      </c>
      <c r="J52" s="15" t="str">
        <f t="shared" si="7"/>
        <v/>
      </c>
    </row>
    <row r="53" spans="1:10">
      <c r="A53" s="36">
        <v>42</v>
      </c>
      <c r="B53" s="144"/>
      <c r="C53" s="144"/>
      <c r="D53" s="6"/>
      <c r="E53" s="188"/>
      <c r="F53" s="15" t="str">
        <f t="shared" si="0"/>
        <v/>
      </c>
      <c r="G53" s="51" t="str">
        <f t="shared" si="1"/>
        <v/>
      </c>
      <c r="H53" s="15" t="str">
        <f t="shared" si="5"/>
        <v/>
      </c>
      <c r="I53" s="15" t="str">
        <f t="shared" si="6"/>
        <v/>
      </c>
      <c r="J53" s="15" t="str">
        <f t="shared" si="7"/>
        <v/>
      </c>
    </row>
    <row r="54" spans="1:10">
      <c r="A54" s="36">
        <v>43</v>
      </c>
      <c r="B54" s="144"/>
      <c r="C54" s="144"/>
      <c r="D54" s="6"/>
      <c r="E54" s="188"/>
      <c r="F54" s="15" t="str">
        <f t="shared" si="0"/>
        <v/>
      </c>
      <c r="G54" s="51" t="str">
        <f t="shared" si="1"/>
        <v/>
      </c>
      <c r="H54" s="15" t="str">
        <f t="shared" si="5"/>
        <v/>
      </c>
      <c r="I54" s="15" t="str">
        <f t="shared" si="6"/>
        <v/>
      </c>
      <c r="J54" s="15" t="str">
        <f t="shared" si="7"/>
        <v/>
      </c>
    </row>
    <row r="55" spans="1:10">
      <c r="A55" s="36">
        <v>44</v>
      </c>
      <c r="B55" s="144"/>
      <c r="C55" s="144"/>
      <c r="D55" s="6"/>
      <c r="E55" s="188"/>
      <c r="F55" s="15" t="str">
        <f t="shared" si="0"/>
        <v/>
      </c>
      <c r="G55" s="51" t="str">
        <f t="shared" si="1"/>
        <v/>
      </c>
      <c r="H55" s="15" t="str">
        <f t="shared" si="5"/>
        <v/>
      </c>
      <c r="I55" s="15" t="str">
        <f t="shared" si="6"/>
        <v/>
      </c>
      <c r="J55" s="15" t="str">
        <f t="shared" si="7"/>
        <v/>
      </c>
    </row>
    <row r="56" spans="1:10">
      <c r="A56" s="36">
        <v>45</v>
      </c>
      <c r="B56" s="144"/>
      <c r="C56" s="144"/>
      <c r="D56" s="6"/>
      <c r="E56" s="188"/>
      <c r="F56" s="15" t="str">
        <f t="shared" si="0"/>
        <v/>
      </c>
      <c r="G56" s="51" t="str">
        <f t="shared" si="1"/>
        <v/>
      </c>
      <c r="H56" s="15" t="str">
        <f t="shared" si="5"/>
        <v/>
      </c>
      <c r="I56" s="15" t="str">
        <f t="shared" si="6"/>
        <v/>
      </c>
      <c r="J56" s="15" t="str">
        <f t="shared" si="7"/>
        <v/>
      </c>
    </row>
    <row r="57" spans="1:10">
      <c r="A57" s="36">
        <v>46</v>
      </c>
      <c r="B57" s="144"/>
      <c r="C57" s="144"/>
      <c r="D57" s="6"/>
      <c r="E57" s="188"/>
      <c r="F57" s="15" t="str">
        <f t="shared" si="0"/>
        <v/>
      </c>
      <c r="G57" s="51" t="str">
        <f t="shared" si="1"/>
        <v/>
      </c>
      <c r="H57" s="15" t="str">
        <f t="shared" si="5"/>
        <v/>
      </c>
      <c r="I57" s="15" t="str">
        <f t="shared" si="6"/>
        <v/>
      </c>
      <c r="J57" s="15" t="str">
        <f t="shared" si="7"/>
        <v/>
      </c>
    </row>
    <row r="58" spans="1:10">
      <c r="A58" s="36">
        <v>47</v>
      </c>
      <c r="B58" s="144"/>
      <c r="C58" s="144"/>
      <c r="D58" s="6"/>
      <c r="E58" s="188"/>
      <c r="F58" s="15" t="str">
        <f t="shared" si="0"/>
        <v/>
      </c>
      <c r="G58" s="51" t="str">
        <f t="shared" si="1"/>
        <v/>
      </c>
      <c r="H58" s="15" t="str">
        <f t="shared" si="5"/>
        <v/>
      </c>
      <c r="I58" s="15" t="str">
        <f t="shared" si="6"/>
        <v/>
      </c>
      <c r="J58" s="15" t="str">
        <f t="shared" si="7"/>
        <v/>
      </c>
    </row>
    <row r="59" spans="1:10">
      <c r="A59" s="36">
        <v>48</v>
      </c>
      <c r="B59" s="144"/>
      <c r="C59" s="144"/>
      <c r="D59" s="6"/>
      <c r="E59" s="188"/>
      <c r="F59" s="15" t="str">
        <f t="shared" si="0"/>
        <v/>
      </c>
      <c r="G59" s="51" t="str">
        <f t="shared" si="1"/>
        <v/>
      </c>
      <c r="H59" s="15" t="str">
        <f t="shared" si="5"/>
        <v/>
      </c>
      <c r="I59" s="15" t="str">
        <f t="shared" si="6"/>
        <v/>
      </c>
      <c r="J59" s="15" t="str">
        <f t="shared" si="7"/>
        <v/>
      </c>
    </row>
    <row r="60" spans="1:10">
      <c r="A60" s="36">
        <v>49</v>
      </c>
      <c r="B60" s="144"/>
      <c r="C60" s="144"/>
      <c r="D60" s="6"/>
      <c r="E60" s="188"/>
      <c r="F60" s="15" t="str">
        <f t="shared" si="0"/>
        <v/>
      </c>
      <c r="G60" s="51" t="str">
        <f t="shared" si="1"/>
        <v/>
      </c>
      <c r="H60" s="15" t="str">
        <f t="shared" si="5"/>
        <v/>
      </c>
      <c r="I60" s="15" t="str">
        <f t="shared" si="6"/>
        <v/>
      </c>
      <c r="J60" s="15" t="str">
        <f t="shared" si="7"/>
        <v/>
      </c>
    </row>
    <row r="61" spans="1:10">
      <c r="A61" s="36">
        <v>50</v>
      </c>
      <c r="B61" s="144"/>
      <c r="C61" s="144"/>
      <c r="D61" s="6"/>
      <c r="E61" s="188"/>
      <c r="F61" s="15" t="str">
        <f t="shared" si="0"/>
        <v/>
      </c>
      <c r="G61" s="51" t="str">
        <f t="shared" si="1"/>
        <v/>
      </c>
      <c r="H61" s="15" t="str">
        <f t="shared" si="5"/>
        <v/>
      </c>
      <c r="I61" s="15" t="str">
        <f t="shared" si="6"/>
        <v/>
      </c>
      <c r="J61" s="15" t="str">
        <f t="shared" si="7"/>
        <v/>
      </c>
    </row>
    <row r="62" spans="1:10">
      <c r="A62" s="36">
        <v>51</v>
      </c>
      <c r="B62" s="144"/>
      <c r="C62" s="144"/>
      <c r="D62" s="6"/>
      <c r="E62" s="188"/>
      <c r="F62" s="15" t="str">
        <f t="shared" si="0"/>
        <v/>
      </c>
      <c r="G62" s="51" t="str">
        <f t="shared" si="1"/>
        <v/>
      </c>
      <c r="H62" s="15" t="str">
        <f t="shared" si="5"/>
        <v/>
      </c>
      <c r="I62" s="15" t="str">
        <f t="shared" si="6"/>
        <v/>
      </c>
      <c r="J62" s="15" t="str">
        <f t="shared" si="7"/>
        <v/>
      </c>
    </row>
    <row r="63" spans="1:10">
      <c r="A63" s="36">
        <v>52</v>
      </c>
      <c r="B63" s="144"/>
      <c r="C63" s="144"/>
      <c r="D63" s="6"/>
      <c r="E63" s="188"/>
      <c r="F63" s="15" t="str">
        <f t="shared" si="0"/>
        <v/>
      </c>
      <c r="G63" s="51" t="str">
        <f t="shared" si="1"/>
        <v/>
      </c>
      <c r="H63" s="15" t="str">
        <f t="shared" si="5"/>
        <v/>
      </c>
      <c r="I63" s="15" t="str">
        <f t="shared" si="6"/>
        <v/>
      </c>
      <c r="J63" s="15" t="str">
        <f t="shared" si="7"/>
        <v/>
      </c>
    </row>
    <row r="64" spans="1:10">
      <c r="A64" s="36">
        <v>53</v>
      </c>
      <c r="B64" s="144"/>
      <c r="C64" s="144"/>
      <c r="D64" s="6"/>
      <c r="E64" s="188"/>
      <c r="F64" s="15" t="str">
        <f t="shared" si="0"/>
        <v/>
      </c>
      <c r="G64" s="51" t="str">
        <f t="shared" si="1"/>
        <v/>
      </c>
      <c r="H64" s="15" t="str">
        <f t="shared" si="5"/>
        <v/>
      </c>
      <c r="I64" s="15" t="str">
        <f t="shared" si="6"/>
        <v/>
      </c>
      <c r="J64" s="15" t="str">
        <f t="shared" si="7"/>
        <v/>
      </c>
    </row>
    <row r="65" spans="1:10">
      <c r="A65" s="36">
        <v>54</v>
      </c>
      <c r="B65" s="144"/>
      <c r="C65" s="144"/>
      <c r="D65" s="6"/>
      <c r="E65" s="188"/>
      <c r="F65" s="15" t="str">
        <f t="shared" si="0"/>
        <v/>
      </c>
      <c r="G65" s="51" t="str">
        <f t="shared" si="1"/>
        <v/>
      </c>
      <c r="H65" s="15" t="str">
        <f t="shared" si="5"/>
        <v/>
      </c>
      <c r="I65" s="15" t="str">
        <f t="shared" si="6"/>
        <v/>
      </c>
      <c r="J65" s="15" t="str">
        <f t="shared" si="7"/>
        <v/>
      </c>
    </row>
    <row r="66" spans="1:10">
      <c r="A66" s="36">
        <v>55</v>
      </c>
      <c r="B66" s="144"/>
      <c r="C66" s="144"/>
      <c r="D66" s="6"/>
      <c r="E66" s="188"/>
      <c r="F66" s="15" t="str">
        <f t="shared" si="0"/>
        <v/>
      </c>
      <c r="G66" s="51" t="str">
        <f t="shared" si="1"/>
        <v/>
      </c>
      <c r="H66" s="15" t="str">
        <f t="shared" si="5"/>
        <v/>
      </c>
      <c r="I66" s="15" t="str">
        <f t="shared" si="6"/>
        <v/>
      </c>
      <c r="J66" s="15" t="str">
        <f t="shared" si="7"/>
        <v/>
      </c>
    </row>
    <row r="67" spans="1:10">
      <c r="A67" s="36">
        <v>56</v>
      </c>
      <c r="B67" s="144"/>
      <c r="C67" s="144"/>
      <c r="D67" s="6"/>
      <c r="E67" s="188"/>
      <c r="F67" s="15" t="str">
        <f t="shared" si="0"/>
        <v/>
      </c>
      <c r="G67" s="51" t="str">
        <f t="shared" si="1"/>
        <v/>
      </c>
      <c r="H67" s="15" t="str">
        <f t="shared" si="5"/>
        <v/>
      </c>
      <c r="I67" s="15" t="str">
        <f t="shared" si="6"/>
        <v/>
      </c>
      <c r="J67" s="15" t="str">
        <f t="shared" si="7"/>
        <v/>
      </c>
    </row>
    <row r="68" spans="1:10">
      <c r="A68" s="36">
        <v>57</v>
      </c>
      <c r="B68" s="144"/>
      <c r="C68" s="144"/>
      <c r="D68" s="6"/>
      <c r="E68" s="188"/>
      <c r="F68" s="15" t="str">
        <f t="shared" si="0"/>
        <v/>
      </c>
      <c r="G68" s="51" t="str">
        <f t="shared" si="1"/>
        <v/>
      </c>
      <c r="H68" s="15" t="str">
        <f t="shared" si="5"/>
        <v/>
      </c>
      <c r="I68" s="15" t="str">
        <f t="shared" si="6"/>
        <v/>
      </c>
      <c r="J68" s="15" t="str">
        <f t="shared" si="7"/>
        <v/>
      </c>
    </row>
    <row r="69" spans="1:10">
      <c r="A69" s="36">
        <v>58</v>
      </c>
      <c r="B69" s="144"/>
      <c r="C69" s="144"/>
      <c r="D69" s="6"/>
      <c r="E69" s="188"/>
      <c r="F69" s="15" t="str">
        <f t="shared" si="0"/>
        <v/>
      </c>
      <c r="G69" s="51" t="str">
        <f t="shared" si="1"/>
        <v/>
      </c>
      <c r="H69" s="15" t="str">
        <f t="shared" si="5"/>
        <v/>
      </c>
      <c r="I69" s="15" t="str">
        <f t="shared" si="6"/>
        <v/>
      </c>
      <c r="J69" s="15" t="str">
        <f t="shared" si="7"/>
        <v/>
      </c>
    </row>
    <row r="70" spans="1:10">
      <c r="A70" s="36">
        <v>59</v>
      </c>
      <c r="B70" s="144"/>
      <c r="C70" s="144"/>
      <c r="D70" s="6"/>
      <c r="E70" s="188"/>
      <c r="F70" s="15" t="str">
        <f t="shared" si="0"/>
        <v/>
      </c>
      <c r="G70" s="51" t="str">
        <f t="shared" si="1"/>
        <v/>
      </c>
      <c r="H70" s="15" t="str">
        <f t="shared" si="5"/>
        <v/>
      </c>
      <c r="I70" s="15" t="str">
        <f t="shared" si="6"/>
        <v/>
      </c>
      <c r="J70" s="15" t="str">
        <f t="shared" si="7"/>
        <v/>
      </c>
    </row>
    <row r="71" spans="1:10">
      <c r="A71" s="36">
        <v>60</v>
      </c>
      <c r="B71" s="144"/>
      <c r="C71" s="144"/>
      <c r="D71" s="6"/>
      <c r="E71" s="188"/>
      <c r="F71" s="15" t="str">
        <f t="shared" si="0"/>
        <v/>
      </c>
      <c r="G71" s="51" t="str">
        <f t="shared" si="1"/>
        <v/>
      </c>
      <c r="H71" s="15" t="str">
        <f t="shared" si="5"/>
        <v/>
      </c>
      <c r="I71" s="15" t="str">
        <f t="shared" si="6"/>
        <v/>
      </c>
      <c r="J71" s="15" t="str">
        <f t="shared" si="7"/>
        <v/>
      </c>
    </row>
    <row r="72" spans="1:10">
      <c r="A72" s="36">
        <v>61</v>
      </c>
      <c r="B72" s="144"/>
      <c r="C72" s="144"/>
      <c r="D72" s="6"/>
      <c r="E72" s="188"/>
      <c r="F72" s="15" t="str">
        <f t="shared" si="0"/>
        <v/>
      </c>
      <c r="G72" s="51" t="str">
        <f t="shared" si="1"/>
        <v/>
      </c>
      <c r="H72" s="15" t="str">
        <f t="shared" si="5"/>
        <v/>
      </c>
      <c r="I72" s="15" t="str">
        <f t="shared" si="6"/>
        <v/>
      </c>
      <c r="J72" s="15" t="str">
        <f t="shared" si="7"/>
        <v/>
      </c>
    </row>
    <row r="73" spans="1:10">
      <c r="A73" s="36">
        <v>62</v>
      </c>
      <c r="B73" s="144"/>
      <c r="C73" s="144"/>
      <c r="D73" s="6"/>
      <c r="E73" s="188"/>
      <c r="F73" s="15" t="str">
        <f t="shared" si="0"/>
        <v/>
      </c>
      <c r="G73" s="51" t="str">
        <f t="shared" si="1"/>
        <v/>
      </c>
      <c r="H73" s="15" t="str">
        <f t="shared" si="5"/>
        <v/>
      </c>
      <c r="I73" s="15" t="str">
        <f t="shared" si="6"/>
        <v/>
      </c>
      <c r="J73" s="15" t="str">
        <f t="shared" si="7"/>
        <v/>
      </c>
    </row>
    <row r="74" spans="1:10">
      <c r="A74" s="36">
        <v>63</v>
      </c>
      <c r="B74" s="144"/>
      <c r="C74" s="144"/>
      <c r="D74" s="6"/>
      <c r="E74" s="188"/>
      <c r="F74" s="15" t="str">
        <f t="shared" si="0"/>
        <v/>
      </c>
      <c r="G74" s="51" t="str">
        <f t="shared" si="1"/>
        <v/>
      </c>
      <c r="H74" s="15" t="str">
        <f t="shared" si="5"/>
        <v/>
      </c>
      <c r="I74" s="15" t="str">
        <f t="shared" si="6"/>
        <v/>
      </c>
      <c r="J74" s="15" t="str">
        <f t="shared" si="7"/>
        <v/>
      </c>
    </row>
    <row r="75" spans="1:10">
      <c r="A75" s="36">
        <v>64</v>
      </c>
      <c r="B75" s="144"/>
      <c r="C75" s="144"/>
      <c r="D75" s="6"/>
      <c r="E75" s="188"/>
      <c r="F75" s="15" t="str">
        <f t="shared" si="0"/>
        <v/>
      </c>
      <c r="G75" s="51" t="str">
        <f t="shared" si="1"/>
        <v/>
      </c>
      <c r="H75" s="15" t="str">
        <f t="shared" si="5"/>
        <v/>
      </c>
      <c r="I75" s="15" t="str">
        <f t="shared" si="6"/>
        <v/>
      </c>
      <c r="J75" s="15" t="str">
        <f t="shared" si="7"/>
        <v/>
      </c>
    </row>
    <row r="76" spans="1:10">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c r="A78" s="36">
        <v>67</v>
      </c>
      <c r="B78" s="144"/>
      <c r="C78" s="144"/>
      <c r="D78" s="6"/>
      <c r="E78" s="188"/>
      <c r="F78" s="15" t="str">
        <f t="shared" si="8"/>
        <v/>
      </c>
      <c r="G78" s="51" t="str">
        <f t="shared" si="9"/>
        <v/>
      </c>
      <c r="H78" s="15" t="str">
        <f t="shared" si="10"/>
        <v/>
      </c>
      <c r="I78" s="15" t="str">
        <f t="shared" si="11"/>
        <v/>
      </c>
      <c r="J78" s="15" t="str">
        <f t="shared" si="12"/>
        <v/>
      </c>
    </row>
    <row r="79" spans="1:10">
      <c r="A79" s="36">
        <v>68</v>
      </c>
      <c r="B79" s="144"/>
      <c r="C79" s="144"/>
      <c r="D79" s="6"/>
      <c r="E79" s="188"/>
      <c r="F79" s="15" t="str">
        <f t="shared" si="8"/>
        <v/>
      </c>
      <c r="G79" s="51" t="str">
        <f t="shared" si="9"/>
        <v/>
      </c>
      <c r="H79" s="15" t="str">
        <f t="shared" si="10"/>
        <v/>
      </c>
      <c r="I79" s="15" t="str">
        <f t="shared" si="11"/>
        <v/>
      </c>
      <c r="J79" s="15" t="str">
        <f t="shared" si="12"/>
        <v/>
      </c>
    </row>
    <row r="80" spans="1:10">
      <c r="A80" s="36">
        <v>69</v>
      </c>
      <c r="B80" s="144"/>
      <c r="C80" s="144"/>
      <c r="D80" s="6"/>
      <c r="E80" s="188"/>
      <c r="F80" s="15" t="str">
        <f t="shared" si="8"/>
        <v/>
      </c>
      <c r="G80" s="51" t="str">
        <f t="shared" si="9"/>
        <v/>
      </c>
      <c r="H80" s="15" t="str">
        <f t="shared" si="10"/>
        <v/>
      </c>
      <c r="I80" s="15" t="str">
        <f t="shared" si="11"/>
        <v/>
      </c>
      <c r="J80" s="15" t="str">
        <f t="shared" si="12"/>
        <v/>
      </c>
    </row>
    <row r="81" spans="1:10">
      <c r="A81" s="36">
        <v>70</v>
      </c>
      <c r="B81" s="144"/>
      <c r="C81" s="144"/>
      <c r="D81" s="6"/>
      <c r="E81" s="188"/>
      <c r="F81" s="15" t="str">
        <f t="shared" si="8"/>
        <v/>
      </c>
      <c r="G81" s="51" t="str">
        <f t="shared" si="9"/>
        <v/>
      </c>
      <c r="H81" s="15" t="str">
        <f t="shared" si="10"/>
        <v/>
      </c>
      <c r="I81" s="15" t="str">
        <f t="shared" si="11"/>
        <v/>
      </c>
      <c r="J81" s="15" t="str">
        <f t="shared" si="12"/>
        <v/>
      </c>
    </row>
    <row r="82" spans="1:10">
      <c r="A82" s="36">
        <v>71</v>
      </c>
      <c r="B82" s="144"/>
      <c r="C82" s="144"/>
      <c r="D82" s="6"/>
      <c r="E82" s="188"/>
      <c r="F82" s="15" t="str">
        <f t="shared" si="8"/>
        <v/>
      </c>
      <c r="G82" s="51" t="str">
        <f t="shared" si="9"/>
        <v/>
      </c>
      <c r="H82" s="15" t="str">
        <f t="shared" si="10"/>
        <v/>
      </c>
      <c r="I82" s="15" t="str">
        <f t="shared" si="11"/>
        <v/>
      </c>
      <c r="J82" s="15" t="str">
        <f t="shared" si="12"/>
        <v/>
      </c>
    </row>
    <row r="83" spans="1:10">
      <c r="A83" s="36">
        <v>72</v>
      </c>
      <c r="B83" s="144"/>
      <c r="C83" s="144"/>
      <c r="D83" s="6"/>
      <c r="E83" s="188"/>
      <c r="F83" s="15" t="str">
        <f t="shared" si="8"/>
        <v/>
      </c>
      <c r="G83" s="51" t="str">
        <f t="shared" si="9"/>
        <v/>
      </c>
      <c r="H83" s="15" t="str">
        <f t="shared" si="10"/>
        <v/>
      </c>
      <c r="I83" s="15" t="str">
        <f t="shared" si="11"/>
        <v/>
      </c>
      <c r="J83" s="15" t="str">
        <f t="shared" si="12"/>
        <v/>
      </c>
    </row>
    <row r="84" spans="1:10">
      <c r="A84" s="36">
        <v>73</v>
      </c>
      <c r="B84" s="144"/>
      <c r="C84" s="144"/>
      <c r="D84" s="6"/>
      <c r="E84" s="188"/>
      <c r="F84" s="15" t="str">
        <f t="shared" si="8"/>
        <v/>
      </c>
      <c r="G84" s="51" t="str">
        <f t="shared" si="9"/>
        <v/>
      </c>
      <c r="H84" s="15" t="str">
        <f t="shared" si="10"/>
        <v/>
      </c>
      <c r="I84" s="15" t="str">
        <f t="shared" si="11"/>
        <v/>
      </c>
      <c r="J84" s="15" t="str">
        <f t="shared" si="12"/>
        <v/>
      </c>
    </row>
    <row r="85" spans="1:10">
      <c r="A85" s="36">
        <v>74</v>
      </c>
      <c r="B85" s="144"/>
      <c r="C85" s="144"/>
      <c r="D85" s="6"/>
      <c r="E85" s="188"/>
      <c r="F85" s="15" t="str">
        <f t="shared" si="8"/>
        <v/>
      </c>
      <c r="G85" s="51" t="str">
        <f t="shared" si="9"/>
        <v/>
      </c>
      <c r="H85" s="15" t="str">
        <f t="shared" si="10"/>
        <v/>
      </c>
      <c r="I85" s="15" t="str">
        <f t="shared" si="11"/>
        <v/>
      </c>
      <c r="J85" s="15" t="str">
        <f t="shared" si="12"/>
        <v/>
      </c>
    </row>
    <row r="86" spans="1:10">
      <c r="A86" s="36">
        <v>75</v>
      </c>
      <c r="B86" s="144"/>
      <c r="C86" s="144"/>
      <c r="D86" s="6"/>
      <c r="E86" s="188"/>
      <c r="F86" s="15" t="str">
        <f t="shared" si="8"/>
        <v/>
      </c>
      <c r="G86" s="51" t="str">
        <f t="shared" si="9"/>
        <v/>
      </c>
      <c r="H86" s="15" t="str">
        <f t="shared" si="10"/>
        <v/>
      </c>
      <c r="I86" s="15" t="str">
        <f t="shared" si="11"/>
        <v/>
      </c>
      <c r="J86" s="15" t="str">
        <f t="shared" si="12"/>
        <v/>
      </c>
    </row>
    <row r="87" spans="1:10">
      <c r="A87" s="36">
        <v>76</v>
      </c>
      <c r="B87" s="144"/>
      <c r="C87" s="144"/>
      <c r="D87" s="6"/>
      <c r="E87" s="188"/>
      <c r="F87" s="15" t="str">
        <f t="shared" si="8"/>
        <v/>
      </c>
      <c r="G87" s="51" t="str">
        <f t="shared" si="9"/>
        <v/>
      </c>
      <c r="H87" s="15" t="str">
        <f t="shared" si="10"/>
        <v/>
      </c>
      <c r="I87" s="15" t="str">
        <f t="shared" si="11"/>
        <v/>
      </c>
      <c r="J87" s="15" t="str">
        <f t="shared" si="12"/>
        <v/>
      </c>
    </row>
    <row r="88" spans="1:10">
      <c r="A88" s="36">
        <v>77</v>
      </c>
      <c r="B88" s="144"/>
      <c r="C88" s="144"/>
      <c r="D88" s="6"/>
      <c r="E88" s="188"/>
      <c r="F88" s="15" t="str">
        <f t="shared" si="8"/>
        <v/>
      </c>
      <c r="G88" s="51" t="str">
        <f t="shared" si="9"/>
        <v/>
      </c>
      <c r="H88" s="15" t="str">
        <f t="shared" si="10"/>
        <v/>
      </c>
      <c r="I88" s="15" t="str">
        <f t="shared" si="11"/>
        <v/>
      </c>
      <c r="J88" s="15" t="str">
        <f t="shared" si="12"/>
        <v/>
      </c>
    </row>
    <row r="89" spans="1:10">
      <c r="A89" s="36">
        <v>78</v>
      </c>
      <c r="B89" s="144"/>
      <c r="C89" s="144"/>
      <c r="D89" s="6"/>
      <c r="E89" s="188"/>
      <c r="F89" s="15" t="str">
        <f t="shared" si="8"/>
        <v/>
      </c>
      <c r="G89" s="51" t="str">
        <f t="shared" si="9"/>
        <v/>
      </c>
      <c r="H89" s="15" t="str">
        <f t="shared" si="10"/>
        <v/>
      </c>
      <c r="I89" s="15" t="str">
        <f t="shared" si="11"/>
        <v/>
      </c>
      <c r="J89" s="15" t="str">
        <f t="shared" si="12"/>
        <v/>
      </c>
    </row>
    <row r="90" spans="1:10">
      <c r="A90" s="36">
        <v>79</v>
      </c>
      <c r="B90" s="144"/>
      <c r="C90" s="144"/>
      <c r="D90" s="6"/>
      <c r="E90" s="188"/>
      <c r="F90" s="15" t="str">
        <f t="shared" si="8"/>
        <v/>
      </c>
      <c r="G90" s="51" t="str">
        <f t="shared" si="9"/>
        <v/>
      </c>
      <c r="H90" s="15" t="str">
        <f t="shared" si="10"/>
        <v/>
      </c>
      <c r="I90" s="15" t="str">
        <f t="shared" si="11"/>
        <v/>
      </c>
      <c r="J90" s="15" t="str">
        <f t="shared" si="12"/>
        <v/>
      </c>
    </row>
    <row r="91" spans="1:10">
      <c r="A91" s="36">
        <v>80</v>
      </c>
      <c r="B91" s="144"/>
      <c r="C91" s="144"/>
      <c r="D91" s="6"/>
      <c r="E91" s="188"/>
      <c r="F91" s="15" t="str">
        <f t="shared" si="8"/>
        <v/>
      </c>
      <c r="G91" s="51" t="str">
        <f t="shared" si="9"/>
        <v/>
      </c>
      <c r="H91" s="15" t="str">
        <f t="shared" si="10"/>
        <v/>
      </c>
      <c r="I91" s="15" t="str">
        <f t="shared" si="11"/>
        <v/>
      </c>
      <c r="J91" s="15" t="str">
        <f t="shared" si="12"/>
        <v/>
      </c>
    </row>
    <row r="92" spans="1:10">
      <c r="A92" s="36">
        <v>81</v>
      </c>
      <c r="B92" s="144"/>
      <c r="C92" s="144"/>
      <c r="D92" s="6"/>
      <c r="E92" s="188"/>
      <c r="F92" s="15" t="str">
        <f t="shared" si="8"/>
        <v/>
      </c>
      <c r="G92" s="51" t="str">
        <f t="shared" si="9"/>
        <v/>
      </c>
      <c r="H92" s="15" t="str">
        <f t="shared" si="10"/>
        <v/>
      </c>
      <c r="I92" s="15" t="str">
        <f t="shared" si="11"/>
        <v/>
      </c>
      <c r="J92" s="15" t="str">
        <f t="shared" si="12"/>
        <v/>
      </c>
    </row>
    <row r="93" spans="1:10">
      <c r="A93" s="36">
        <v>82</v>
      </c>
      <c r="B93" s="144"/>
      <c r="C93" s="144"/>
      <c r="D93" s="6"/>
      <c r="E93" s="188"/>
      <c r="F93" s="15" t="str">
        <f t="shared" si="8"/>
        <v/>
      </c>
      <c r="G93" s="51" t="str">
        <f t="shared" si="9"/>
        <v/>
      </c>
      <c r="H93" s="15" t="str">
        <f t="shared" si="10"/>
        <v/>
      </c>
      <c r="I93" s="15" t="str">
        <f t="shared" si="11"/>
        <v/>
      </c>
      <c r="J93" s="15" t="str">
        <f t="shared" si="12"/>
        <v/>
      </c>
    </row>
    <row r="94" spans="1:10">
      <c r="A94" s="36">
        <v>83</v>
      </c>
      <c r="B94" s="144"/>
      <c r="C94" s="144"/>
      <c r="D94" s="6"/>
      <c r="E94" s="188"/>
      <c r="F94" s="15" t="str">
        <f t="shared" si="8"/>
        <v/>
      </c>
      <c r="G94" s="51" t="str">
        <f t="shared" si="9"/>
        <v/>
      </c>
      <c r="H94" s="15" t="str">
        <f t="shared" si="10"/>
        <v/>
      </c>
      <c r="I94" s="15" t="str">
        <f t="shared" si="11"/>
        <v/>
      </c>
      <c r="J94" s="15" t="str">
        <f t="shared" si="12"/>
        <v/>
      </c>
    </row>
    <row r="95" spans="1:10">
      <c r="A95" s="36">
        <v>84</v>
      </c>
      <c r="B95" s="144"/>
      <c r="C95" s="144"/>
      <c r="D95" s="6"/>
      <c r="E95" s="188"/>
      <c r="F95" s="15" t="str">
        <f t="shared" si="8"/>
        <v/>
      </c>
      <c r="G95" s="51" t="str">
        <f t="shared" si="9"/>
        <v/>
      </c>
      <c r="H95" s="15" t="str">
        <f t="shared" si="10"/>
        <v/>
      </c>
      <c r="I95" s="15" t="str">
        <f t="shared" si="11"/>
        <v/>
      </c>
      <c r="J95" s="15" t="str">
        <f t="shared" si="12"/>
        <v/>
      </c>
    </row>
    <row r="96" spans="1:10">
      <c r="A96" s="36">
        <v>85</v>
      </c>
      <c r="B96" s="144"/>
      <c r="C96" s="144"/>
      <c r="D96" s="6"/>
      <c r="E96" s="188"/>
      <c r="F96" s="15" t="str">
        <f t="shared" si="8"/>
        <v/>
      </c>
      <c r="G96" s="51" t="str">
        <f t="shared" si="9"/>
        <v/>
      </c>
      <c r="H96" s="15" t="str">
        <f t="shared" si="10"/>
        <v/>
      </c>
      <c r="I96" s="15" t="str">
        <f t="shared" si="11"/>
        <v/>
      </c>
      <c r="J96" s="15" t="str">
        <f t="shared" si="12"/>
        <v/>
      </c>
    </row>
    <row r="97" spans="1:10">
      <c r="A97" s="36">
        <v>86</v>
      </c>
      <c r="B97" s="144"/>
      <c r="C97" s="144"/>
      <c r="D97" s="6"/>
      <c r="E97" s="188"/>
      <c r="F97" s="15" t="str">
        <f t="shared" si="8"/>
        <v/>
      </c>
      <c r="G97" s="51" t="str">
        <f t="shared" si="9"/>
        <v/>
      </c>
      <c r="H97" s="15" t="str">
        <f t="shared" si="10"/>
        <v/>
      </c>
      <c r="I97" s="15" t="str">
        <f t="shared" si="11"/>
        <v/>
      </c>
      <c r="J97" s="15" t="str">
        <f t="shared" si="12"/>
        <v/>
      </c>
    </row>
    <row r="98" spans="1:10">
      <c r="A98" s="36">
        <v>87</v>
      </c>
      <c r="B98" s="144"/>
      <c r="C98" s="144"/>
      <c r="D98" s="6"/>
      <c r="E98" s="188"/>
      <c r="F98" s="15" t="str">
        <f t="shared" si="8"/>
        <v/>
      </c>
      <c r="G98" s="51" t="str">
        <f t="shared" si="9"/>
        <v/>
      </c>
      <c r="H98" s="15" t="str">
        <f t="shared" si="10"/>
        <v/>
      </c>
      <c r="I98" s="15" t="str">
        <f t="shared" si="11"/>
        <v/>
      </c>
      <c r="J98" s="15" t="str">
        <f t="shared" si="12"/>
        <v/>
      </c>
    </row>
    <row r="99" spans="1:10">
      <c r="A99" s="36">
        <v>88</v>
      </c>
      <c r="B99" s="144"/>
      <c r="C99" s="144"/>
      <c r="D99" s="6"/>
      <c r="E99" s="188"/>
      <c r="F99" s="15" t="str">
        <f t="shared" si="8"/>
        <v/>
      </c>
      <c r="G99" s="51" t="str">
        <f t="shared" si="9"/>
        <v/>
      </c>
      <c r="H99" s="15" t="str">
        <f t="shared" si="10"/>
        <v/>
      </c>
      <c r="I99" s="15" t="str">
        <f t="shared" si="11"/>
        <v/>
      </c>
      <c r="J99" s="15" t="str">
        <f t="shared" si="12"/>
        <v/>
      </c>
    </row>
    <row r="100" spans="1:10">
      <c r="A100" s="36">
        <v>89</v>
      </c>
      <c r="B100" s="144"/>
      <c r="C100" s="144"/>
      <c r="D100" s="6"/>
      <c r="E100" s="188"/>
      <c r="F100" s="15" t="str">
        <f t="shared" si="8"/>
        <v/>
      </c>
      <c r="G100" s="51" t="str">
        <f t="shared" si="9"/>
        <v/>
      </c>
      <c r="H100" s="15" t="str">
        <f t="shared" si="10"/>
        <v/>
      </c>
      <c r="I100" s="15" t="str">
        <f t="shared" si="11"/>
        <v/>
      </c>
      <c r="J100" s="15" t="str">
        <f t="shared" si="12"/>
        <v/>
      </c>
    </row>
    <row r="101" spans="1:10">
      <c r="A101" s="36">
        <v>90</v>
      </c>
      <c r="B101" s="144"/>
      <c r="C101" s="144"/>
      <c r="D101" s="6"/>
      <c r="E101" s="188"/>
      <c r="F101" s="15" t="str">
        <f t="shared" si="8"/>
        <v/>
      </c>
      <c r="G101" s="51" t="str">
        <f t="shared" si="9"/>
        <v/>
      </c>
      <c r="H101" s="15" t="str">
        <f t="shared" si="10"/>
        <v/>
      </c>
      <c r="I101" s="15" t="str">
        <f t="shared" si="11"/>
        <v/>
      </c>
      <c r="J101" s="15" t="str">
        <f t="shared" si="12"/>
        <v/>
      </c>
    </row>
    <row r="102" spans="1:10">
      <c r="A102" s="36">
        <v>91</v>
      </c>
      <c r="B102" s="144"/>
      <c r="C102" s="144"/>
      <c r="D102" s="6"/>
      <c r="E102" s="188"/>
      <c r="F102" s="15" t="str">
        <f t="shared" si="8"/>
        <v/>
      </c>
      <c r="G102" s="51" t="str">
        <f t="shared" si="9"/>
        <v/>
      </c>
      <c r="H102" s="15" t="str">
        <f t="shared" si="10"/>
        <v/>
      </c>
      <c r="I102" s="15" t="str">
        <f t="shared" si="11"/>
        <v/>
      </c>
      <c r="J102" s="15" t="str">
        <f t="shared" si="12"/>
        <v/>
      </c>
    </row>
    <row r="103" spans="1:10">
      <c r="A103" s="36">
        <v>92</v>
      </c>
      <c r="B103" s="144"/>
      <c r="C103" s="144"/>
      <c r="D103" s="6"/>
      <c r="E103" s="188"/>
      <c r="F103" s="15" t="str">
        <f t="shared" si="8"/>
        <v/>
      </c>
      <c r="G103" s="51" t="str">
        <f t="shared" si="9"/>
        <v/>
      </c>
      <c r="H103" s="15" t="str">
        <f t="shared" si="10"/>
        <v/>
      </c>
      <c r="I103" s="15" t="str">
        <f t="shared" si="11"/>
        <v/>
      </c>
      <c r="J103" s="15" t="str">
        <f t="shared" si="12"/>
        <v/>
      </c>
    </row>
    <row r="104" spans="1:10">
      <c r="A104" s="36">
        <v>93</v>
      </c>
      <c r="B104" s="144"/>
      <c r="C104" s="144"/>
      <c r="D104" s="6"/>
      <c r="E104" s="188"/>
      <c r="F104" s="15" t="str">
        <f t="shared" si="8"/>
        <v/>
      </c>
      <c r="G104" s="51" t="str">
        <f t="shared" si="9"/>
        <v/>
      </c>
      <c r="H104" s="15" t="str">
        <f t="shared" si="10"/>
        <v/>
      </c>
      <c r="I104" s="15" t="str">
        <f t="shared" si="11"/>
        <v/>
      </c>
      <c r="J104" s="15" t="str">
        <f t="shared" si="12"/>
        <v/>
      </c>
    </row>
    <row r="105" spans="1:10">
      <c r="A105" s="36">
        <v>94</v>
      </c>
      <c r="B105" s="144"/>
      <c r="C105" s="144"/>
      <c r="D105" s="6"/>
      <c r="E105" s="188"/>
      <c r="F105" s="15" t="str">
        <f t="shared" si="8"/>
        <v/>
      </c>
      <c r="G105" s="51" t="str">
        <f t="shared" si="9"/>
        <v/>
      </c>
      <c r="H105" s="15" t="str">
        <f t="shared" si="10"/>
        <v/>
      </c>
      <c r="I105" s="15" t="str">
        <f t="shared" si="11"/>
        <v/>
      </c>
      <c r="J105" s="15" t="str">
        <f t="shared" si="12"/>
        <v/>
      </c>
    </row>
    <row r="106" spans="1:10">
      <c r="A106" s="36">
        <v>95</v>
      </c>
      <c r="B106" s="144"/>
      <c r="C106" s="144"/>
      <c r="D106" s="6"/>
      <c r="E106" s="188"/>
      <c r="F106" s="15" t="str">
        <f t="shared" si="8"/>
        <v/>
      </c>
      <c r="G106" s="51" t="str">
        <f t="shared" si="9"/>
        <v/>
      </c>
      <c r="H106" s="15" t="str">
        <f t="shared" si="10"/>
        <v/>
      </c>
      <c r="I106" s="15" t="str">
        <f t="shared" si="11"/>
        <v/>
      </c>
      <c r="J106" s="15" t="str">
        <f t="shared" si="12"/>
        <v/>
      </c>
    </row>
    <row r="107" spans="1:10">
      <c r="A107" s="36">
        <v>96</v>
      </c>
      <c r="B107" s="144"/>
      <c r="C107" s="144"/>
      <c r="D107" s="6"/>
      <c r="E107" s="188"/>
      <c r="F107" s="15" t="str">
        <f t="shared" si="8"/>
        <v/>
      </c>
      <c r="G107" s="51" t="str">
        <f t="shared" si="9"/>
        <v/>
      </c>
      <c r="H107" s="15" t="str">
        <f t="shared" si="10"/>
        <v/>
      </c>
      <c r="I107" s="15" t="str">
        <f t="shared" si="11"/>
        <v/>
      </c>
      <c r="J107" s="15" t="str">
        <f t="shared" si="12"/>
        <v/>
      </c>
    </row>
    <row r="108" spans="1:10">
      <c r="A108" s="36">
        <v>97</v>
      </c>
      <c r="B108" s="144"/>
      <c r="C108" s="144"/>
      <c r="D108" s="6"/>
      <c r="E108" s="188"/>
      <c r="F108" s="15" t="str">
        <f t="shared" si="8"/>
        <v/>
      </c>
      <c r="G108" s="51" t="str">
        <f t="shared" si="9"/>
        <v/>
      </c>
      <c r="H108" s="15" t="str">
        <f t="shared" si="10"/>
        <v/>
      </c>
      <c r="I108" s="15" t="str">
        <f t="shared" si="11"/>
        <v/>
      </c>
      <c r="J108" s="15" t="str">
        <f t="shared" si="12"/>
        <v/>
      </c>
    </row>
    <row r="109" spans="1:10">
      <c r="A109" s="36">
        <v>98</v>
      </c>
      <c r="B109" s="144"/>
      <c r="C109" s="144"/>
      <c r="D109" s="6"/>
      <c r="E109" s="188"/>
      <c r="F109" s="15" t="str">
        <f t="shared" si="8"/>
        <v/>
      </c>
      <c r="G109" s="51" t="str">
        <f t="shared" si="9"/>
        <v/>
      </c>
      <c r="H109" s="15" t="str">
        <f t="shared" si="10"/>
        <v/>
      </c>
      <c r="I109" s="15" t="str">
        <f t="shared" si="11"/>
        <v/>
      </c>
      <c r="J109" s="15" t="str">
        <f t="shared" si="12"/>
        <v/>
      </c>
    </row>
    <row r="110" spans="1:10">
      <c r="A110" s="125">
        <v>99</v>
      </c>
      <c r="B110" s="6"/>
      <c r="C110" s="6"/>
      <c r="D110" s="6"/>
      <c r="E110" s="188"/>
      <c r="F110" s="15" t="str">
        <f t="shared" si="8"/>
        <v/>
      </c>
      <c r="G110" s="51" t="str">
        <f t="shared" si="9"/>
        <v/>
      </c>
      <c r="H110" s="15" t="str">
        <f t="shared" si="10"/>
        <v/>
      </c>
      <c r="I110" s="15" t="str">
        <f t="shared" si="11"/>
        <v/>
      </c>
      <c r="J110" s="15" t="str">
        <f t="shared" si="12"/>
        <v/>
      </c>
    </row>
    <row r="111" spans="1:10">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c r="A112" s="125">
        <v>101</v>
      </c>
      <c r="B112" s="6"/>
      <c r="C112" s="6"/>
      <c r="D112" s="126"/>
      <c r="E112" s="128"/>
      <c r="F112" s="15" t="str">
        <f t="shared" si="8"/>
        <v/>
      </c>
      <c r="G112" s="51" t="str">
        <f t="shared" si="9"/>
        <v/>
      </c>
      <c r="H112" s="15" t="str">
        <f t="shared" si="13"/>
        <v/>
      </c>
      <c r="I112" s="15" t="str">
        <f t="shared" si="14"/>
        <v/>
      </c>
      <c r="J112" s="15" t="str">
        <f t="shared" si="15"/>
        <v/>
      </c>
    </row>
    <row r="113" spans="1:10">
      <c r="A113" s="125">
        <v>102</v>
      </c>
      <c r="B113" s="6"/>
      <c r="C113" s="6"/>
      <c r="D113" s="126"/>
      <c r="E113" s="128"/>
      <c r="F113" s="15" t="str">
        <f t="shared" si="8"/>
        <v/>
      </c>
      <c r="G113" s="51" t="str">
        <f t="shared" si="9"/>
        <v/>
      </c>
      <c r="H113" s="15" t="str">
        <f t="shared" si="13"/>
        <v/>
      </c>
      <c r="I113" s="15" t="str">
        <f t="shared" si="14"/>
        <v/>
      </c>
      <c r="J113" s="15" t="str">
        <f t="shared" si="15"/>
        <v/>
      </c>
    </row>
    <row r="114" spans="1:10">
      <c r="A114" s="125">
        <v>103</v>
      </c>
      <c r="B114" s="6"/>
      <c r="C114" s="6"/>
      <c r="D114" s="126"/>
      <c r="E114" s="128"/>
      <c r="F114" s="15" t="str">
        <f t="shared" si="8"/>
        <v/>
      </c>
      <c r="G114" s="51" t="str">
        <f t="shared" si="9"/>
        <v/>
      </c>
      <c r="H114" s="15" t="str">
        <f t="shared" si="13"/>
        <v/>
      </c>
      <c r="I114" s="15" t="str">
        <f t="shared" si="14"/>
        <v/>
      </c>
      <c r="J114" s="15" t="str">
        <f t="shared" si="15"/>
        <v/>
      </c>
    </row>
    <row r="115" spans="1:10">
      <c r="A115" s="125">
        <v>104</v>
      </c>
      <c r="B115" s="6"/>
      <c r="C115" s="6"/>
      <c r="D115" s="126"/>
      <c r="E115" s="128"/>
      <c r="F115" s="15" t="str">
        <f t="shared" si="8"/>
        <v/>
      </c>
      <c r="G115" s="51" t="str">
        <f t="shared" si="9"/>
        <v/>
      </c>
      <c r="H115" s="15" t="str">
        <f t="shared" si="13"/>
        <v/>
      </c>
      <c r="I115" s="15" t="str">
        <f t="shared" si="14"/>
        <v/>
      </c>
      <c r="J115" s="15" t="str">
        <f t="shared" si="15"/>
        <v/>
      </c>
    </row>
    <row r="116" spans="1:10">
      <c r="A116" s="125">
        <v>105</v>
      </c>
      <c r="B116" s="6"/>
      <c r="C116" s="6"/>
      <c r="D116" s="126"/>
      <c r="E116" s="128"/>
      <c r="F116" s="15" t="str">
        <f t="shared" si="8"/>
        <v/>
      </c>
      <c r="G116" s="51" t="str">
        <f t="shared" si="9"/>
        <v/>
      </c>
      <c r="H116" s="15" t="str">
        <f t="shared" si="13"/>
        <v/>
      </c>
      <c r="I116" s="15" t="str">
        <f t="shared" si="14"/>
        <v/>
      </c>
      <c r="J116" s="15" t="str">
        <f t="shared" si="15"/>
        <v/>
      </c>
    </row>
    <row r="117" spans="1:10">
      <c r="A117" s="125">
        <v>106</v>
      </c>
      <c r="B117" s="6"/>
      <c r="C117" s="6"/>
      <c r="D117" s="126"/>
      <c r="E117" s="128"/>
      <c r="F117" s="15" t="str">
        <f t="shared" si="8"/>
        <v/>
      </c>
      <c r="G117" s="51" t="str">
        <f t="shared" si="9"/>
        <v/>
      </c>
      <c r="H117" s="15" t="str">
        <f t="shared" si="13"/>
        <v/>
      </c>
      <c r="I117" s="15" t="str">
        <f t="shared" si="14"/>
        <v/>
      </c>
      <c r="J117" s="15" t="str">
        <f t="shared" si="15"/>
        <v/>
      </c>
    </row>
    <row r="118" spans="1:10">
      <c r="A118" s="125">
        <v>107</v>
      </c>
      <c r="B118" s="6"/>
      <c r="C118" s="6"/>
      <c r="D118" s="126"/>
      <c r="E118" s="128"/>
      <c r="F118" s="15" t="str">
        <f t="shared" si="8"/>
        <v/>
      </c>
      <c r="G118" s="51" t="str">
        <f t="shared" si="9"/>
        <v/>
      </c>
      <c r="H118" s="15" t="str">
        <f t="shared" si="13"/>
        <v/>
      </c>
      <c r="I118" s="15" t="str">
        <f t="shared" si="14"/>
        <v/>
      </c>
      <c r="J118" s="15" t="str">
        <f t="shared" si="15"/>
        <v/>
      </c>
    </row>
    <row r="119" spans="1:10">
      <c r="A119" s="125">
        <v>108</v>
      </c>
      <c r="B119" s="6"/>
      <c r="C119" s="6"/>
      <c r="D119" s="126"/>
      <c r="E119" s="128"/>
      <c r="F119" s="15" t="str">
        <f t="shared" si="8"/>
        <v/>
      </c>
      <c r="G119" s="51" t="str">
        <f t="shared" si="9"/>
        <v/>
      </c>
      <c r="H119" s="15" t="str">
        <f t="shared" si="13"/>
        <v/>
      </c>
      <c r="I119" s="15" t="str">
        <f t="shared" si="14"/>
        <v/>
      </c>
      <c r="J119" s="15" t="str">
        <f t="shared" si="15"/>
        <v/>
      </c>
    </row>
    <row r="120" spans="1:10">
      <c r="A120" s="125">
        <v>109</v>
      </c>
      <c r="B120" s="6"/>
      <c r="C120" s="6"/>
      <c r="D120" s="126"/>
      <c r="E120" s="128"/>
      <c r="F120" s="15" t="str">
        <f t="shared" si="8"/>
        <v/>
      </c>
      <c r="G120" s="51" t="str">
        <f t="shared" si="9"/>
        <v/>
      </c>
      <c r="H120" s="15" t="str">
        <f t="shared" si="13"/>
        <v/>
      </c>
      <c r="I120" s="15" t="str">
        <f t="shared" si="14"/>
        <v/>
      </c>
      <c r="J120" s="15" t="str">
        <f t="shared" si="15"/>
        <v/>
      </c>
    </row>
    <row r="121" spans="1:10">
      <c r="A121" s="125">
        <v>110</v>
      </c>
      <c r="B121" s="6"/>
      <c r="C121" s="6"/>
      <c r="D121" s="126"/>
      <c r="E121" s="128"/>
      <c r="F121" s="15" t="str">
        <f t="shared" si="8"/>
        <v/>
      </c>
      <c r="G121" s="51" t="str">
        <f t="shared" si="9"/>
        <v/>
      </c>
      <c r="H121" s="15" t="str">
        <f t="shared" si="13"/>
        <v/>
      </c>
      <c r="I121" s="15" t="str">
        <f t="shared" si="14"/>
        <v/>
      </c>
      <c r="J121" s="15" t="str">
        <f t="shared" si="15"/>
        <v/>
      </c>
    </row>
    <row r="122" spans="1:10">
      <c r="A122" s="125">
        <v>111</v>
      </c>
      <c r="B122" s="6"/>
      <c r="C122" s="6"/>
      <c r="D122" s="126"/>
      <c r="E122" s="128"/>
      <c r="F122" s="15" t="str">
        <f t="shared" si="8"/>
        <v/>
      </c>
      <c r="G122" s="51" t="str">
        <f t="shared" si="9"/>
        <v/>
      </c>
      <c r="H122" s="15" t="str">
        <f t="shared" si="13"/>
        <v/>
      </c>
      <c r="I122" s="15" t="str">
        <f t="shared" si="14"/>
        <v/>
      </c>
      <c r="J122" s="15" t="str">
        <f t="shared" si="15"/>
        <v/>
      </c>
    </row>
    <row r="123" spans="1:10">
      <c r="A123" s="125">
        <v>112</v>
      </c>
      <c r="B123" s="6"/>
      <c r="C123" s="6"/>
      <c r="D123" s="126"/>
      <c r="E123" s="128"/>
      <c r="F123" s="15" t="str">
        <f t="shared" si="8"/>
        <v/>
      </c>
      <c r="G123" s="51" t="str">
        <f t="shared" si="9"/>
        <v/>
      </c>
      <c r="H123" s="15" t="str">
        <f t="shared" si="13"/>
        <v/>
      </c>
      <c r="I123" s="15" t="str">
        <f t="shared" si="14"/>
        <v/>
      </c>
      <c r="J123" s="15" t="str">
        <f t="shared" si="15"/>
        <v/>
      </c>
    </row>
    <row r="124" spans="1:10">
      <c r="A124" s="125">
        <v>113</v>
      </c>
      <c r="B124" s="6"/>
      <c r="C124" s="6"/>
      <c r="D124" s="126"/>
      <c r="E124" s="128"/>
      <c r="F124" s="15" t="str">
        <f t="shared" si="8"/>
        <v/>
      </c>
      <c r="G124" s="51" t="str">
        <f t="shared" si="9"/>
        <v/>
      </c>
      <c r="H124" s="15" t="str">
        <f t="shared" si="13"/>
        <v/>
      </c>
      <c r="I124" s="15" t="str">
        <f t="shared" si="14"/>
        <v/>
      </c>
      <c r="J124" s="15" t="str">
        <f t="shared" si="15"/>
        <v/>
      </c>
    </row>
    <row r="125" spans="1:10">
      <c r="A125" s="125">
        <v>114</v>
      </c>
      <c r="B125" s="6"/>
      <c r="C125" s="6"/>
      <c r="D125" s="126"/>
      <c r="E125" s="128"/>
      <c r="F125" s="15" t="str">
        <f t="shared" si="8"/>
        <v/>
      </c>
      <c r="G125" s="51" t="str">
        <f t="shared" si="9"/>
        <v/>
      </c>
      <c r="H125" s="15" t="str">
        <f t="shared" si="13"/>
        <v/>
      </c>
      <c r="I125" s="15" t="str">
        <f t="shared" si="14"/>
        <v/>
      </c>
      <c r="J125" s="15" t="str">
        <f t="shared" si="15"/>
        <v/>
      </c>
    </row>
    <row r="126" spans="1:10">
      <c r="A126" s="125">
        <v>115</v>
      </c>
      <c r="B126" s="6"/>
      <c r="C126" s="6"/>
      <c r="D126" s="126"/>
      <c r="E126" s="128"/>
      <c r="F126" s="15" t="str">
        <f t="shared" si="8"/>
        <v/>
      </c>
      <c r="G126" s="51" t="str">
        <f t="shared" si="9"/>
        <v/>
      </c>
      <c r="H126" s="15" t="str">
        <f t="shared" si="13"/>
        <v/>
      </c>
      <c r="I126" s="15" t="str">
        <f t="shared" si="14"/>
        <v/>
      </c>
      <c r="J126" s="15" t="str">
        <f t="shared" si="15"/>
        <v/>
      </c>
    </row>
    <row r="127" spans="1:10">
      <c r="A127" s="125">
        <v>116</v>
      </c>
      <c r="B127" s="6"/>
      <c r="C127" s="6"/>
      <c r="D127" s="126"/>
      <c r="E127" s="128"/>
      <c r="F127" s="15" t="str">
        <f t="shared" si="8"/>
        <v/>
      </c>
      <c r="G127" s="51" t="str">
        <f t="shared" si="9"/>
        <v/>
      </c>
      <c r="H127" s="15" t="str">
        <f t="shared" si="13"/>
        <v/>
      </c>
      <c r="I127" s="15" t="str">
        <f t="shared" si="14"/>
        <v/>
      </c>
      <c r="J127" s="15" t="str">
        <f t="shared" si="15"/>
        <v/>
      </c>
    </row>
    <row r="128" spans="1:10">
      <c r="A128" s="125">
        <v>117</v>
      </c>
      <c r="B128" s="6"/>
      <c r="C128" s="6"/>
      <c r="D128" s="126"/>
      <c r="E128" s="128"/>
      <c r="F128" s="15" t="str">
        <f t="shared" si="8"/>
        <v/>
      </c>
      <c r="G128" s="51" t="str">
        <f t="shared" si="9"/>
        <v/>
      </c>
      <c r="H128" s="15" t="str">
        <f t="shared" si="13"/>
        <v/>
      </c>
      <c r="I128" s="15" t="str">
        <f t="shared" si="14"/>
        <v/>
      </c>
      <c r="J128" s="15" t="str">
        <f t="shared" si="15"/>
        <v/>
      </c>
    </row>
    <row r="129" spans="1:10">
      <c r="A129" s="125">
        <v>118</v>
      </c>
      <c r="B129" s="6"/>
      <c r="C129" s="6"/>
      <c r="D129" s="126"/>
      <c r="E129" s="128"/>
      <c r="F129" s="15" t="str">
        <f t="shared" si="8"/>
        <v/>
      </c>
      <c r="G129" s="51" t="str">
        <f t="shared" si="9"/>
        <v/>
      </c>
      <c r="H129" s="15" t="str">
        <f t="shared" si="13"/>
        <v/>
      </c>
      <c r="I129" s="15" t="str">
        <f t="shared" si="14"/>
        <v/>
      </c>
      <c r="J129" s="15" t="str">
        <f t="shared" si="15"/>
        <v/>
      </c>
    </row>
    <row r="130" spans="1:10">
      <c r="A130" s="125">
        <v>119</v>
      </c>
      <c r="B130" s="6"/>
      <c r="C130" s="6"/>
      <c r="D130" s="126"/>
      <c r="E130" s="128"/>
      <c r="F130" s="15" t="str">
        <f t="shared" si="8"/>
        <v/>
      </c>
      <c r="G130" s="51" t="str">
        <f t="shared" si="9"/>
        <v/>
      </c>
      <c r="H130" s="15" t="str">
        <f t="shared" si="13"/>
        <v/>
      </c>
      <c r="I130" s="15" t="str">
        <f t="shared" si="14"/>
        <v/>
      </c>
      <c r="J130" s="15" t="str">
        <f t="shared" si="15"/>
        <v/>
      </c>
    </row>
    <row r="131" spans="1:10">
      <c r="A131" s="125">
        <v>120</v>
      </c>
      <c r="B131" s="6"/>
      <c r="C131" s="6"/>
      <c r="D131" s="126"/>
      <c r="E131" s="128"/>
      <c r="F131" s="15" t="str">
        <f t="shared" si="8"/>
        <v/>
      </c>
      <c r="G131" s="51" t="str">
        <f t="shared" si="9"/>
        <v/>
      </c>
      <c r="H131" s="15" t="str">
        <f t="shared" si="13"/>
        <v/>
      </c>
      <c r="I131" s="15" t="str">
        <f t="shared" si="14"/>
        <v/>
      </c>
      <c r="J131" s="15" t="str">
        <f t="shared" si="15"/>
        <v/>
      </c>
    </row>
    <row r="132" spans="1:10">
      <c r="A132" s="125">
        <v>121</v>
      </c>
      <c r="B132" s="6"/>
      <c r="C132" s="6"/>
      <c r="D132" s="126"/>
      <c r="E132" s="128"/>
      <c r="F132" s="15" t="str">
        <f t="shared" si="8"/>
        <v/>
      </c>
      <c r="G132" s="51" t="str">
        <f t="shared" si="9"/>
        <v/>
      </c>
      <c r="H132" s="15" t="str">
        <f t="shared" si="13"/>
        <v/>
      </c>
      <c r="I132" s="15" t="str">
        <f t="shared" si="14"/>
        <v/>
      </c>
      <c r="J132" s="15" t="str">
        <f t="shared" si="15"/>
        <v/>
      </c>
    </row>
    <row r="133" spans="1:10">
      <c r="A133" s="125">
        <v>122</v>
      </c>
      <c r="B133" s="6"/>
      <c r="C133" s="6"/>
      <c r="D133" s="126"/>
      <c r="E133" s="128"/>
      <c r="F133" s="15" t="str">
        <f t="shared" si="8"/>
        <v/>
      </c>
      <c r="G133" s="51" t="str">
        <f t="shared" si="9"/>
        <v/>
      </c>
      <c r="H133" s="15" t="str">
        <f t="shared" si="13"/>
        <v/>
      </c>
      <c r="I133" s="15" t="str">
        <f t="shared" si="14"/>
        <v/>
      </c>
      <c r="J133" s="15" t="str">
        <f t="shared" si="15"/>
        <v/>
      </c>
    </row>
    <row r="134" spans="1:10">
      <c r="A134" s="125">
        <v>123</v>
      </c>
      <c r="B134" s="6"/>
      <c r="C134" s="6"/>
      <c r="D134" s="126"/>
      <c r="E134" s="128"/>
      <c r="F134" s="15" t="str">
        <f t="shared" si="8"/>
        <v/>
      </c>
      <c r="G134" s="51" t="str">
        <f t="shared" si="9"/>
        <v/>
      </c>
      <c r="H134" s="15" t="str">
        <f t="shared" si="13"/>
        <v/>
      </c>
      <c r="I134" s="15" t="str">
        <f t="shared" si="14"/>
        <v/>
      </c>
      <c r="J134" s="15" t="str">
        <f t="shared" si="15"/>
        <v/>
      </c>
    </row>
    <row r="135" spans="1:10">
      <c r="A135" s="125">
        <v>124</v>
      </c>
      <c r="B135" s="6"/>
      <c r="C135" s="6"/>
      <c r="D135" s="126"/>
      <c r="E135" s="128"/>
      <c r="F135" s="15" t="str">
        <f t="shared" si="8"/>
        <v/>
      </c>
      <c r="G135" s="51" t="str">
        <f t="shared" si="9"/>
        <v/>
      </c>
      <c r="H135" s="15" t="str">
        <f t="shared" si="13"/>
        <v/>
      </c>
      <c r="I135" s="15" t="str">
        <f t="shared" si="14"/>
        <v/>
      </c>
      <c r="J135" s="15" t="str">
        <f t="shared" si="15"/>
        <v/>
      </c>
    </row>
    <row r="136" spans="1:10">
      <c r="A136" s="125">
        <v>125</v>
      </c>
      <c r="B136" s="6"/>
      <c r="C136" s="6"/>
      <c r="D136" s="126"/>
      <c r="E136" s="128"/>
      <c r="F136" s="15" t="str">
        <f t="shared" si="8"/>
        <v/>
      </c>
      <c r="G136" s="51" t="str">
        <f t="shared" si="9"/>
        <v/>
      </c>
      <c r="H136" s="15" t="str">
        <f t="shared" si="13"/>
        <v/>
      </c>
      <c r="I136" s="15" t="str">
        <f t="shared" si="14"/>
        <v/>
      </c>
      <c r="J136" s="15" t="str">
        <f t="shared" si="15"/>
        <v/>
      </c>
    </row>
    <row r="137" spans="1:10">
      <c r="A137" s="125">
        <v>126</v>
      </c>
      <c r="B137" s="6"/>
      <c r="C137" s="6"/>
      <c r="D137" s="126"/>
      <c r="E137" s="128"/>
      <c r="F137" s="15" t="str">
        <f t="shared" si="8"/>
        <v/>
      </c>
      <c r="G137" s="51" t="str">
        <f t="shared" si="9"/>
        <v/>
      </c>
      <c r="H137" s="15" t="str">
        <f t="shared" si="13"/>
        <v/>
      </c>
      <c r="I137" s="15" t="str">
        <f t="shared" si="14"/>
        <v/>
      </c>
      <c r="J137" s="15" t="str">
        <f t="shared" si="15"/>
        <v/>
      </c>
    </row>
    <row r="138" spans="1:10">
      <c r="A138" s="125">
        <v>127</v>
      </c>
      <c r="B138" s="6"/>
      <c r="C138" s="6"/>
      <c r="D138" s="126"/>
      <c r="E138" s="128"/>
      <c r="F138" s="15" t="str">
        <f t="shared" si="8"/>
        <v/>
      </c>
      <c r="G138" s="51" t="str">
        <f t="shared" si="9"/>
        <v/>
      </c>
      <c r="H138" s="15" t="str">
        <f t="shared" si="13"/>
        <v/>
      </c>
      <c r="I138" s="15" t="str">
        <f t="shared" si="14"/>
        <v/>
      </c>
      <c r="J138" s="15" t="str">
        <f t="shared" si="15"/>
        <v/>
      </c>
    </row>
    <row r="139" spans="1:10">
      <c r="A139" s="125">
        <v>128</v>
      </c>
      <c r="B139" s="6"/>
      <c r="C139" s="6"/>
      <c r="D139" s="126"/>
      <c r="E139" s="128"/>
      <c r="F139" s="15" t="str">
        <f t="shared" si="8"/>
        <v/>
      </c>
      <c r="G139" s="51" t="str">
        <f t="shared" si="9"/>
        <v/>
      </c>
      <c r="H139" s="15" t="str">
        <f t="shared" si="13"/>
        <v/>
      </c>
      <c r="I139" s="15" t="str">
        <f t="shared" si="14"/>
        <v/>
      </c>
      <c r="J139" s="15" t="str">
        <f t="shared" si="15"/>
        <v/>
      </c>
    </row>
    <row r="140" spans="1:10">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c r="A141" s="125">
        <v>130</v>
      </c>
      <c r="B141" s="6"/>
      <c r="C141" s="6"/>
      <c r="D141" s="126"/>
      <c r="E141" s="128"/>
      <c r="F141" s="15" t="str">
        <f t="shared" si="16"/>
        <v/>
      </c>
      <c r="G141" s="51" t="str">
        <f t="shared" si="17"/>
        <v/>
      </c>
      <c r="H141" s="15" t="str">
        <f t="shared" si="13"/>
        <v/>
      </c>
      <c r="I141" s="15" t="str">
        <f t="shared" si="14"/>
        <v/>
      </c>
      <c r="J141" s="15" t="str">
        <f t="shared" si="15"/>
        <v/>
      </c>
    </row>
    <row r="142" spans="1:10">
      <c r="A142" s="125">
        <v>131</v>
      </c>
      <c r="B142" s="6"/>
      <c r="C142" s="6"/>
      <c r="D142" s="126"/>
      <c r="E142" s="128"/>
      <c r="F142" s="15" t="str">
        <f t="shared" si="16"/>
        <v/>
      </c>
      <c r="G142" s="51" t="str">
        <f t="shared" si="17"/>
        <v/>
      </c>
      <c r="H142" s="15" t="str">
        <f t="shared" si="13"/>
        <v/>
      </c>
      <c r="I142" s="15" t="str">
        <f t="shared" si="14"/>
        <v/>
      </c>
      <c r="J142" s="15" t="str">
        <f t="shared" si="15"/>
        <v/>
      </c>
    </row>
    <row r="143" spans="1:10">
      <c r="A143" s="125">
        <v>132</v>
      </c>
      <c r="B143" s="6"/>
      <c r="C143" s="6"/>
      <c r="D143" s="126"/>
      <c r="E143" s="128"/>
      <c r="F143" s="15" t="str">
        <f t="shared" si="16"/>
        <v/>
      </c>
      <c r="G143" s="51" t="str">
        <f t="shared" si="17"/>
        <v/>
      </c>
      <c r="H143" s="15" t="str">
        <f t="shared" si="13"/>
        <v/>
      </c>
      <c r="I143" s="15" t="str">
        <f t="shared" si="14"/>
        <v/>
      </c>
      <c r="J143" s="15" t="str">
        <f t="shared" si="15"/>
        <v/>
      </c>
    </row>
    <row r="144" spans="1:10">
      <c r="A144" s="125">
        <v>133</v>
      </c>
      <c r="B144" s="6"/>
      <c r="C144" s="6"/>
      <c r="D144" s="126"/>
      <c r="E144" s="128"/>
      <c r="F144" s="15" t="str">
        <f t="shared" si="16"/>
        <v/>
      </c>
      <c r="G144" s="51" t="str">
        <f t="shared" si="17"/>
        <v/>
      </c>
      <c r="H144" s="15" t="str">
        <f t="shared" si="13"/>
        <v/>
      </c>
      <c r="I144" s="15" t="str">
        <f t="shared" si="14"/>
        <v/>
      </c>
      <c r="J144" s="15" t="str">
        <f t="shared" si="15"/>
        <v/>
      </c>
    </row>
    <row r="145" spans="1:10">
      <c r="A145" s="125">
        <v>134</v>
      </c>
      <c r="B145" s="6"/>
      <c r="C145" s="6"/>
      <c r="D145" s="126"/>
      <c r="E145" s="128"/>
      <c r="F145" s="15" t="str">
        <f t="shared" si="16"/>
        <v/>
      </c>
      <c r="G145" s="51" t="str">
        <f t="shared" si="17"/>
        <v/>
      </c>
      <c r="H145" s="15" t="str">
        <f t="shared" si="13"/>
        <v/>
      </c>
      <c r="I145" s="15" t="str">
        <f t="shared" si="14"/>
        <v/>
      </c>
      <c r="J145" s="15" t="str">
        <f t="shared" si="15"/>
        <v/>
      </c>
    </row>
    <row r="146" spans="1:10">
      <c r="A146" s="125">
        <v>135</v>
      </c>
      <c r="B146" s="6"/>
      <c r="C146" s="6"/>
      <c r="D146" s="126"/>
      <c r="E146" s="128"/>
      <c r="F146" s="15" t="str">
        <f t="shared" si="16"/>
        <v/>
      </c>
      <c r="G146" s="51" t="str">
        <f t="shared" si="17"/>
        <v/>
      </c>
      <c r="H146" s="15" t="str">
        <f t="shared" si="13"/>
        <v/>
      </c>
      <c r="I146" s="15" t="str">
        <f t="shared" si="14"/>
        <v/>
      </c>
      <c r="J146" s="15" t="str">
        <f t="shared" si="15"/>
        <v/>
      </c>
    </row>
    <row r="147" spans="1:10">
      <c r="A147" s="125">
        <v>136</v>
      </c>
      <c r="B147" s="6"/>
      <c r="C147" s="6"/>
      <c r="D147" s="126"/>
      <c r="E147" s="128"/>
      <c r="F147" s="15" t="str">
        <f t="shared" si="16"/>
        <v/>
      </c>
      <c r="G147" s="51" t="str">
        <f t="shared" si="17"/>
        <v/>
      </c>
      <c r="H147" s="15" t="str">
        <f t="shared" si="13"/>
        <v/>
      </c>
      <c r="I147" s="15" t="str">
        <f t="shared" si="14"/>
        <v/>
      </c>
      <c r="J147" s="15" t="str">
        <f t="shared" si="15"/>
        <v/>
      </c>
    </row>
    <row r="148" spans="1:10">
      <c r="A148" s="125">
        <v>137</v>
      </c>
      <c r="B148" s="6"/>
      <c r="C148" s="6"/>
      <c r="D148" s="126"/>
      <c r="E148" s="128"/>
      <c r="F148" s="15" t="str">
        <f t="shared" si="16"/>
        <v/>
      </c>
      <c r="G148" s="51" t="str">
        <f t="shared" si="17"/>
        <v/>
      </c>
      <c r="H148" s="15" t="str">
        <f t="shared" si="13"/>
        <v/>
      </c>
      <c r="I148" s="15" t="str">
        <f t="shared" si="14"/>
        <v/>
      </c>
      <c r="J148" s="15" t="str">
        <f t="shared" si="15"/>
        <v/>
      </c>
    </row>
    <row r="149" spans="1:10">
      <c r="A149" s="125">
        <v>138</v>
      </c>
      <c r="B149" s="6"/>
      <c r="C149" s="6"/>
      <c r="D149" s="126"/>
      <c r="E149" s="128"/>
      <c r="F149" s="15" t="str">
        <f t="shared" si="16"/>
        <v/>
      </c>
      <c r="G149" s="51" t="str">
        <f t="shared" si="17"/>
        <v/>
      </c>
      <c r="H149" s="15" t="str">
        <f t="shared" si="13"/>
        <v/>
      </c>
      <c r="I149" s="15" t="str">
        <f t="shared" si="14"/>
        <v/>
      </c>
      <c r="J149" s="15" t="str">
        <f t="shared" si="15"/>
        <v/>
      </c>
    </row>
    <row r="150" spans="1:10">
      <c r="A150" s="125">
        <v>139</v>
      </c>
      <c r="B150" s="6"/>
      <c r="C150" s="6"/>
      <c r="D150" s="126"/>
      <c r="E150" s="128"/>
      <c r="F150" s="15" t="str">
        <f t="shared" si="16"/>
        <v/>
      </c>
      <c r="G150" s="51" t="str">
        <f t="shared" si="17"/>
        <v/>
      </c>
      <c r="H150" s="15" t="str">
        <f t="shared" si="13"/>
        <v/>
      </c>
      <c r="I150" s="15" t="str">
        <f t="shared" si="14"/>
        <v/>
      </c>
      <c r="J150" s="15" t="str">
        <f t="shared" si="15"/>
        <v/>
      </c>
    </row>
    <row r="151" spans="1:10">
      <c r="A151" s="125">
        <v>140</v>
      </c>
      <c r="B151" s="6"/>
      <c r="C151" s="6"/>
      <c r="D151" s="126"/>
      <c r="E151" s="128"/>
      <c r="F151" s="15" t="str">
        <f t="shared" si="16"/>
        <v/>
      </c>
      <c r="G151" s="51" t="str">
        <f t="shared" si="17"/>
        <v/>
      </c>
      <c r="H151" s="15" t="str">
        <f t="shared" si="13"/>
        <v/>
      </c>
      <c r="I151" s="15" t="str">
        <f t="shared" si="14"/>
        <v/>
      </c>
      <c r="J151" s="15" t="str">
        <f t="shared" si="15"/>
        <v/>
      </c>
    </row>
    <row r="152" spans="1:10">
      <c r="A152" s="125">
        <v>141</v>
      </c>
      <c r="B152" s="6"/>
      <c r="C152" s="6"/>
      <c r="D152" s="126"/>
      <c r="E152" s="128"/>
      <c r="F152" s="15" t="str">
        <f t="shared" si="16"/>
        <v/>
      </c>
      <c r="G152" s="51" t="str">
        <f t="shared" si="17"/>
        <v/>
      </c>
      <c r="H152" s="15" t="str">
        <f t="shared" si="13"/>
        <v/>
      </c>
      <c r="I152" s="15" t="str">
        <f t="shared" si="14"/>
        <v/>
      </c>
      <c r="J152" s="15" t="str">
        <f t="shared" si="15"/>
        <v/>
      </c>
    </row>
    <row r="153" spans="1:10">
      <c r="A153" s="125">
        <v>142</v>
      </c>
      <c r="B153" s="6"/>
      <c r="C153" s="6"/>
      <c r="D153" s="126"/>
      <c r="E153" s="128"/>
      <c r="F153" s="15" t="str">
        <f t="shared" si="16"/>
        <v/>
      </c>
      <c r="G153" s="51" t="str">
        <f t="shared" si="17"/>
        <v/>
      </c>
      <c r="H153" s="15" t="str">
        <f t="shared" si="13"/>
        <v/>
      </c>
      <c r="I153" s="15" t="str">
        <f t="shared" si="14"/>
        <v/>
      </c>
      <c r="J153" s="15" t="str">
        <f t="shared" si="15"/>
        <v/>
      </c>
    </row>
    <row r="154" spans="1:10">
      <c r="A154" s="125">
        <v>143</v>
      </c>
      <c r="B154" s="6"/>
      <c r="C154" s="6"/>
      <c r="D154" s="126"/>
      <c r="E154" s="128"/>
      <c r="F154" s="15" t="str">
        <f t="shared" si="16"/>
        <v/>
      </c>
      <c r="G154" s="51" t="str">
        <f t="shared" si="17"/>
        <v/>
      </c>
      <c r="H154" s="15" t="str">
        <f t="shared" si="13"/>
        <v/>
      </c>
      <c r="I154" s="15" t="str">
        <f t="shared" si="14"/>
        <v/>
      </c>
      <c r="J154" s="15" t="str">
        <f t="shared" si="15"/>
        <v/>
      </c>
    </row>
    <row r="155" spans="1:10">
      <c r="A155" s="125">
        <v>144</v>
      </c>
      <c r="B155" s="6"/>
      <c r="C155" s="6"/>
      <c r="D155" s="126"/>
      <c r="E155" s="128"/>
      <c r="F155" s="15" t="str">
        <f t="shared" si="16"/>
        <v/>
      </c>
      <c r="G155" s="51" t="str">
        <f t="shared" si="17"/>
        <v/>
      </c>
      <c r="H155" s="15" t="str">
        <f t="shared" si="13"/>
        <v/>
      </c>
      <c r="I155" s="15" t="str">
        <f t="shared" si="14"/>
        <v/>
      </c>
      <c r="J155" s="15" t="str">
        <f t="shared" si="15"/>
        <v/>
      </c>
    </row>
    <row r="156" spans="1:10">
      <c r="A156" s="125">
        <v>145</v>
      </c>
      <c r="B156" s="6"/>
      <c r="C156" s="6"/>
      <c r="D156" s="126"/>
      <c r="E156" s="128"/>
      <c r="F156" s="15" t="str">
        <f t="shared" si="16"/>
        <v/>
      </c>
      <c r="G156" s="51" t="str">
        <f t="shared" si="17"/>
        <v/>
      </c>
      <c r="H156" s="15" t="str">
        <f t="shared" si="13"/>
        <v/>
      </c>
      <c r="I156" s="15" t="str">
        <f t="shared" si="14"/>
        <v/>
      </c>
      <c r="J156" s="15" t="str">
        <f t="shared" si="15"/>
        <v/>
      </c>
    </row>
    <row r="157" spans="1:10">
      <c r="A157" s="125">
        <v>146</v>
      </c>
      <c r="B157" s="6"/>
      <c r="C157" s="6"/>
      <c r="D157" s="126"/>
      <c r="E157" s="128"/>
      <c r="F157" s="15" t="str">
        <f t="shared" si="16"/>
        <v/>
      </c>
      <c r="G157" s="51" t="str">
        <f t="shared" si="17"/>
        <v/>
      </c>
      <c r="H157" s="15" t="str">
        <f t="shared" si="13"/>
        <v/>
      </c>
      <c r="I157" s="15" t="str">
        <f t="shared" si="14"/>
        <v/>
      </c>
      <c r="J157" s="15" t="str">
        <f t="shared" si="15"/>
        <v/>
      </c>
    </row>
    <row r="158" spans="1:10">
      <c r="A158" s="125">
        <v>147</v>
      </c>
      <c r="B158" s="6"/>
      <c r="C158" s="6"/>
      <c r="D158" s="126"/>
      <c r="E158" s="128"/>
      <c r="F158" s="15" t="str">
        <f t="shared" si="16"/>
        <v/>
      </c>
      <c r="G158" s="51" t="str">
        <f t="shared" si="17"/>
        <v/>
      </c>
      <c r="H158" s="15" t="str">
        <f t="shared" si="13"/>
        <v/>
      </c>
      <c r="I158" s="15" t="str">
        <f t="shared" si="14"/>
        <v/>
      </c>
      <c r="J158" s="15" t="str">
        <f t="shared" si="15"/>
        <v/>
      </c>
    </row>
    <row r="159" spans="1:10">
      <c r="A159" s="125">
        <v>148</v>
      </c>
      <c r="B159" s="6"/>
      <c r="C159" s="6"/>
      <c r="D159" s="126"/>
      <c r="E159" s="128"/>
      <c r="F159" s="15" t="str">
        <f t="shared" si="16"/>
        <v/>
      </c>
      <c r="G159" s="51" t="str">
        <f t="shared" si="17"/>
        <v/>
      </c>
      <c r="H159" s="15" t="str">
        <f t="shared" si="13"/>
        <v/>
      </c>
      <c r="I159" s="15" t="str">
        <f t="shared" si="14"/>
        <v/>
      </c>
      <c r="J159" s="15" t="str">
        <f t="shared" si="15"/>
        <v/>
      </c>
    </row>
    <row r="160" spans="1:10">
      <c r="A160" s="125">
        <v>149</v>
      </c>
      <c r="B160" s="6"/>
      <c r="C160" s="6"/>
      <c r="D160" s="126"/>
      <c r="E160" s="128"/>
      <c r="F160" s="15" t="str">
        <f t="shared" si="16"/>
        <v/>
      </c>
      <c r="G160" s="51" t="str">
        <f t="shared" si="17"/>
        <v/>
      </c>
      <c r="H160" s="15" t="str">
        <f t="shared" si="13"/>
        <v/>
      </c>
      <c r="I160" s="15" t="str">
        <f t="shared" si="14"/>
        <v/>
      </c>
      <c r="J160" s="15" t="str">
        <f t="shared" si="15"/>
        <v/>
      </c>
    </row>
    <row r="161" spans="1:10">
      <c r="A161" s="125">
        <v>150</v>
      </c>
      <c r="B161" s="6"/>
      <c r="C161" s="6"/>
      <c r="D161" s="126"/>
      <c r="E161" s="128"/>
      <c r="F161" s="15" t="str">
        <f t="shared" si="16"/>
        <v/>
      </c>
      <c r="G161" s="51" t="str">
        <f t="shared" si="17"/>
        <v/>
      </c>
      <c r="H161" s="15" t="str">
        <f t="shared" si="13"/>
        <v/>
      </c>
      <c r="I161" s="15" t="str">
        <f t="shared" si="14"/>
        <v/>
      </c>
      <c r="J161" s="15" t="str">
        <f t="shared" si="15"/>
        <v/>
      </c>
    </row>
    <row r="162" spans="1:10">
      <c r="A162" s="125">
        <v>151</v>
      </c>
      <c r="B162" s="6"/>
      <c r="C162" s="6"/>
      <c r="D162" s="126"/>
      <c r="E162" s="128"/>
      <c r="F162" s="15" t="str">
        <f t="shared" si="16"/>
        <v/>
      </c>
      <c r="G162" s="51" t="str">
        <f t="shared" si="17"/>
        <v/>
      </c>
      <c r="H162" s="15" t="str">
        <f t="shared" si="13"/>
        <v/>
      </c>
      <c r="I162" s="15" t="str">
        <f t="shared" si="14"/>
        <v/>
      </c>
      <c r="J162" s="15" t="str">
        <f t="shared" si="15"/>
        <v/>
      </c>
    </row>
    <row r="163" spans="1:10">
      <c r="A163" s="125">
        <v>152</v>
      </c>
      <c r="B163" s="6"/>
      <c r="C163" s="6"/>
      <c r="D163" s="126"/>
      <c r="E163" s="128"/>
      <c r="F163" s="15" t="str">
        <f t="shared" si="16"/>
        <v/>
      </c>
      <c r="G163" s="51" t="str">
        <f t="shared" si="17"/>
        <v/>
      </c>
      <c r="H163" s="15" t="str">
        <f t="shared" si="13"/>
        <v/>
      </c>
      <c r="I163" s="15" t="str">
        <f t="shared" si="14"/>
        <v/>
      </c>
      <c r="J163" s="15" t="str">
        <f t="shared" si="15"/>
        <v/>
      </c>
    </row>
    <row r="164" spans="1:10">
      <c r="A164" s="125">
        <v>153</v>
      </c>
      <c r="B164" s="6"/>
      <c r="C164" s="6"/>
      <c r="D164" s="126"/>
      <c r="E164" s="128"/>
      <c r="F164" s="15" t="str">
        <f t="shared" si="16"/>
        <v/>
      </c>
      <c r="G164" s="51" t="str">
        <f t="shared" si="17"/>
        <v/>
      </c>
      <c r="H164" s="15" t="str">
        <f t="shared" si="13"/>
        <v/>
      </c>
      <c r="I164" s="15" t="str">
        <f t="shared" si="14"/>
        <v/>
      </c>
      <c r="J164" s="15" t="str">
        <f t="shared" si="15"/>
        <v/>
      </c>
    </row>
    <row r="165" spans="1:10">
      <c r="A165" s="125">
        <v>154</v>
      </c>
      <c r="B165" s="6"/>
      <c r="C165" s="6"/>
      <c r="D165" s="126"/>
      <c r="E165" s="128"/>
      <c r="F165" s="15" t="str">
        <f t="shared" si="16"/>
        <v/>
      </c>
      <c r="G165" s="51" t="str">
        <f t="shared" si="17"/>
        <v/>
      </c>
      <c r="H165" s="15" t="str">
        <f t="shared" si="13"/>
        <v/>
      </c>
      <c r="I165" s="15" t="str">
        <f t="shared" si="14"/>
        <v/>
      </c>
      <c r="J165" s="15" t="str">
        <f t="shared" si="15"/>
        <v/>
      </c>
    </row>
    <row r="166" spans="1:10">
      <c r="A166" s="125">
        <v>155</v>
      </c>
      <c r="B166" s="6"/>
      <c r="C166" s="6"/>
      <c r="D166" s="126"/>
      <c r="E166" s="128"/>
      <c r="F166" s="15" t="str">
        <f t="shared" si="16"/>
        <v/>
      </c>
      <c r="G166" s="51" t="str">
        <f t="shared" si="17"/>
        <v/>
      </c>
      <c r="H166" s="15" t="str">
        <f t="shared" si="13"/>
        <v/>
      </c>
      <c r="I166" s="15" t="str">
        <f t="shared" si="14"/>
        <v/>
      </c>
      <c r="J166" s="15" t="str">
        <f t="shared" si="15"/>
        <v/>
      </c>
    </row>
    <row r="167" spans="1:10">
      <c r="A167" s="125">
        <v>156</v>
      </c>
      <c r="B167" s="6"/>
      <c r="C167" s="6"/>
      <c r="D167" s="126"/>
      <c r="E167" s="128"/>
      <c r="F167" s="15" t="str">
        <f t="shared" si="16"/>
        <v/>
      </c>
      <c r="G167" s="51" t="str">
        <f t="shared" si="17"/>
        <v/>
      </c>
      <c r="H167" s="15" t="str">
        <f t="shared" si="13"/>
        <v/>
      </c>
      <c r="I167" s="15" t="str">
        <f t="shared" si="14"/>
        <v/>
      </c>
      <c r="J167" s="15" t="str">
        <f t="shared" si="15"/>
        <v/>
      </c>
    </row>
    <row r="168" spans="1:10">
      <c r="A168" s="125">
        <v>157</v>
      </c>
      <c r="B168" s="6"/>
      <c r="C168" s="6"/>
      <c r="D168" s="126"/>
      <c r="E168" s="128"/>
      <c r="F168" s="15" t="str">
        <f t="shared" si="16"/>
        <v/>
      </c>
      <c r="G168" s="51" t="str">
        <f t="shared" si="17"/>
        <v/>
      </c>
      <c r="H168" s="15" t="str">
        <f t="shared" si="13"/>
        <v/>
      </c>
      <c r="I168" s="15" t="str">
        <f t="shared" si="14"/>
        <v/>
      </c>
      <c r="J168" s="15" t="str">
        <f t="shared" si="15"/>
        <v/>
      </c>
    </row>
    <row r="169" spans="1:10">
      <c r="A169" s="125">
        <v>158</v>
      </c>
      <c r="B169" s="6"/>
      <c r="C169" s="6"/>
      <c r="D169" s="126"/>
      <c r="E169" s="128"/>
      <c r="F169" s="15" t="str">
        <f t="shared" si="16"/>
        <v/>
      </c>
      <c r="G169" s="51" t="str">
        <f t="shared" si="17"/>
        <v/>
      </c>
      <c r="H169" s="15" t="str">
        <f t="shared" si="13"/>
        <v/>
      </c>
      <c r="I169" s="15" t="str">
        <f t="shared" si="14"/>
        <v/>
      </c>
      <c r="J169" s="15" t="str">
        <f t="shared" si="15"/>
        <v/>
      </c>
    </row>
    <row r="170" spans="1:10">
      <c r="A170" s="125">
        <v>159</v>
      </c>
      <c r="B170" s="6"/>
      <c r="C170" s="6"/>
      <c r="D170" s="126"/>
      <c r="E170" s="128"/>
      <c r="F170" s="15" t="str">
        <f t="shared" si="16"/>
        <v/>
      </c>
      <c r="G170" s="51" t="str">
        <f t="shared" si="17"/>
        <v/>
      </c>
      <c r="H170" s="15" t="str">
        <f t="shared" si="13"/>
        <v/>
      </c>
      <c r="I170" s="15" t="str">
        <f t="shared" si="14"/>
        <v/>
      </c>
      <c r="J170" s="15" t="str">
        <f t="shared" si="15"/>
        <v/>
      </c>
    </row>
    <row r="171" spans="1:10">
      <c r="A171" s="125">
        <v>160</v>
      </c>
      <c r="B171" s="6"/>
      <c r="C171" s="6"/>
      <c r="D171" s="126"/>
      <c r="E171" s="128"/>
      <c r="F171" s="15" t="str">
        <f t="shared" si="16"/>
        <v/>
      </c>
      <c r="G171" s="51" t="str">
        <f t="shared" si="17"/>
        <v/>
      </c>
      <c r="H171" s="15" t="str">
        <f t="shared" si="13"/>
        <v/>
      </c>
      <c r="I171" s="15" t="str">
        <f t="shared" si="14"/>
        <v/>
      </c>
      <c r="J171" s="15" t="str">
        <f t="shared" si="15"/>
        <v/>
      </c>
    </row>
    <row r="172" spans="1:10">
      <c r="A172" s="125">
        <v>161</v>
      </c>
      <c r="B172" s="6"/>
      <c r="C172" s="6"/>
      <c r="D172" s="126"/>
      <c r="E172" s="128"/>
      <c r="F172" s="15" t="str">
        <f t="shared" si="16"/>
        <v/>
      </c>
      <c r="G172" s="51" t="str">
        <f t="shared" si="17"/>
        <v/>
      </c>
      <c r="H172" s="15" t="str">
        <f t="shared" si="13"/>
        <v/>
      </c>
      <c r="I172" s="15" t="str">
        <f t="shared" si="14"/>
        <v/>
      </c>
      <c r="J172" s="15" t="str">
        <f t="shared" si="15"/>
        <v/>
      </c>
    </row>
    <row r="173" spans="1:10">
      <c r="A173" s="125">
        <v>162</v>
      </c>
      <c r="B173" s="6"/>
      <c r="C173" s="6"/>
      <c r="D173" s="126"/>
      <c r="E173" s="128"/>
      <c r="F173" s="15" t="str">
        <f t="shared" si="16"/>
        <v/>
      </c>
      <c r="G173" s="51" t="str">
        <f t="shared" si="17"/>
        <v/>
      </c>
      <c r="H173" s="15" t="str">
        <f t="shared" si="13"/>
        <v/>
      </c>
      <c r="I173" s="15" t="str">
        <f t="shared" si="14"/>
        <v/>
      </c>
      <c r="J173" s="15" t="str">
        <f t="shared" si="15"/>
        <v/>
      </c>
    </row>
    <row r="174" spans="1:10">
      <c r="A174" s="125">
        <v>163</v>
      </c>
      <c r="B174" s="6"/>
      <c r="C174" s="6"/>
      <c r="D174" s="126"/>
      <c r="E174" s="128"/>
      <c r="F174" s="15" t="str">
        <f t="shared" si="16"/>
        <v/>
      </c>
      <c r="G174" s="51" t="str">
        <f t="shared" si="17"/>
        <v/>
      </c>
      <c r="H174" s="15" t="str">
        <f t="shared" si="13"/>
        <v/>
      </c>
      <c r="I174" s="15" t="str">
        <f t="shared" si="14"/>
        <v/>
      </c>
      <c r="J174" s="15" t="str">
        <f t="shared" si="15"/>
        <v/>
      </c>
    </row>
    <row r="175" spans="1:10">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c r="A176" s="125">
        <v>165</v>
      </c>
      <c r="B176" s="6"/>
      <c r="C176" s="6"/>
      <c r="D176" s="126"/>
      <c r="E176" s="128"/>
      <c r="F176" s="15" t="str">
        <f t="shared" si="16"/>
        <v/>
      </c>
      <c r="G176" s="51" t="str">
        <f t="shared" si="17"/>
        <v/>
      </c>
      <c r="H176" s="15" t="str">
        <f t="shared" si="18"/>
        <v/>
      </c>
      <c r="I176" s="15" t="str">
        <f t="shared" si="19"/>
        <v/>
      </c>
      <c r="J176" s="15" t="str">
        <f t="shared" si="20"/>
        <v/>
      </c>
    </row>
    <row r="177" spans="1:10">
      <c r="A177" s="125">
        <v>166</v>
      </c>
      <c r="B177" s="6"/>
      <c r="C177" s="6"/>
      <c r="D177" s="126"/>
      <c r="E177" s="128"/>
      <c r="F177" s="15" t="str">
        <f t="shared" si="16"/>
        <v/>
      </c>
      <c r="G177" s="51" t="str">
        <f t="shared" si="17"/>
        <v/>
      </c>
      <c r="H177" s="15" t="str">
        <f t="shared" si="18"/>
        <v/>
      </c>
      <c r="I177" s="15" t="str">
        <f t="shared" si="19"/>
        <v/>
      </c>
      <c r="J177" s="15" t="str">
        <f t="shared" si="20"/>
        <v/>
      </c>
    </row>
    <row r="178" spans="1:10">
      <c r="A178" s="125">
        <v>167</v>
      </c>
      <c r="B178" s="6"/>
      <c r="C178" s="6"/>
      <c r="D178" s="126"/>
      <c r="E178" s="128"/>
      <c r="F178" s="15" t="str">
        <f t="shared" si="16"/>
        <v/>
      </c>
      <c r="G178" s="51" t="str">
        <f t="shared" si="17"/>
        <v/>
      </c>
      <c r="H178" s="15" t="str">
        <f t="shared" si="18"/>
        <v/>
      </c>
      <c r="I178" s="15" t="str">
        <f t="shared" si="19"/>
        <v/>
      </c>
      <c r="J178" s="15" t="str">
        <f t="shared" si="20"/>
        <v/>
      </c>
    </row>
    <row r="179" spans="1:10">
      <c r="A179" s="125">
        <v>168</v>
      </c>
      <c r="B179" s="6"/>
      <c r="C179" s="6"/>
      <c r="D179" s="126"/>
      <c r="E179" s="128"/>
      <c r="F179" s="15" t="str">
        <f t="shared" si="16"/>
        <v/>
      </c>
      <c r="G179" s="51" t="str">
        <f t="shared" si="17"/>
        <v/>
      </c>
      <c r="H179" s="15" t="str">
        <f t="shared" si="18"/>
        <v/>
      </c>
      <c r="I179" s="15" t="str">
        <f t="shared" si="19"/>
        <v/>
      </c>
      <c r="J179" s="15" t="str">
        <f t="shared" si="20"/>
        <v/>
      </c>
    </row>
    <row r="180" spans="1:10">
      <c r="A180" s="125">
        <v>169</v>
      </c>
      <c r="B180" s="6"/>
      <c r="C180" s="6"/>
      <c r="D180" s="126"/>
      <c r="E180" s="128"/>
      <c r="F180" s="15" t="str">
        <f t="shared" si="16"/>
        <v/>
      </c>
      <c r="G180" s="51" t="str">
        <f t="shared" si="17"/>
        <v/>
      </c>
      <c r="H180" s="15" t="str">
        <f t="shared" si="18"/>
        <v/>
      </c>
      <c r="I180" s="15" t="str">
        <f t="shared" si="19"/>
        <v/>
      </c>
      <c r="J180" s="15" t="str">
        <f t="shared" si="20"/>
        <v/>
      </c>
    </row>
    <row r="181" spans="1:10">
      <c r="A181" s="125">
        <v>170</v>
      </c>
      <c r="B181" s="6"/>
      <c r="C181" s="6"/>
      <c r="D181" s="126"/>
      <c r="E181" s="128"/>
      <c r="F181" s="15" t="str">
        <f t="shared" si="16"/>
        <v/>
      </c>
      <c r="G181" s="51" t="str">
        <f t="shared" si="17"/>
        <v/>
      </c>
      <c r="H181" s="15" t="str">
        <f t="shared" si="18"/>
        <v/>
      </c>
      <c r="I181" s="15" t="str">
        <f t="shared" si="19"/>
        <v/>
      </c>
      <c r="J181" s="15" t="str">
        <f t="shared" si="20"/>
        <v/>
      </c>
    </row>
    <row r="182" spans="1:10">
      <c r="A182" s="125">
        <v>171</v>
      </c>
      <c r="B182" s="6"/>
      <c r="C182" s="6"/>
      <c r="D182" s="126"/>
      <c r="E182" s="128"/>
      <c r="F182" s="15" t="str">
        <f t="shared" si="16"/>
        <v/>
      </c>
      <c r="G182" s="51" t="str">
        <f t="shared" si="17"/>
        <v/>
      </c>
      <c r="H182" s="15" t="str">
        <f t="shared" si="18"/>
        <v/>
      </c>
      <c r="I182" s="15" t="str">
        <f t="shared" si="19"/>
        <v/>
      </c>
      <c r="J182" s="15" t="str">
        <f t="shared" si="20"/>
        <v/>
      </c>
    </row>
    <row r="183" spans="1:10">
      <c r="A183" s="125">
        <v>172</v>
      </c>
      <c r="B183" s="6"/>
      <c r="C183" s="6"/>
      <c r="D183" s="126"/>
      <c r="E183" s="128"/>
      <c r="F183" s="15" t="str">
        <f t="shared" si="16"/>
        <v/>
      </c>
      <c r="G183" s="51" t="str">
        <f t="shared" si="17"/>
        <v/>
      </c>
      <c r="H183" s="15" t="str">
        <f t="shared" si="18"/>
        <v/>
      </c>
      <c r="I183" s="15" t="str">
        <f t="shared" si="19"/>
        <v/>
      </c>
      <c r="J183" s="15" t="str">
        <f t="shared" si="20"/>
        <v/>
      </c>
    </row>
    <row r="184" spans="1:10">
      <c r="A184" s="125">
        <v>173</v>
      </c>
      <c r="B184" s="6"/>
      <c r="C184" s="6"/>
      <c r="D184" s="126"/>
      <c r="E184" s="128"/>
      <c r="F184" s="15" t="str">
        <f t="shared" si="16"/>
        <v/>
      </c>
      <c r="G184" s="51" t="str">
        <f t="shared" si="17"/>
        <v/>
      </c>
      <c r="H184" s="15" t="str">
        <f t="shared" si="18"/>
        <v/>
      </c>
      <c r="I184" s="15" t="str">
        <f t="shared" si="19"/>
        <v/>
      </c>
      <c r="J184" s="15" t="str">
        <f t="shared" si="20"/>
        <v/>
      </c>
    </row>
    <row r="185" spans="1:10">
      <c r="A185" s="125">
        <v>174</v>
      </c>
      <c r="B185" s="6"/>
      <c r="C185" s="6"/>
      <c r="D185" s="126"/>
      <c r="E185" s="128"/>
      <c r="F185" s="15" t="str">
        <f t="shared" si="16"/>
        <v/>
      </c>
      <c r="G185" s="51" t="str">
        <f t="shared" si="17"/>
        <v/>
      </c>
      <c r="H185" s="15" t="str">
        <f t="shared" si="18"/>
        <v/>
      </c>
      <c r="I185" s="15" t="str">
        <f t="shared" si="19"/>
        <v/>
      </c>
      <c r="J185" s="15" t="str">
        <f t="shared" si="20"/>
        <v/>
      </c>
    </row>
    <row r="186" spans="1:10">
      <c r="A186" s="125">
        <v>175</v>
      </c>
      <c r="B186" s="6"/>
      <c r="C186" s="6"/>
      <c r="D186" s="126"/>
      <c r="E186" s="128"/>
      <c r="F186" s="15" t="str">
        <f t="shared" si="16"/>
        <v/>
      </c>
      <c r="G186" s="51" t="str">
        <f t="shared" si="17"/>
        <v/>
      </c>
      <c r="H186" s="15" t="str">
        <f t="shared" si="18"/>
        <v/>
      </c>
      <c r="I186" s="15" t="str">
        <f t="shared" si="19"/>
        <v/>
      </c>
      <c r="J186" s="15" t="str">
        <f t="shared" si="20"/>
        <v/>
      </c>
    </row>
    <row r="187" spans="1:10">
      <c r="A187" s="125">
        <v>176</v>
      </c>
      <c r="B187" s="6"/>
      <c r="C187" s="6"/>
      <c r="D187" s="126"/>
      <c r="E187" s="128"/>
      <c r="F187" s="15" t="str">
        <f t="shared" si="16"/>
        <v/>
      </c>
      <c r="G187" s="51" t="str">
        <f t="shared" si="17"/>
        <v/>
      </c>
      <c r="H187" s="15" t="str">
        <f t="shared" si="18"/>
        <v/>
      </c>
      <c r="I187" s="15" t="str">
        <f t="shared" si="19"/>
        <v/>
      </c>
      <c r="J187" s="15" t="str">
        <f t="shared" si="20"/>
        <v/>
      </c>
    </row>
    <row r="188" spans="1:10">
      <c r="A188" s="125">
        <v>177</v>
      </c>
      <c r="B188" s="6"/>
      <c r="C188" s="6"/>
      <c r="D188" s="126"/>
      <c r="E188" s="128"/>
      <c r="F188" s="15" t="str">
        <f t="shared" si="16"/>
        <v/>
      </c>
      <c r="G188" s="51" t="str">
        <f t="shared" si="17"/>
        <v/>
      </c>
      <c r="H188" s="15" t="str">
        <f t="shared" si="18"/>
        <v/>
      </c>
      <c r="I188" s="15" t="str">
        <f t="shared" si="19"/>
        <v/>
      </c>
      <c r="J188" s="15" t="str">
        <f t="shared" si="20"/>
        <v/>
      </c>
    </row>
    <row r="189" spans="1:10">
      <c r="A189" s="125">
        <v>178</v>
      </c>
      <c r="B189" s="6"/>
      <c r="C189" s="6"/>
      <c r="D189" s="126"/>
      <c r="E189" s="128"/>
      <c r="F189" s="15" t="str">
        <f t="shared" si="16"/>
        <v/>
      </c>
      <c r="G189" s="51" t="str">
        <f t="shared" si="17"/>
        <v/>
      </c>
      <c r="H189" s="15" t="str">
        <f t="shared" si="18"/>
        <v/>
      </c>
      <c r="I189" s="15" t="str">
        <f t="shared" si="19"/>
        <v/>
      </c>
      <c r="J189" s="15" t="str">
        <f t="shared" si="20"/>
        <v/>
      </c>
    </row>
    <row r="190" spans="1:10">
      <c r="A190" s="125">
        <v>179</v>
      </c>
      <c r="B190" s="6"/>
      <c r="C190" s="6"/>
      <c r="D190" s="126"/>
      <c r="E190" s="128"/>
      <c r="F190" s="15" t="str">
        <f t="shared" si="16"/>
        <v/>
      </c>
      <c r="G190" s="51" t="str">
        <f t="shared" si="17"/>
        <v/>
      </c>
      <c r="H190" s="15" t="str">
        <f t="shared" si="18"/>
        <v/>
      </c>
      <c r="I190" s="15" t="str">
        <f t="shared" si="19"/>
        <v/>
      </c>
      <c r="J190" s="15" t="str">
        <f t="shared" si="20"/>
        <v/>
      </c>
    </row>
    <row r="191" spans="1:10">
      <c r="A191" s="125">
        <v>180</v>
      </c>
      <c r="B191" s="6"/>
      <c r="C191" s="6"/>
      <c r="D191" s="126"/>
      <c r="E191" s="128"/>
      <c r="F191" s="15" t="str">
        <f t="shared" si="16"/>
        <v/>
      </c>
      <c r="G191" s="51" t="str">
        <f t="shared" si="17"/>
        <v/>
      </c>
      <c r="H191" s="15" t="str">
        <f t="shared" si="18"/>
        <v/>
      </c>
      <c r="I191" s="15" t="str">
        <f t="shared" si="19"/>
        <v/>
      </c>
      <c r="J191" s="15" t="str">
        <f t="shared" si="20"/>
        <v/>
      </c>
    </row>
    <row r="192" spans="1:10">
      <c r="A192" s="125">
        <v>181</v>
      </c>
      <c r="B192" s="6"/>
      <c r="C192" s="6"/>
      <c r="D192" s="126"/>
      <c r="E192" s="128"/>
      <c r="F192" s="15" t="str">
        <f t="shared" si="16"/>
        <v/>
      </c>
      <c r="G192" s="51" t="str">
        <f t="shared" si="17"/>
        <v/>
      </c>
      <c r="H192" s="15" t="str">
        <f t="shared" si="18"/>
        <v/>
      </c>
      <c r="I192" s="15" t="str">
        <f t="shared" si="19"/>
        <v/>
      </c>
      <c r="J192" s="15" t="str">
        <f t="shared" si="20"/>
        <v/>
      </c>
    </row>
    <row r="193" spans="1:10">
      <c r="A193" s="125">
        <v>182</v>
      </c>
      <c r="B193" s="6"/>
      <c r="C193" s="6"/>
      <c r="D193" s="126"/>
      <c r="E193" s="128"/>
      <c r="F193" s="15" t="str">
        <f t="shared" si="16"/>
        <v/>
      </c>
      <c r="G193" s="51" t="str">
        <f t="shared" si="17"/>
        <v/>
      </c>
      <c r="H193" s="15" t="str">
        <f t="shared" si="18"/>
        <v/>
      </c>
      <c r="I193" s="15" t="str">
        <f t="shared" si="19"/>
        <v/>
      </c>
      <c r="J193" s="15" t="str">
        <f t="shared" si="20"/>
        <v/>
      </c>
    </row>
    <row r="194" spans="1:10">
      <c r="A194" s="125">
        <v>183</v>
      </c>
      <c r="B194" s="6"/>
      <c r="C194" s="6"/>
      <c r="D194" s="126"/>
      <c r="E194" s="128"/>
      <c r="F194" s="15" t="str">
        <f t="shared" si="16"/>
        <v/>
      </c>
      <c r="G194" s="51" t="str">
        <f t="shared" si="17"/>
        <v/>
      </c>
      <c r="H194" s="15" t="str">
        <f t="shared" si="18"/>
        <v/>
      </c>
      <c r="I194" s="15" t="str">
        <f t="shared" si="19"/>
        <v/>
      </c>
      <c r="J194" s="15" t="str">
        <f t="shared" si="20"/>
        <v/>
      </c>
    </row>
    <row r="195" spans="1:10">
      <c r="A195" s="125">
        <v>184</v>
      </c>
      <c r="B195" s="6"/>
      <c r="C195" s="6"/>
      <c r="D195" s="126"/>
      <c r="E195" s="128"/>
      <c r="F195" s="15" t="str">
        <f t="shared" si="16"/>
        <v/>
      </c>
      <c r="G195" s="51" t="str">
        <f t="shared" si="17"/>
        <v/>
      </c>
      <c r="H195" s="15" t="str">
        <f t="shared" si="18"/>
        <v/>
      </c>
      <c r="I195" s="15" t="str">
        <f t="shared" si="19"/>
        <v/>
      </c>
      <c r="J195" s="15" t="str">
        <f t="shared" si="20"/>
        <v/>
      </c>
    </row>
    <row r="196" spans="1:10">
      <c r="A196" s="125">
        <v>185</v>
      </c>
      <c r="B196" s="6"/>
      <c r="C196" s="6"/>
      <c r="D196" s="126"/>
      <c r="E196" s="128"/>
      <c r="F196" s="15" t="str">
        <f t="shared" si="16"/>
        <v/>
      </c>
      <c r="G196" s="51" t="str">
        <f t="shared" si="17"/>
        <v/>
      </c>
      <c r="H196" s="15" t="str">
        <f t="shared" si="18"/>
        <v/>
      </c>
      <c r="I196" s="15" t="str">
        <f t="shared" si="19"/>
        <v/>
      </c>
      <c r="J196" s="15" t="str">
        <f t="shared" si="20"/>
        <v/>
      </c>
    </row>
    <row r="197" spans="1:10">
      <c r="A197" s="125">
        <v>186</v>
      </c>
      <c r="B197" s="6"/>
      <c r="C197" s="6"/>
      <c r="D197" s="126"/>
      <c r="E197" s="128"/>
      <c r="F197" s="15" t="str">
        <f t="shared" si="16"/>
        <v/>
      </c>
      <c r="G197" s="51" t="str">
        <f t="shared" si="17"/>
        <v/>
      </c>
      <c r="H197" s="15" t="str">
        <f t="shared" si="18"/>
        <v/>
      </c>
      <c r="I197" s="15" t="str">
        <f t="shared" si="19"/>
        <v/>
      </c>
      <c r="J197" s="15" t="str">
        <f t="shared" si="20"/>
        <v/>
      </c>
    </row>
    <row r="198" spans="1:10">
      <c r="A198" s="125">
        <v>187</v>
      </c>
      <c r="B198" s="6"/>
      <c r="C198" s="6"/>
      <c r="D198" s="126"/>
      <c r="E198" s="128"/>
      <c r="F198" s="15" t="str">
        <f t="shared" si="16"/>
        <v/>
      </c>
      <c r="G198" s="51" t="str">
        <f t="shared" si="17"/>
        <v/>
      </c>
      <c r="H198" s="15" t="str">
        <f t="shared" si="18"/>
        <v/>
      </c>
      <c r="I198" s="15" t="str">
        <f t="shared" si="19"/>
        <v/>
      </c>
      <c r="J198" s="15" t="str">
        <f t="shared" si="20"/>
        <v/>
      </c>
    </row>
    <row r="199" spans="1:10">
      <c r="A199" s="125">
        <v>188</v>
      </c>
      <c r="B199" s="6"/>
      <c r="C199" s="6"/>
      <c r="D199" s="126"/>
      <c r="E199" s="128"/>
      <c r="F199" s="15" t="str">
        <f t="shared" si="16"/>
        <v/>
      </c>
      <c r="G199" s="51" t="str">
        <f t="shared" si="17"/>
        <v/>
      </c>
      <c r="H199" s="15" t="str">
        <f t="shared" si="18"/>
        <v/>
      </c>
      <c r="I199" s="15" t="str">
        <f t="shared" si="19"/>
        <v/>
      </c>
      <c r="J199" s="15" t="str">
        <f t="shared" si="20"/>
        <v/>
      </c>
    </row>
    <row r="200" spans="1:10">
      <c r="A200" s="125">
        <v>189</v>
      </c>
      <c r="B200" s="6"/>
      <c r="C200" s="6"/>
      <c r="D200" s="126"/>
      <c r="E200" s="128"/>
      <c r="F200" s="15" t="str">
        <f t="shared" si="16"/>
        <v/>
      </c>
      <c r="G200" s="51" t="str">
        <f t="shared" si="17"/>
        <v/>
      </c>
      <c r="H200" s="15" t="str">
        <f t="shared" si="18"/>
        <v/>
      </c>
      <c r="I200" s="15" t="str">
        <f t="shared" si="19"/>
        <v/>
      </c>
      <c r="J200" s="15" t="str">
        <f t="shared" si="20"/>
        <v/>
      </c>
    </row>
    <row r="201" spans="1:10">
      <c r="A201" s="125">
        <v>190</v>
      </c>
      <c r="B201" s="6"/>
      <c r="C201" s="6"/>
      <c r="D201" s="126"/>
      <c r="E201" s="128"/>
      <c r="F201" s="15" t="str">
        <f t="shared" si="16"/>
        <v/>
      </c>
      <c r="G201" s="51" t="str">
        <f t="shared" si="17"/>
        <v/>
      </c>
      <c r="H201" s="15" t="str">
        <f t="shared" si="18"/>
        <v/>
      </c>
      <c r="I201" s="15" t="str">
        <f t="shared" si="19"/>
        <v/>
      </c>
      <c r="J201" s="15" t="str">
        <f t="shared" si="20"/>
        <v/>
      </c>
    </row>
    <row r="202" spans="1:10">
      <c r="A202" s="125">
        <v>191</v>
      </c>
      <c r="B202" s="6"/>
      <c r="C202" s="6"/>
      <c r="D202" s="126"/>
      <c r="E202" s="128"/>
      <c r="F202" s="15" t="str">
        <f t="shared" si="16"/>
        <v/>
      </c>
      <c r="G202" s="51" t="str">
        <f t="shared" si="17"/>
        <v/>
      </c>
      <c r="H202" s="15" t="str">
        <f t="shared" si="18"/>
        <v/>
      </c>
      <c r="I202" s="15" t="str">
        <f t="shared" si="19"/>
        <v/>
      </c>
      <c r="J202" s="15" t="str">
        <f t="shared" si="20"/>
        <v/>
      </c>
    </row>
    <row r="203" spans="1:10">
      <c r="A203" s="125">
        <v>192</v>
      </c>
      <c r="B203" s="6"/>
      <c r="C203" s="6"/>
      <c r="D203" s="126"/>
      <c r="E203" s="128"/>
      <c r="F203" s="15" t="str">
        <f t="shared" si="16"/>
        <v/>
      </c>
      <c r="G203" s="51" t="str">
        <f t="shared" si="17"/>
        <v/>
      </c>
      <c r="H203" s="15" t="str">
        <f t="shared" si="18"/>
        <v/>
      </c>
      <c r="I203" s="15" t="str">
        <f t="shared" si="19"/>
        <v/>
      </c>
      <c r="J203" s="15" t="str">
        <f t="shared" si="20"/>
        <v/>
      </c>
    </row>
    <row r="204" spans="1:10">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c r="A205" s="125">
        <v>194</v>
      </c>
      <c r="B205" s="6"/>
      <c r="C205" s="6"/>
      <c r="D205" s="126"/>
      <c r="E205" s="128"/>
      <c r="F205" s="15" t="str">
        <f t="shared" si="21"/>
        <v/>
      </c>
      <c r="G205" s="51" t="str">
        <f t="shared" si="22"/>
        <v/>
      </c>
      <c r="H205" s="15" t="str">
        <f t="shared" si="18"/>
        <v/>
      </c>
      <c r="I205" s="15" t="str">
        <f t="shared" si="19"/>
        <v/>
      </c>
      <c r="J205" s="15" t="str">
        <f t="shared" si="20"/>
        <v/>
      </c>
    </row>
    <row r="206" spans="1:10">
      <c r="A206" s="125">
        <v>195</v>
      </c>
      <c r="B206" s="6"/>
      <c r="C206" s="6"/>
      <c r="D206" s="126"/>
      <c r="E206" s="128"/>
      <c r="F206" s="15" t="str">
        <f t="shared" si="21"/>
        <v/>
      </c>
      <c r="G206" s="51" t="str">
        <f t="shared" si="22"/>
        <v/>
      </c>
      <c r="H206" s="15" t="str">
        <f t="shared" si="18"/>
        <v/>
      </c>
      <c r="I206" s="15" t="str">
        <f t="shared" si="19"/>
        <v/>
      </c>
      <c r="J206" s="15" t="str">
        <f t="shared" si="20"/>
        <v/>
      </c>
    </row>
    <row r="207" spans="1:10">
      <c r="A207" s="125">
        <v>196</v>
      </c>
      <c r="B207" s="6"/>
      <c r="C207" s="6"/>
      <c r="D207" s="126"/>
      <c r="E207" s="128"/>
      <c r="F207" s="15" t="str">
        <f t="shared" si="21"/>
        <v/>
      </c>
      <c r="G207" s="51" t="str">
        <f t="shared" si="22"/>
        <v/>
      </c>
      <c r="H207" s="15" t="str">
        <f t="shared" si="18"/>
        <v/>
      </c>
      <c r="I207" s="15" t="str">
        <f t="shared" si="19"/>
        <v/>
      </c>
      <c r="J207" s="15" t="str">
        <f t="shared" si="20"/>
        <v/>
      </c>
    </row>
    <row r="208" spans="1:10">
      <c r="A208" s="125">
        <v>197</v>
      </c>
      <c r="B208" s="6"/>
      <c r="C208" s="6"/>
      <c r="D208" s="126"/>
      <c r="E208" s="128"/>
      <c r="F208" s="15" t="str">
        <f t="shared" si="21"/>
        <v/>
      </c>
      <c r="G208" s="51" t="str">
        <f t="shared" si="22"/>
        <v/>
      </c>
      <c r="H208" s="15" t="str">
        <f t="shared" si="18"/>
        <v/>
      </c>
      <c r="I208" s="15" t="str">
        <f t="shared" si="19"/>
        <v/>
      </c>
      <c r="J208" s="15" t="str">
        <f t="shared" si="20"/>
        <v/>
      </c>
    </row>
    <row r="209" spans="1:10">
      <c r="A209" s="125">
        <v>198</v>
      </c>
      <c r="B209" s="6"/>
      <c r="C209" s="6"/>
      <c r="D209" s="126"/>
      <c r="E209" s="128"/>
      <c r="F209" s="15" t="str">
        <f t="shared" si="21"/>
        <v/>
      </c>
      <c r="G209" s="51" t="str">
        <f t="shared" si="22"/>
        <v/>
      </c>
      <c r="H209" s="15" t="str">
        <f t="shared" si="18"/>
        <v/>
      </c>
      <c r="I209" s="15" t="str">
        <f t="shared" si="19"/>
        <v/>
      </c>
      <c r="J209" s="15" t="str">
        <f t="shared" si="20"/>
        <v/>
      </c>
    </row>
    <row r="210" spans="1:10">
      <c r="A210" s="125">
        <v>199</v>
      </c>
      <c r="B210" s="6"/>
      <c r="C210" s="6"/>
      <c r="D210" s="126"/>
      <c r="E210" s="128"/>
      <c r="F210" s="15" t="str">
        <f t="shared" si="21"/>
        <v/>
      </c>
      <c r="G210" s="51" t="str">
        <f t="shared" si="22"/>
        <v/>
      </c>
      <c r="H210" s="15" t="str">
        <f t="shared" si="18"/>
        <v/>
      </c>
      <c r="I210" s="15" t="str">
        <f t="shared" si="19"/>
        <v/>
      </c>
      <c r="J210" s="15" t="str">
        <f t="shared" si="20"/>
        <v/>
      </c>
    </row>
    <row r="211" spans="1:10">
      <c r="A211" s="125">
        <v>200</v>
      </c>
      <c r="B211" s="6"/>
      <c r="C211" s="6"/>
      <c r="D211" s="126"/>
      <c r="E211" s="128"/>
      <c r="F211" s="15" t="str">
        <f t="shared" si="21"/>
        <v/>
      </c>
      <c r="G211" s="51" t="str">
        <f t="shared" si="22"/>
        <v/>
      </c>
      <c r="H211" s="15" t="str">
        <f t="shared" si="18"/>
        <v/>
      </c>
      <c r="I211" s="15" t="str">
        <f t="shared" si="19"/>
        <v/>
      </c>
      <c r="J211" s="15" t="str">
        <f t="shared" si="20"/>
        <v/>
      </c>
    </row>
    <row r="212" spans="1:10">
      <c r="A212" s="125">
        <v>201</v>
      </c>
      <c r="B212" s="6"/>
      <c r="C212" s="6"/>
      <c r="D212" s="126"/>
      <c r="E212" s="128"/>
      <c r="F212" s="15" t="str">
        <f t="shared" si="21"/>
        <v/>
      </c>
      <c r="G212" s="51" t="str">
        <f t="shared" si="22"/>
        <v/>
      </c>
      <c r="H212" s="15" t="str">
        <f t="shared" si="18"/>
        <v/>
      </c>
      <c r="I212" s="15" t="str">
        <f t="shared" si="19"/>
        <v/>
      </c>
      <c r="J212" s="15" t="str">
        <f t="shared" si="20"/>
        <v/>
      </c>
    </row>
    <row r="213" spans="1:10">
      <c r="A213" s="125">
        <v>202</v>
      </c>
      <c r="B213" s="6"/>
      <c r="C213" s="6"/>
      <c r="D213" s="126"/>
      <c r="E213" s="128"/>
      <c r="F213" s="15" t="str">
        <f t="shared" si="21"/>
        <v/>
      </c>
      <c r="G213" s="51" t="str">
        <f t="shared" si="22"/>
        <v/>
      </c>
      <c r="H213" s="15" t="str">
        <f t="shared" si="18"/>
        <v/>
      </c>
      <c r="I213" s="15" t="str">
        <f t="shared" si="19"/>
        <v/>
      </c>
      <c r="J213" s="15" t="str">
        <f t="shared" si="20"/>
        <v/>
      </c>
    </row>
    <row r="214" spans="1:10">
      <c r="A214" s="125">
        <v>203</v>
      </c>
      <c r="B214" s="6"/>
      <c r="C214" s="6"/>
      <c r="D214" s="126"/>
      <c r="E214" s="128"/>
      <c r="F214" s="15" t="str">
        <f t="shared" si="21"/>
        <v/>
      </c>
      <c r="G214" s="51" t="str">
        <f t="shared" si="22"/>
        <v/>
      </c>
      <c r="H214" s="15" t="str">
        <f t="shared" si="18"/>
        <v/>
      </c>
      <c r="I214" s="15" t="str">
        <f t="shared" si="19"/>
        <v/>
      </c>
      <c r="J214" s="15" t="str">
        <f t="shared" si="20"/>
        <v/>
      </c>
    </row>
    <row r="215" spans="1:10">
      <c r="A215" s="125">
        <v>204</v>
      </c>
      <c r="B215" s="6"/>
      <c r="C215" s="6"/>
      <c r="D215" s="126"/>
      <c r="E215" s="128"/>
      <c r="F215" s="15" t="str">
        <f t="shared" si="21"/>
        <v/>
      </c>
      <c r="G215" s="51" t="str">
        <f t="shared" si="22"/>
        <v/>
      </c>
      <c r="H215" s="15" t="str">
        <f t="shared" si="18"/>
        <v/>
      </c>
      <c r="I215" s="15" t="str">
        <f t="shared" si="19"/>
        <v/>
      </c>
      <c r="J215" s="15" t="str">
        <f t="shared" si="20"/>
        <v/>
      </c>
    </row>
    <row r="216" spans="1:10">
      <c r="A216" s="125">
        <v>205</v>
      </c>
      <c r="B216" s="6"/>
      <c r="C216" s="6"/>
      <c r="D216" s="126"/>
      <c r="E216" s="128"/>
      <c r="F216" s="15" t="str">
        <f t="shared" si="21"/>
        <v/>
      </c>
      <c r="G216" s="51" t="str">
        <f t="shared" si="22"/>
        <v/>
      </c>
      <c r="H216" s="15" t="str">
        <f t="shared" si="18"/>
        <v/>
      </c>
      <c r="I216" s="15" t="str">
        <f t="shared" si="19"/>
        <v/>
      </c>
      <c r="J216" s="15" t="str">
        <f t="shared" si="20"/>
        <v/>
      </c>
    </row>
    <row r="217" spans="1:10">
      <c r="A217" s="125">
        <v>206</v>
      </c>
      <c r="B217" s="6"/>
      <c r="C217" s="6"/>
      <c r="D217" s="126"/>
      <c r="E217" s="128"/>
      <c r="F217" s="15" t="str">
        <f t="shared" si="21"/>
        <v/>
      </c>
      <c r="G217" s="51" t="str">
        <f t="shared" si="22"/>
        <v/>
      </c>
      <c r="H217" s="15" t="str">
        <f t="shared" si="18"/>
        <v/>
      </c>
      <c r="I217" s="15" t="str">
        <f t="shared" si="19"/>
        <v/>
      </c>
      <c r="J217" s="15" t="str">
        <f t="shared" si="20"/>
        <v/>
      </c>
    </row>
    <row r="218" spans="1:10">
      <c r="A218" s="125">
        <v>207</v>
      </c>
      <c r="B218" s="6"/>
      <c r="C218" s="6"/>
      <c r="D218" s="126"/>
      <c r="E218" s="128"/>
      <c r="F218" s="15" t="str">
        <f t="shared" si="21"/>
        <v/>
      </c>
      <c r="G218" s="51" t="str">
        <f t="shared" si="22"/>
        <v/>
      </c>
      <c r="H218" s="15" t="str">
        <f t="shared" si="18"/>
        <v/>
      </c>
      <c r="I218" s="15" t="str">
        <f t="shared" si="19"/>
        <v/>
      </c>
      <c r="J218" s="15" t="str">
        <f t="shared" si="20"/>
        <v/>
      </c>
    </row>
    <row r="219" spans="1:10">
      <c r="A219" s="125">
        <v>208</v>
      </c>
      <c r="B219" s="6"/>
      <c r="C219" s="6"/>
      <c r="D219" s="126"/>
      <c r="E219" s="128"/>
      <c r="F219" s="15" t="str">
        <f t="shared" si="21"/>
        <v/>
      </c>
      <c r="G219" s="51" t="str">
        <f t="shared" si="22"/>
        <v/>
      </c>
      <c r="H219" s="15" t="str">
        <f t="shared" si="18"/>
        <v/>
      </c>
      <c r="I219" s="15" t="str">
        <f t="shared" si="19"/>
        <v/>
      </c>
      <c r="J219" s="15" t="str">
        <f t="shared" si="20"/>
        <v/>
      </c>
    </row>
    <row r="220" spans="1:10">
      <c r="A220" s="125">
        <v>209</v>
      </c>
      <c r="B220" s="6"/>
      <c r="C220" s="6"/>
      <c r="D220" s="126"/>
      <c r="E220" s="128"/>
      <c r="F220" s="15" t="str">
        <f t="shared" si="21"/>
        <v/>
      </c>
      <c r="G220" s="51" t="str">
        <f t="shared" si="22"/>
        <v/>
      </c>
      <c r="H220" s="15" t="str">
        <f t="shared" si="18"/>
        <v/>
      </c>
      <c r="I220" s="15" t="str">
        <f t="shared" si="19"/>
        <v/>
      </c>
      <c r="J220" s="15" t="str">
        <f t="shared" si="20"/>
        <v/>
      </c>
    </row>
    <row r="221" spans="1:10">
      <c r="A221" s="125">
        <v>210</v>
      </c>
      <c r="B221" s="6"/>
      <c r="C221" s="6"/>
      <c r="D221" s="126"/>
      <c r="E221" s="128"/>
      <c r="F221" s="15" t="str">
        <f t="shared" si="21"/>
        <v/>
      </c>
      <c r="G221" s="51" t="str">
        <f t="shared" si="22"/>
        <v/>
      </c>
      <c r="H221" s="15" t="str">
        <f t="shared" si="18"/>
        <v/>
      </c>
      <c r="I221" s="15" t="str">
        <f t="shared" si="19"/>
        <v/>
      </c>
      <c r="J221" s="15" t="str">
        <f t="shared" si="20"/>
        <v/>
      </c>
    </row>
    <row r="222" spans="1:10">
      <c r="A222" s="125">
        <v>211</v>
      </c>
      <c r="B222" s="6"/>
      <c r="C222" s="6"/>
      <c r="D222" s="126"/>
      <c r="E222" s="128"/>
      <c r="F222" s="15" t="str">
        <f t="shared" si="21"/>
        <v/>
      </c>
      <c r="G222" s="51" t="str">
        <f t="shared" si="22"/>
        <v/>
      </c>
      <c r="H222" s="15" t="str">
        <f t="shared" si="18"/>
        <v/>
      </c>
      <c r="I222" s="15" t="str">
        <f t="shared" si="19"/>
        <v/>
      </c>
      <c r="J222" s="15" t="str">
        <f t="shared" si="20"/>
        <v/>
      </c>
    </row>
    <row r="223" spans="1:10">
      <c r="A223" s="125">
        <v>212</v>
      </c>
      <c r="B223" s="6"/>
      <c r="C223" s="6"/>
      <c r="D223" s="126"/>
      <c r="E223" s="128"/>
      <c r="F223" s="15" t="str">
        <f t="shared" si="21"/>
        <v/>
      </c>
      <c r="G223" s="51" t="str">
        <f t="shared" si="22"/>
        <v/>
      </c>
      <c r="H223" s="15" t="str">
        <f t="shared" si="18"/>
        <v/>
      </c>
      <c r="I223" s="15" t="str">
        <f t="shared" si="19"/>
        <v/>
      </c>
      <c r="J223" s="15" t="str">
        <f t="shared" si="20"/>
        <v/>
      </c>
    </row>
    <row r="224" spans="1:10">
      <c r="A224" s="125">
        <v>213</v>
      </c>
      <c r="B224" s="6"/>
      <c r="C224" s="6"/>
      <c r="D224" s="126"/>
      <c r="E224" s="128"/>
      <c r="F224" s="15" t="str">
        <f t="shared" si="21"/>
        <v/>
      </c>
      <c r="G224" s="51" t="str">
        <f t="shared" si="22"/>
        <v/>
      </c>
      <c r="H224" s="15" t="str">
        <f t="shared" si="18"/>
        <v/>
      </c>
      <c r="I224" s="15" t="str">
        <f t="shared" si="19"/>
        <v/>
      </c>
      <c r="J224" s="15" t="str">
        <f t="shared" si="20"/>
        <v/>
      </c>
    </row>
    <row r="225" spans="1:10">
      <c r="A225" s="125">
        <v>214</v>
      </c>
      <c r="B225" s="6"/>
      <c r="C225" s="6"/>
      <c r="D225" s="126"/>
      <c r="E225" s="128"/>
      <c r="F225" s="15" t="str">
        <f t="shared" si="21"/>
        <v/>
      </c>
      <c r="G225" s="51" t="str">
        <f t="shared" si="22"/>
        <v/>
      </c>
      <c r="H225" s="15" t="str">
        <f t="shared" si="18"/>
        <v/>
      </c>
      <c r="I225" s="15" t="str">
        <f t="shared" si="19"/>
        <v/>
      </c>
      <c r="J225" s="15" t="str">
        <f t="shared" si="20"/>
        <v/>
      </c>
    </row>
    <row r="226" spans="1:10">
      <c r="A226" s="125">
        <v>215</v>
      </c>
      <c r="B226" s="6"/>
      <c r="C226" s="6"/>
      <c r="D226" s="126"/>
      <c r="E226" s="128"/>
      <c r="F226" s="15" t="str">
        <f t="shared" si="21"/>
        <v/>
      </c>
      <c r="G226" s="51" t="str">
        <f t="shared" si="22"/>
        <v/>
      </c>
      <c r="H226" s="15" t="str">
        <f t="shared" si="18"/>
        <v/>
      </c>
      <c r="I226" s="15" t="str">
        <f t="shared" si="19"/>
        <v/>
      </c>
      <c r="J226" s="15" t="str">
        <f t="shared" si="20"/>
        <v/>
      </c>
    </row>
    <row r="227" spans="1:10">
      <c r="A227" s="125">
        <v>216</v>
      </c>
      <c r="B227" s="6"/>
      <c r="C227" s="6"/>
      <c r="D227" s="126"/>
      <c r="E227" s="128"/>
      <c r="F227" s="15" t="str">
        <f t="shared" si="21"/>
        <v/>
      </c>
      <c r="G227" s="51" t="str">
        <f t="shared" si="22"/>
        <v/>
      </c>
      <c r="H227" s="15" t="str">
        <f t="shared" si="18"/>
        <v/>
      </c>
      <c r="I227" s="15" t="str">
        <f t="shared" si="19"/>
        <v/>
      </c>
      <c r="J227" s="15" t="str">
        <f t="shared" si="20"/>
        <v/>
      </c>
    </row>
    <row r="228" spans="1:10">
      <c r="A228" s="125">
        <v>217</v>
      </c>
      <c r="B228" s="6"/>
      <c r="C228" s="6"/>
      <c r="D228" s="126"/>
      <c r="E228" s="128"/>
      <c r="F228" s="15" t="str">
        <f t="shared" si="21"/>
        <v/>
      </c>
      <c r="G228" s="51" t="str">
        <f t="shared" si="22"/>
        <v/>
      </c>
      <c r="H228" s="15" t="str">
        <f t="shared" si="18"/>
        <v/>
      </c>
      <c r="I228" s="15" t="str">
        <f t="shared" si="19"/>
        <v/>
      </c>
      <c r="J228" s="15" t="str">
        <f t="shared" si="20"/>
        <v/>
      </c>
    </row>
    <row r="229" spans="1:10">
      <c r="A229" s="125">
        <v>218</v>
      </c>
      <c r="B229" s="6"/>
      <c r="C229" s="6"/>
      <c r="D229" s="126"/>
      <c r="E229" s="128"/>
      <c r="F229" s="15" t="str">
        <f t="shared" si="21"/>
        <v/>
      </c>
      <c r="G229" s="51" t="str">
        <f t="shared" si="22"/>
        <v/>
      </c>
      <c r="H229" s="15" t="str">
        <f t="shared" si="18"/>
        <v/>
      </c>
      <c r="I229" s="15" t="str">
        <f t="shared" si="19"/>
        <v/>
      </c>
      <c r="J229" s="15" t="str">
        <f t="shared" si="20"/>
        <v/>
      </c>
    </row>
    <row r="230" spans="1:10">
      <c r="A230" s="125">
        <v>219</v>
      </c>
      <c r="B230" s="6"/>
      <c r="C230" s="6"/>
      <c r="D230" s="126"/>
      <c r="E230" s="128"/>
      <c r="F230" s="15" t="str">
        <f t="shared" si="21"/>
        <v/>
      </c>
      <c r="G230" s="51" t="str">
        <f t="shared" si="22"/>
        <v/>
      </c>
      <c r="H230" s="15" t="str">
        <f t="shared" si="18"/>
        <v/>
      </c>
      <c r="I230" s="15" t="str">
        <f t="shared" si="19"/>
        <v/>
      </c>
      <c r="J230" s="15" t="str">
        <f t="shared" si="20"/>
        <v/>
      </c>
    </row>
    <row r="231" spans="1:10">
      <c r="A231" s="125">
        <v>220</v>
      </c>
      <c r="B231" s="6"/>
      <c r="C231" s="6"/>
      <c r="D231" s="126"/>
      <c r="E231" s="128"/>
      <c r="F231" s="15" t="str">
        <f t="shared" si="21"/>
        <v/>
      </c>
      <c r="G231" s="51" t="str">
        <f t="shared" si="22"/>
        <v/>
      </c>
      <c r="H231" s="15" t="str">
        <f t="shared" si="18"/>
        <v/>
      </c>
      <c r="I231" s="15" t="str">
        <f t="shared" si="19"/>
        <v/>
      </c>
      <c r="J231" s="15" t="str">
        <f t="shared" si="20"/>
        <v/>
      </c>
    </row>
    <row r="232" spans="1:10">
      <c r="A232" s="125">
        <v>221</v>
      </c>
      <c r="B232" s="6"/>
      <c r="C232" s="6"/>
      <c r="D232" s="126"/>
      <c r="E232" s="128"/>
      <c r="F232" s="15" t="str">
        <f t="shared" si="21"/>
        <v/>
      </c>
      <c r="G232" s="51" t="str">
        <f t="shared" si="22"/>
        <v/>
      </c>
      <c r="H232" s="15" t="str">
        <f t="shared" si="18"/>
        <v/>
      </c>
      <c r="I232" s="15" t="str">
        <f t="shared" si="19"/>
        <v/>
      </c>
      <c r="J232" s="15" t="str">
        <f t="shared" si="20"/>
        <v/>
      </c>
    </row>
    <row r="233" spans="1:10">
      <c r="A233" s="125">
        <v>222</v>
      </c>
      <c r="B233" s="6"/>
      <c r="C233" s="6"/>
      <c r="D233" s="126"/>
      <c r="E233" s="128"/>
      <c r="F233" s="15" t="str">
        <f t="shared" si="21"/>
        <v/>
      </c>
      <c r="G233" s="51" t="str">
        <f t="shared" si="22"/>
        <v/>
      </c>
      <c r="H233" s="15" t="str">
        <f t="shared" si="18"/>
        <v/>
      </c>
      <c r="I233" s="15" t="str">
        <f t="shared" si="19"/>
        <v/>
      </c>
      <c r="J233" s="15" t="str">
        <f t="shared" si="20"/>
        <v/>
      </c>
    </row>
    <row r="234" spans="1:10">
      <c r="A234" s="125">
        <v>223</v>
      </c>
      <c r="B234" s="6"/>
      <c r="C234" s="6"/>
      <c r="D234" s="126"/>
      <c r="E234" s="128"/>
      <c r="F234" s="15" t="str">
        <f t="shared" si="21"/>
        <v/>
      </c>
      <c r="G234" s="51" t="str">
        <f t="shared" si="22"/>
        <v/>
      </c>
      <c r="H234" s="15" t="str">
        <f t="shared" si="18"/>
        <v/>
      </c>
      <c r="I234" s="15" t="str">
        <f t="shared" si="19"/>
        <v/>
      </c>
      <c r="J234" s="15" t="str">
        <f t="shared" si="20"/>
        <v/>
      </c>
    </row>
    <row r="235" spans="1:10">
      <c r="A235" s="125">
        <v>224</v>
      </c>
      <c r="B235" s="6"/>
      <c r="C235" s="6"/>
      <c r="D235" s="126"/>
      <c r="E235" s="128"/>
      <c r="F235" s="15" t="str">
        <f t="shared" si="21"/>
        <v/>
      </c>
      <c r="G235" s="51" t="str">
        <f t="shared" si="22"/>
        <v/>
      </c>
      <c r="H235" s="15" t="str">
        <f t="shared" si="18"/>
        <v/>
      </c>
      <c r="I235" s="15" t="str">
        <f t="shared" si="19"/>
        <v/>
      </c>
      <c r="J235" s="15" t="str">
        <f t="shared" si="20"/>
        <v/>
      </c>
    </row>
    <row r="236" spans="1:10">
      <c r="A236" s="125">
        <v>225</v>
      </c>
      <c r="B236" s="6"/>
      <c r="C236" s="6"/>
      <c r="D236" s="126"/>
      <c r="E236" s="128"/>
      <c r="F236" s="15" t="str">
        <f t="shared" si="21"/>
        <v/>
      </c>
      <c r="G236" s="51" t="str">
        <f t="shared" si="22"/>
        <v/>
      </c>
      <c r="H236" s="15" t="str">
        <f t="shared" si="18"/>
        <v/>
      </c>
      <c r="I236" s="15" t="str">
        <f t="shared" si="19"/>
        <v/>
      </c>
      <c r="J236" s="15" t="str">
        <f t="shared" si="20"/>
        <v/>
      </c>
    </row>
    <row r="237" spans="1:10">
      <c r="A237" s="125">
        <v>226</v>
      </c>
      <c r="B237" s="6"/>
      <c r="C237" s="6"/>
      <c r="D237" s="126"/>
      <c r="E237" s="128"/>
      <c r="F237" s="15" t="str">
        <f t="shared" si="21"/>
        <v/>
      </c>
      <c r="G237" s="51" t="str">
        <f t="shared" si="22"/>
        <v/>
      </c>
      <c r="H237" s="15" t="str">
        <f t="shared" si="18"/>
        <v/>
      </c>
      <c r="I237" s="15" t="str">
        <f t="shared" si="19"/>
        <v/>
      </c>
      <c r="J237" s="15" t="str">
        <f t="shared" si="20"/>
        <v/>
      </c>
    </row>
    <row r="238" spans="1:10">
      <c r="A238" s="125">
        <v>227</v>
      </c>
      <c r="B238" s="6"/>
      <c r="C238" s="6"/>
      <c r="D238" s="126"/>
      <c r="E238" s="128"/>
      <c r="F238" s="15" t="str">
        <f t="shared" si="21"/>
        <v/>
      </c>
      <c r="G238" s="51" t="str">
        <f t="shared" si="22"/>
        <v/>
      </c>
      <c r="H238" s="15" t="str">
        <f t="shared" si="18"/>
        <v/>
      </c>
      <c r="I238" s="15" t="str">
        <f t="shared" si="19"/>
        <v/>
      </c>
      <c r="J238" s="15" t="str">
        <f t="shared" si="20"/>
        <v/>
      </c>
    </row>
    <row r="239" spans="1:10">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c r="A240" s="125">
        <v>229</v>
      </c>
      <c r="B240" s="6"/>
      <c r="C240" s="6"/>
      <c r="D240" s="126"/>
      <c r="E240" s="128"/>
      <c r="F240" s="15" t="str">
        <f t="shared" si="21"/>
        <v/>
      </c>
      <c r="G240" s="51" t="str">
        <f t="shared" si="22"/>
        <v/>
      </c>
      <c r="H240" s="15" t="str">
        <f t="shared" si="23"/>
        <v/>
      </c>
      <c r="I240" s="15" t="str">
        <f t="shared" si="24"/>
        <v/>
      </c>
      <c r="J240" s="15" t="str">
        <f t="shared" si="25"/>
        <v/>
      </c>
    </row>
    <row r="241" spans="1:10">
      <c r="A241" s="125">
        <v>230</v>
      </c>
      <c r="B241" s="6"/>
      <c r="C241" s="6"/>
      <c r="D241" s="126"/>
      <c r="E241" s="128"/>
      <c r="F241" s="15" t="str">
        <f t="shared" si="21"/>
        <v/>
      </c>
      <c r="G241" s="51" t="str">
        <f t="shared" si="22"/>
        <v/>
      </c>
      <c r="H241" s="15" t="str">
        <f t="shared" si="23"/>
        <v/>
      </c>
      <c r="I241" s="15" t="str">
        <f t="shared" si="24"/>
        <v/>
      </c>
      <c r="J241" s="15" t="str">
        <f t="shared" si="25"/>
        <v/>
      </c>
    </row>
    <row r="242" spans="1:10">
      <c r="A242" s="125">
        <v>231</v>
      </c>
      <c r="B242" s="6"/>
      <c r="C242" s="6"/>
      <c r="D242" s="126"/>
      <c r="E242" s="128"/>
      <c r="F242" s="15" t="str">
        <f t="shared" si="21"/>
        <v/>
      </c>
      <c r="G242" s="51" t="str">
        <f t="shared" si="22"/>
        <v/>
      </c>
      <c r="H242" s="15" t="str">
        <f t="shared" si="23"/>
        <v/>
      </c>
      <c r="I242" s="15" t="str">
        <f t="shared" si="24"/>
        <v/>
      </c>
      <c r="J242" s="15" t="str">
        <f t="shared" si="25"/>
        <v/>
      </c>
    </row>
    <row r="243" spans="1:10">
      <c r="A243" s="125">
        <v>232</v>
      </c>
      <c r="B243" s="6"/>
      <c r="C243" s="6"/>
      <c r="D243" s="126"/>
      <c r="E243" s="128"/>
      <c r="F243" s="15" t="str">
        <f t="shared" si="21"/>
        <v/>
      </c>
      <c r="G243" s="51" t="str">
        <f t="shared" si="22"/>
        <v/>
      </c>
      <c r="H243" s="15" t="str">
        <f t="shared" si="23"/>
        <v/>
      </c>
      <c r="I243" s="15" t="str">
        <f t="shared" si="24"/>
        <v/>
      </c>
      <c r="J243" s="15" t="str">
        <f t="shared" si="25"/>
        <v/>
      </c>
    </row>
    <row r="244" spans="1:10">
      <c r="A244" s="125">
        <v>233</v>
      </c>
      <c r="B244" s="6"/>
      <c r="C244" s="6"/>
      <c r="D244" s="126"/>
      <c r="E244" s="128"/>
      <c r="F244" s="15" t="str">
        <f t="shared" si="21"/>
        <v/>
      </c>
      <c r="G244" s="51" t="str">
        <f t="shared" si="22"/>
        <v/>
      </c>
      <c r="H244" s="15" t="str">
        <f t="shared" si="23"/>
        <v/>
      </c>
      <c r="I244" s="15" t="str">
        <f t="shared" si="24"/>
        <v/>
      </c>
      <c r="J244" s="15" t="str">
        <f t="shared" si="25"/>
        <v/>
      </c>
    </row>
    <row r="245" spans="1:10">
      <c r="A245" s="125">
        <v>234</v>
      </c>
      <c r="B245" s="6"/>
      <c r="C245" s="6"/>
      <c r="D245" s="126"/>
      <c r="E245" s="128"/>
      <c r="F245" s="15" t="str">
        <f t="shared" si="21"/>
        <v/>
      </c>
      <c r="G245" s="51" t="str">
        <f t="shared" si="22"/>
        <v/>
      </c>
      <c r="H245" s="15" t="str">
        <f t="shared" si="23"/>
        <v/>
      </c>
      <c r="I245" s="15" t="str">
        <f t="shared" si="24"/>
        <v/>
      </c>
      <c r="J245" s="15" t="str">
        <f t="shared" si="25"/>
        <v/>
      </c>
    </row>
    <row r="246" spans="1:10">
      <c r="A246" s="125">
        <v>235</v>
      </c>
      <c r="B246" s="6"/>
      <c r="C246" s="6"/>
      <c r="D246" s="126"/>
      <c r="E246" s="128"/>
      <c r="F246" s="15" t="str">
        <f t="shared" si="21"/>
        <v/>
      </c>
      <c r="G246" s="51" t="str">
        <f t="shared" si="22"/>
        <v/>
      </c>
      <c r="H246" s="15" t="str">
        <f t="shared" si="23"/>
        <v/>
      </c>
      <c r="I246" s="15" t="str">
        <f t="shared" si="24"/>
        <v/>
      </c>
      <c r="J246" s="15" t="str">
        <f t="shared" si="25"/>
        <v/>
      </c>
    </row>
    <row r="247" spans="1:10">
      <c r="A247" s="125">
        <v>236</v>
      </c>
      <c r="B247" s="6"/>
      <c r="C247" s="6"/>
      <c r="D247" s="126"/>
      <c r="E247" s="128"/>
      <c r="F247" s="15" t="str">
        <f t="shared" si="21"/>
        <v/>
      </c>
      <c r="G247" s="51" t="str">
        <f t="shared" si="22"/>
        <v/>
      </c>
      <c r="H247" s="15" t="str">
        <f t="shared" si="23"/>
        <v/>
      </c>
      <c r="I247" s="15" t="str">
        <f t="shared" si="24"/>
        <v/>
      </c>
      <c r="J247" s="15" t="str">
        <f t="shared" si="25"/>
        <v/>
      </c>
    </row>
    <row r="248" spans="1:10">
      <c r="A248" s="125">
        <v>237</v>
      </c>
      <c r="B248" s="6"/>
      <c r="C248" s="6"/>
      <c r="D248" s="126"/>
      <c r="E248" s="128"/>
      <c r="F248" s="15" t="str">
        <f t="shared" si="21"/>
        <v/>
      </c>
      <c r="G248" s="51" t="str">
        <f t="shared" si="22"/>
        <v/>
      </c>
      <c r="H248" s="15" t="str">
        <f t="shared" si="23"/>
        <v/>
      </c>
      <c r="I248" s="15" t="str">
        <f t="shared" si="24"/>
        <v/>
      </c>
      <c r="J248" s="15" t="str">
        <f t="shared" si="25"/>
        <v/>
      </c>
    </row>
    <row r="249" spans="1:10">
      <c r="A249" s="125">
        <v>238</v>
      </c>
      <c r="B249" s="6"/>
      <c r="C249" s="6"/>
      <c r="D249" s="126"/>
      <c r="E249" s="128"/>
      <c r="F249" s="15" t="str">
        <f t="shared" si="21"/>
        <v/>
      </c>
      <c r="G249" s="51" t="str">
        <f t="shared" si="22"/>
        <v/>
      </c>
      <c r="H249" s="15" t="str">
        <f t="shared" si="23"/>
        <v/>
      </c>
      <c r="I249" s="15" t="str">
        <f t="shared" si="24"/>
        <v/>
      </c>
      <c r="J249" s="15" t="str">
        <f t="shared" si="25"/>
        <v/>
      </c>
    </row>
    <row r="250" spans="1:10">
      <c r="A250" s="125">
        <v>239</v>
      </c>
      <c r="B250" s="6"/>
      <c r="C250" s="6"/>
      <c r="D250" s="126"/>
      <c r="E250" s="128"/>
      <c r="F250" s="15" t="str">
        <f t="shared" si="21"/>
        <v/>
      </c>
      <c r="G250" s="51" t="str">
        <f t="shared" si="22"/>
        <v/>
      </c>
      <c r="H250" s="15" t="str">
        <f t="shared" si="23"/>
        <v/>
      </c>
      <c r="I250" s="15" t="str">
        <f t="shared" si="24"/>
        <v/>
      </c>
      <c r="J250" s="15" t="str">
        <f t="shared" si="25"/>
        <v/>
      </c>
    </row>
    <row r="251" spans="1:10">
      <c r="A251" s="125">
        <v>240</v>
      </c>
      <c r="B251" s="6"/>
      <c r="C251" s="6"/>
      <c r="D251" s="126"/>
      <c r="E251" s="128"/>
      <c r="F251" s="15" t="str">
        <f t="shared" si="21"/>
        <v/>
      </c>
      <c r="G251" s="51" t="str">
        <f t="shared" si="22"/>
        <v/>
      </c>
      <c r="H251" s="15" t="str">
        <f t="shared" si="23"/>
        <v/>
      </c>
      <c r="I251" s="15" t="str">
        <f t="shared" si="24"/>
        <v/>
      </c>
      <c r="J251" s="15" t="str">
        <f t="shared" si="25"/>
        <v/>
      </c>
    </row>
    <row r="252" spans="1:10">
      <c r="A252" s="125">
        <v>241</v>
      </c>
      <c r="B252" s="6"/>
      <c r="C252" s="6"/>
      <c r="D252" s="126"/>
      <c r="E252" s="128"/>
      <c r="F252" s="15" t="str">
        <f t="shared" si="21"/>
        <v/>
      </c>
      <c r="G252" s="51" t="str">
        <f t="shared" si="22"/>
        <v/>
      </c>
      <c r="H252" s="15" t="str">
        <f t="shared" si="23"/>
        <v/>
      </c>
      <c r="I252" s="15" t="str">
        <f t="shared" si="24"/>
        <v/>
      </c>
      <c r="J252" s="15" t="str">
        <f t="shared" si="25"/>
        <v/>
      </c>
    </row>
    <row r="253" spans="1:10">
      <c r="A253" s="125">
        <v>242</v>
      </c>
      <c r="B253" s="6"/>
      <c r="C253" s="6"/>
      <c r="D253" s="126"/>
      <c r="E253" s="128"/>
      <c r="F253" s="15" t="str">
        <f t="shared" si="21"/>
        <v/>
      </c>
      <c r="G253" s="51" t="str">
        <f t="shared" si="22"/>
        <v/>
      </c>
      <c r="H253" s="15" t="str">
        <f t="shared" si="23"/>
        <v/>
      </c>
      <c r="I253" s="15" t="str">
        <f t="shared" si="24"/>
        <v/>
      </c>
      <c r="J253" s="15" t="str">
        <f t="shared" si="25"/>
        <v/>
      </c>
    </row>
    <row r="254" spans="1:10">
      <c r="A254" s="125">
        <v>243</v>
      </c>
      <c r="B254" s="6"/>
      <c r="C254" s="6"/>
      <c r="D254" s="126"/>
      <c r="E254" s="128"/>
      <c r="F254" s="15" t="str">
        <f t="shared" si="21"/>
        <v/>
      </c>
      <c r="G254" s="51" t="str">
        <f t="shared" si="22"/>
        <v/>
      </c>
      <c r="H254" s="15" t="str">
        <f t="shared" si="23"/>
        <v/>
      </c>
      <c r="I254" s="15" t="str">
        <f t="shared" si="24"/>
        <v/>
      </c>
      <c r="J254" s="15" t="str">
        <f t="shared" si="25"/>
        <v/>
      </c>
    </row>
    <row r="255" spans="1:10">
      <c r="A255" s="125">
        <v>244</v>
      </c>
      <c r="B255" s="6"/>
      <c r="C255" s="6"/>
      <c r="D255" s="126"/>
      <c r="E255" s="128"/>
      <c r="F255" s="15" t="str">
        <f t="shared" si="21"/>
        <v/>
      </c>
      <c r="G255" s="51" t="str">
        <f t="shared" si="22"/>
        <v/>
      </c>
      <c r="H255" s="15" t="str">
        <f t="shared" si="23"/>
        <v/>
      </c>
      <c r="I255" s="15" t="str">
        <f t="shared" si="24"/>
        <v/>
      </c>
      <c r="J255" s="15" t="str">
        <f t="shared" si="25"/>
        <v/>
      </c>
    </row>
    <row r="256" spans="1:10">
      <c r="A256" s="125">
        <v>245</v>
      </c>
      <c r="B256" s="6"/>
      <c r="C256" s="6"/>
      <c r="D256" s="126"/>
      <c r="E256" s="128"/>
      <c r="F256" s="15" t="str">
        <f t="shared" si="21"/>
        <v/>
      </c>
      <c r="G256" s="51" t="str">
        <f t="shared" si="22"/>
        <v/>
      </c>
      <c r="H256" s="15" t="str">
        <f t="shared" si="23"/>
        <v/>
      </c>
      <c r="I256" s="15" t="str">
        <f t="shared" si="24"/>
        <v/>
      </c>
      <c r="J256" s="15" t="str">
        <f t="shared" si="25"/>
        <v/>
      </c>
    </row>
    <row r="257" spans="1:10">
      <c r="A257" s="125">
        <v>246</v>
      </c>
      <c r="B257" s="6"/>
      <c r="C257" s="6"/>
      <c r="D257" s="126"/>
      <c r="E257" s="128"/>
      <c r="F257" s="15" t="str">
        <f t="shared" si="21"/>
        <v/>
      </c>
      <c r="G257" s="51" t="str">
        <f t="shared" si="22"/>
        <v/>
      </c>
      <c r="H257" s="15" t="str">
        <f t="shared" si="23"/>
        <v/>
      </c>
      <c r="I257" s="15" t="str">
        <f t="shared" si="24"/>
        <v/>
      </c>
      <c r="J257" s="15" t="str">
        <f t="shared" si="25"/>
        <v/>
      </c>
    </row>
    <row r="258" spans="1:10">
      <c r="A258" s="125">
        <v>247</v>
      </c>
      <c r="B258" s="6"/>
      <c r="C258" s="6"/>
      <c r="D258" s="126"/>
      <c r="E258" s="128"/>
      <c r="F258" s="15" t="str">
        <f t="shared" si="21"/>
        <v/>
      </c>
      <c r="G258" s="51" t="str">
        <f t="shared" si="22"/>
        <v/>
      </c>
      <c r="H258" s="15" t="str">
        <f t="shared" si="23"/>
        <v/>
      </c>
      <c r="I258" s="15" t="str">
        <f t="shared" si="24"/>
        <v/>
      </c>
      <c r="J258" s="15" t="str">
        <f t="shared" si="25"/>
        <v/>
      </c>
    </row>
    <row r="259" spans="1:10">
      <c r="A259" s="125">
        <v>248</v>
      </c>
      <c r="B259" s="6"/>
      <c r="C259" s="6"/>
      <c r="D259" s="126"/>
      <c r="E259" s="128"/>
      <c r="F259" s="15" t="str">
        <f t="shared" si="21"/>
        <v/>
      </c>
      <c r="G259" s="51" t="str">
        <f t="shared" si="22"/>
        <v/>
      </c>
      <c r="H259" s="15" t="str">
        <f t="shared" si="23"/>
        <v/>
      </c>
      <c r="I259" s="15" t="str">
        <f t="shared" si="24"/>
        <v/>
      </c>
      <c r="J259" s="15" t="str">
        <f t="shared" si="25"/>
        <v/>
      </c>
    </row>
    <row r="260" spans="1:10">
      <c r="A260" s="125">
        <v>249</v>
      </c>
      <c r="B260" s="6"/>
      <c r="C260" s="6"/>
      <c r="D260" s="126"/>
      <c r="E260" s="128"/>
      <c r="F260" s="15" t="str">
        <f t="shared" si="21"/>
        <v/>
      </c>
      <c r="G260" s="51" t="str">
        <f t="shared" si="22"/>
        <v/>
      </c>
      <c r="H260" s="15" t="str">
        <f t="shared" si="23"/>
        <v/>
      </c>
      <c r="I260" s="15" t="str">
        <f t="shared" si="24"/>
        <v/>
      </c>
      <c r="J260" s="15" t="str">
        <f t="shared" si="25"/>
        <v/>
      </c>
    </row>
    <row r="261" spans="1:10">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M8AOre3Ff4wOZ0yUCHRIgBEr2/ONpM4wyWkMt8AYPf45/lJn/v8lXS6MWThjxYyTe2jDsIMAcXYC/EE7FQ/GVQ==" saltValue="kGHmQO0T0MXmUZEfKfzMe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sqref="A1:E24"/>
    </sheetView>
  </sheetViews>
  <sheetFormatPr defaultColWidth="9.140625" defaultRowHeight="15.75"/>
  <cols>
    <col min="1" max="1" width="5.7109375" style="53" customWidth="1"/>
    <col min="2" max="2" width="35.7109375" style="57" customWidth="1"/>
    <col min="3" max="3" width="45.140625" style="57" customWidth="1"/>
    <col min="4" max="4" width="10.7109375" style="62" customWidth="1"/>
    <col min="5" max="5" width="17.7109375" style="57" customWidth="1"/>
    <col min="6" max="6" width="9.140625" style="63" hidden="1" customWidth="1"/>
    <col min="7" max="7" width="9.140625" style="57" hidden="1" customWidth="1"/>
    <col min="8" max="9" width="17.7109375" style="57" hidden="1" customWidth="1"/>
    <col min="10" max="17" width="9.140625" style="57" customWidth="1"/>
    <col min="18" max="16384" width="9.14062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Științe ale Comunicării</v>
      </c>
      <c r="D2" s="54"/>
      <c r="E2" s="56"/>
      <c r="H2" s="56"/>
      <c r="I2" s="56"/>
    </row>
    <row r="3" spans="1:9" s="53" customFormat="1">
      <c r="A3" s="304" t="str">
        <f>IF(ISBLANK(departament),"","Departamentul " &amp; departament)</f>
        <v>Departamentul Comunicare și Limbi Străine</v>
      </c>
      <c r="D3" s="54"/>
      <c r="E3" s="56"/>
      <c r="H3" s="56"/>
      <c r="I3" s="56"/>
    </row>
    <row r="4" spans="1:9">
      <c r="A4" s="448" t="s">
        <v>903</v>
      </c>
      <c r="B4" s="448"/>
      <c r="C4" s="448"/>
      <c r="D4" s="448"/>
      <c r="E4" s="448"/>
    </row>
    <row r="5" spans="1:9">
      <c r="A5" s="448" t="s">
        <v>989</v>
      </c>
      <c r="B5" s="448"/>
      <c r="C5" s="448"/>
      <c r="D5" s="448"/>
      <c r="E5" s="448"/>
    </row>
    <row r="6" spans="1:9" ht="13.5" customHeight="1">
      <c r="D6" s="57"/>
      <c r="E6" s="305" t="str">
        <f>CONCATENATE(functie," ",nume_candidat)</f>
        <v>Profesor Pop Mirela-Cristina</v>
      </c>
      <c r="H6" s="305"/>
      <c r="I6" s="305"/>
    </row>
    <row r="7" spans="1:9" ht="18.75" customHeight="1">
      <c r="A7" s="445" t="s">
        <v>338</v>
      </c>
      <c r="B7" s="445" t="s">
        <v>1043</v>
      </c>
      <c r="C7" s="445" t="s">
        <v>460</v>
      </c>
      <c r="D7" s="451" t="s">
        <v>2</v>
      </c>
      <c r="E7" s="503" t="s">
        <v>544</v>
      </c>
      <c r="F7" s="452" t="s">
        <v>541</v>
      </c>
      <c r="G7" s="453" t="s">
        <v>551</v>
      </c>
      <c r="H7" s="513" t="s">
        <v>1228</v>
      </c>
      <c r="I7" s="513" t="s">
        <v>1229</v>
      </c>
    </row>
    <row r="8" spans="1:9" ht="46.5" customHeight="1">
      <c r="A8" s="445"/>
      <c r="B8" s="445"/>
      <c r="C8" s="445"/>
      <c r="D8" s="451"/>
      <c r="E8" s="504"/>
      <c r="F8" s="452"/>
      <c r="G8" s="453"/>
      <c r="H8" s="504"/>
      <c r="I8" s="504"/>
    </row>
    <row r="9" spans="1:9">
      <c r="A9" s="79"/>
      <c r="B9" s="58"/>
      <c r="C9" s="58"/>
      <c r="D9" s="29"/>
      <c r="E9" s="130">
        <f>SUMIF(E10:E1010,"&gt;0")</f>
        <v>360</v>
      </c>
      <c r="F9" s="261"/>
      <c r="H9" s="130">
        <f>SUMIF(H10:H1010,"&gt;0")</f>
        <v>350</v>
      </c>
      <c r="I9" s="130">
        <f>SUMIF(I10:I1010,"&gt;0")</f>
        <v>10</v>
      </c>
    </row>
    <row r="10" spans="1:9" ht="47.25">
      <c r="A10" s="36">
        <v>1</v>
      </c>
      <c r="B10" s="7" t="s">
        <v>1337</v>
      </c>
      <c r="C10" s="7" t="s">
        <v>983</v>
      </c>
      <c r="D10" s="189">
        <v>2021</v>
      </c>
      <c r="E10" s="15">
        <f t="shared" ref="E10:E73" si="0">IF(OR($B10="",,,,$D10&lt;an_initial,$D10&gt;an_final,),"",HLOOKUP(C10,ii89punctaje,2,FALSE) )</f>
        <v>25</v>
      </c>
      <c r="F10" s="307" t="b">
        <f t="shared" ref="F10:F73" si="1">IF(nume_candidat="",FALSE,ISNUMBER(SEARCH(nume_candidat,$B10)))</f>
        <v>0</v>
      </c>
      <c r="G10" s="308">
        <f t="shared" ref="G10" si="2">LEN(B10)-LEN(SUBSTITUTE(B10,",",""))+1</f>
        <v>1</v>
      </c>
      <c r="H10" s="15">
        <f t="shared" ref="H10" si="3">IF(OR($B10="",,,,$D10&lt;an_initial,$D10&gt;an_final,),"",HLOOKUP(C10,ii89punctaje,2,FALSE)*COUNTIF(C10,$H$7))</f>
        <v>25</v>
      </c>
      <c r="I10" s="15">
        <f t="shared" ref="I10" si="4">IF(OR($B10="",,,,$D10&lt;an_initial,$D10&gt;an_final,),"",HLOOKUP(C10,ii89punctaje,2,FALSE)*COUNTIF(C10,$I$7))</f>
        <v>0</v>
      </c>
    </row>
    <row r="11" spans="1:9" ht="47.25">
      <c r="A11" s="36">
        <v>2</v>
      </c>
      <c r="B11" s="7" t="s">
        <v>1337</v>
      </c>
      <c r="C11" s="7" t="s">
        <v>983</v>
      </c>
      <c r="D11" s="189">
        <v>2022</v>
      </c>
      <c r="E11" s="15">
        <f t="shared" si="0"/>
        <v>25</v>
      </c>
      <c r="F11" s="307" t="b">
        <f t="shared" si="1"/>
        <v>0</v>
      </c>
      <c r="G11" s="308">
        <f t="shared" ref="G11:G74" si="5">LEN(B11)-LEN(SUBSTITUTE(B11,",",""))+1</f>
        <v>1</v>
      </c>
      <c r="H11" s="15">
        <f t="shared" ref="H11:H74" si="6">IF(OR($B11="",,,,$D11&lt;an_initial,$D11&gt;an_final,),"",HLOOKUP(C11,ii89punctaje,2,FALSE)*COUNTIF(C11,$H$7))</f>
        <v>25</v>
      </c>
      <c r="I11" s="15">
        <f t="shared" ref="I11:I74" si="7">IF(OR($B11="",,,,$D11&lt;an_initial,$D11&gt;an_final,),"",HLOOKUP(C11,ii89punctaje,2,FALSE)*COUNTIF(C11,$I$7))</f>
        <v>0</v>
      </c>
    </row>
    <row r="12" spans="1:9" ht="47.25">
      <c r="A12" s="36">
        <v>3</v>
      </c>
      <c r="B12" s="7" t="s">
        <v>1337</v>
      </c>
      <c r="C12" s="7" t="s">
        <v>983</v>
      </c>
      <c r="D12" s="189">
        <v>2023</v>
      </c>
      <c r="E12" s="15">
        <f t="shared" si="0"/>
        <v>25</v>
      </c>
      <c r="F12" s="307" t="b">
        <f t="shared" si="1"/>
        <v>0</v>
      </c>
      <c r="G12" s="308">
        <f t="shared" si="5"/>
        <v>1</v>
      </c>
      <c r="H12" s="15">
        <f t="shared" si="6"/>
        <v>25</v>
      </c>
      <c r="I12" s="15">
        <f t="shared" si="7"/>
        <v>0</v>
      </c>
    </row>
    <row r="13" spans="1:9" ht="47.25">
      <c r="A13" s="36">
        <v>4</v>
      </c>
      <c r="B13" s="6" t="s">
        <v>1337</v>
      </c>
      <c r="C13" s="6" t="s">
        <v>983</v>
      </c>
      <c r="D13" s="188">
        <v>2024</v>
      </c>
      <c r="E13" s="15">
        <f t="shared" si="0"/>
        <v>25</v>
      </c>
      <c r="F13" s="307" t="b">
        <f t="shared" si="1"/>
        <v>0</v>
      </c>
      <c r="G13" s="308">
        <f t="shared" si="5"/>
        <v>1</v>
      </c>
      <c r="H13" s="15">
        <f t="shared" si="6"/>
        <v>25</v>
      </c>
      <c r="I13" s="15">
        <f t="shared" si="7"/>
        <v>0</v>
      </c>
    </row>
    <row r="14" spans="1:9" ht="47.25">
      <c r="A14" s="36">
        <v>5</v>
      </c>
      <c r="B14" s="6" t="s">
        <v>1337</v>
      </c>
      <c r="C14" s="6" t="s">
        <v>983</v>
      </c>
      <c r="D14" s="188">
        <v>2025</v>
      </c>
      <c r="E14" s="15">
        <f t="shared" si="0"/>
        <v>25</v>
      </c>
      <c r="F14" s="307" t="b">
        <f t="shared" si="1"/>
        <v>0</v>
      </c>
      <c r="G14" s="308">
        <f t="shared" si="5"/>
        <v>1</v>
      </c>
      <c r="H14" s="15">
        <f t="shared" si="6"/>
        <v>25</v>
      </c>
      <c r="I14" s="15">
        <f t="shared" si="7"/>
        <v>0</v>
      </c>
    </row>
    <row r="15" spans="1:9" ht="126">
      <c r="A15" s="36">
        <v>6</v>
      </c>
      <c r="B15" s="6" t="s">
        <v>1333</v>
      </c>
      <c r="C15" s="6" t="s">
        <v>983</v>
      </c>
      <c r="D15" s="188">
        <v>2021</v>
      </c>
      <c r="E15" s="15">
        <f t="shared" si="0"/>
        <v>25</v>
      </c>
      <c r="F15" s="307" t="b">
        <f t="shared" si="1"/>
        <v>0</v>
      </c>
      <c r="G15" s="308">
        <f t="shared" si="5"/>
        <v>3</v>
      </c>
      <c r="H15" s="15">
        <f t="shared" si="6"/>
        <v>25</v>
      </c>
      <c r="I15" s="15">
        <f t="shared" si="7"/>
        <v>0</v>
      </c>
    </row>
    <row r="16" spans="1:9" ht="126">
      <c r="A16" s="36">
        <v>7</v>
      </c>
      <c r="B16" s="6" t="s">
        <v>1334</v>
      </c>
      <c r="C16" s="6" t="s">
        <v>983</v>
      </c>
      <c r="D16" s="188">
        <v>2022</v>
      </c>
      <c r="E16" s="15">
        <f t="shared" si="0"/>
        <v>25</v>
      </c>
      <c r="F16" s="307" t="b">
        <f t="shared" si="1"/>
        <v>0</v>
      </c>
      <c r="G16" s="308">
        <f t="shared" si="5"/>
        <v>3</v>
      </c>
      <c r="H16" s="15">
        <f t="shared" si="6"/>
        <v>25</v>
      </c>
      <c r="I16" s="15">
        <f t="shared" si="7"/>
        <v>0</v>
      </c>
    </row>
    <row r="17" spans="1:9" ht="126">
      <c r="A17" s="36">
        <v>8</v>
      </c>
      <c r="B17" s="6" t="s">
        <v>1335</v>
      </c>
      <c r="C17" s="6" t="s">
        <v>983</v>
      </c>
      <c r="D17" s="188">
        <v>2023</v>
      </c>
      <c r="E17" s="15">
        <f t="shared" si="0"/>
        <v>25</v>
      </c>
      <c r="F17" s="307" t="b">
        <f t="shared" si="1"/>
        <v>0</v>
      </c>
      <c r="G17" s="308">
        <f t="shared" si="5"/>
        <v>3</v>
      </c>
      <c r="H17" s="15">
        <f t="shared" si="6"/>
        <v>25</v>
      </c>
      <c r="I17" s="15">
        <f t="shared" si="7"/>
        <v>0</v>
      </c>
    </row>
    <row r="18" spans="1:9" ht="126">
      <c r="A18" s="36">
        <v>9</v>
      </c>
      <c r="B18" s="6" t="s">
        <v>1336</v>
      </c>
      <c r="C18" s="6" t="s">
        <v>983</v>
      </c>
      <c r="D18" s="188">
        <v>2024</v>
      </c>
      <c r="E18" s="15">
        <f t="shared" si="0"/>
        <v>25</v>
      </c>
      <c r="F18" s="307" t="b">
        <f t="shared" si="1"/>
        <v>0</v>
      </c>
      <c r="G18" s="308">
        <f t="shared" si="5"/>
        <v>3</v>
      </c>
      <c r="H18" s="15">
        <f t="shared" si="6"/>
        <v>25</v>
      </c>
      <c r="I18" s="15">
        <f t="shared" si="7"/>
        <v>0</v>
      </c>
    </row>
    <row r="19" spans="1:9" ht="47.25">
      <c r="A19" s="36">
        <v>10</v>
      </c>
      <c r="B19" s="6" t="s">
        <v>1374</v>
      </c>
      <c r="C19" s="6" t="s">
        <v>983</v>
      </c>
      <c r="D19" s="188">
        <v>2021</v>
      </c>
      <c r="E19" s="15">
        <f t="shared" si="0"/>
        <v>25</v>
      </c>
      <c r="F19" s="307" t="b">
        <f t="shared" si="1"/>
        <v>0</v>
      </c>
      <c r="G19" s="308">
        <f t="shared" si="5"/>
        <v>3</v>
      </c>
      <c r="H19" s="15">
        <f t="shared" si="6"/>
        <v>25</v>
      </c>
      <c r="I19" s="15">
        <f t="shared" si="7"/>
        <v>0</v>
      </c>
    </row>
    <row r="20" spans="1:9" ht="47.25">
      <c r="A20" s="36">
        <v>11</v>
      </c>
      <c r="B20" s="6" t="s">
        <v>1375</v>
      </c>
      <c r="C20" s="6" t="s">
        <v>983</v>
      </c>
      <c r="D20" s="188">
        <v>2022</v>
      </c>
      <c r="E20" s="15">
        <f t="shared" si="0"/>
        <v>25</v>
      </c>
      <c r="F20" s="307" t="b">
        <f t="shared" si="1"/>
        <v>0</v>
      </c>
      <c r="G20" s="308">
        <f t="shared" si="5"/>
        <v>3</v>
      </c>
      <c r="H20" s="15">
        <f t="shared" si="6"/>
        <v>25</v>
      </c>
      <c r="I20" s="15">
        <f t="shared" si="7"/>
        <v>0</v>
      </c>
    </row>
    <row r="21" spans="1:9" ht="47.25">
      <c r="A21" s="36">
        <v>12</v>
      </c>
      <c r="B21" s="6" t="s">
        <v>1376</v>
      </c>
      <c r="C21" s="6" t="s">
        <v>983</v>
      </c>
      <c r="D21" s="188">
        <v>2023</v>
      </c>
      <c r="E21" s="15">
        <f t="shared" si="0"/>
        <v>25</v>
      </c>
      <c r="F21" s="307" t="b">
        <f t="shared" si="1"/>
        <v>0</v>
      </c>
      <c r="G21" s="308">
        <f t="shared" si="5"/>
        <v>3</v>
      </c>
      <c r="H21" s="15">
        <f t="shared" si="6"/>
        <v>25</v>
      </c>
      <c r="I21" s="15">
        <f t="shared" si="7"/>
        <v>0</v>
      </c>
    </row>
    <row r="22" spans="1:9" ht="47.25">
      <c r="A22" s="36">
        <v>13</v>
      </c>
      <c r="B22" s="6" t="s">
        <v>1377</v>
      </c>
      <c r="C22" s="6" t="s">
        <v>983</v>
      </c>
      <c r="D22" s="188">
        <v>2024</v>
      </c>
      <c r="E22" s="15">
        <f t="shared" si="0"/>
        <v>25</v>
      </c>
      <c r="F22" s="307" t="b">
        <f t="shared" si="1"/>
        <v>0</v>
      </c>
      <c r="G22" s="308">
        <f t="shared" si="5"/>
        <v>3</v>
      </c>
      <c r="H22" s="15">
        <f t="shared" si="6"/>
        <v>25</v>
      </c>
      <c r="I22" s="15">
        <f t="shared" si="7"/>
        <v>0</v>
      </c>
    </row>
    <row r="23" spans="1:9" ht="47.25">
      <c r="A23" s="36">
        <v>14</v>
      </c>
      <c r="B23" s="6" t="s">
        <v>1378</v>
      </c>
      <c r="C23" s="6" t="s">
        <v>983</v>
      </c>
      <c r="D23" s="188">
        <v>2025</v>
      </c>
      <c r="E23" s="15">
        <f t="shared" si="0"/>
        <v>25</v>
      </c>
      <c r="F23" s="307" t="b">
        <f t="shared" si="1"/>
        <v>0</v>
      </c>
      <c r="G23" s="308">
        <f t="shared" si="5"/>
        <v>3</v>
      </c>
      <c r="H23" s="15">
        <f t="shared" si="6"/>
        <v>25</v>
      </c>
      <c r="I23" s="15">
        <f t="shared" si="7"/>
        <v>0</v>
      </c>
    </row>
    <row r="24" spans="1:9" ht="94.5">
      <c r="A24" s="36">
        <v>15</v>
      </c>
      <c r="B24" s="6" t="s">
        <v>1348</v>
      </c>
      <c r="C24" s="6" t="s">
        <v>986</v>
      </c>
      <c r="D24" s="188">
        <v>2025</v>
      </c>
      <c r="E24" s="15">
        <f t="shared" si="0"/>
        <v>10</v>
      </c>
      <c r="F24" s="307" t="b">
        <f t="shared" si="1"/>
        <v>0</v>
      </c>
      <c r="G24" s="308">
        <f t="shared" si="5"/>
        <v>3</v>
      </c>
      <c r="H24" s="15">
        <f t="shared" si="6"/>
        <v>0</v>
      </c>
      <c r="I24" s="15">
        <f t="shared" si="7"/>
        <v>10</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si="11"/>
        <v/>
      </c>
      <c r="I108" s="15" t="str">
        <f t="shared" si="12"/>
        <v/>
      </c>
    </row>
    <row r="109" spans="1:9">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c r="A110" s="125">
        <v>101</v>
      </c>
      <c r="B110" s="126"/>
      <c r="C110" s="126"/>
      <c r="D110" s="128"/>
      <c r="E110" s="15" t="str">
        <f t="shared" si="8"/>
        <v/>
      </c>
      <c r="F110" s="307" t="b">
        <f t="shared" si="9"/>
        <v>0</v>
      </c>
      <c r="G110" s="308">
        <f t="shared" si="13"/>
        <v>1</v>
      </c>
      <c r="H110" s="15" t="str">
        <f t="shared" si="11"/>
        <v/>
      </c>
      <c r="I110" s="15" t="str">
        <f t="shared" si="12"/>
        <v/>
      </c>
    </row>
    <row r="111" spans="1:9">
      <c r="A111" s="125">
        <v>102</v>
      </c>
      <c r="B111" s="126"/>
      <c r="C111" s="126"/>
      <c r="D111" s="128"/>
      <c r="E111" s="15" t="str">
        <f t="shared" si="8"/>
        <v/>
      </c>
      <c r="F111" s="307" t="b">
        <f t="shared" si="9"/>
        <v>0</v>
      </c>
      <c r="G111" s="308">
        <f t="shared" si="13"/>
        <v>1</v>
      </c>
      <c r="H111" s="15" t="str">
        <f t="shared" si="11"/>
        <v/>
      </c>
      <c r="I111" s="15" t="str">
        <f t="shared" si="12"/>
        <v/>
      </c>
    </row>
    <row r="112" spans="1:9">
      <c r="A112" s="125">
        <v>103</v>
      </c>
      <c r="B112" s="126"/>
      <c r="C112" s="126"/>
      <c r="D112" s="128"/>
      <c r="E112" s="15" t="str">
        <f t="shared" si="8"/>
        <v/>
      </c>
      <c r="F112" s="307" t="b">
        <f t="shared" si="9"/>
        <v>0</v>
      </c>
      <c r="G112" s="308">
        <f t="shared" si="13"/>
        <v>1</v>
      </c>
      <c r="H112" s="15" t="str">
        <f t="shared" si="11"/>
        <v/>
      </c>
      <c r="I112" s="15" t="str">
        <f t="shared" si="12"/>
        <v/>
      </c>
    </row>
    <row r="113" spans="1:9">
      <c r="A113" s="125">
        <v>104</v>
      </c>
      <c r="B113" s="126"/>
      <c r="C113" s="126"/>
      <c r="D113" s="128"/>
      <c r="E113" s="15" t="str">
        <f t="shared" si="8"/>
        <v/>
      </c>
      <c r="F113" s="307" t="b">
        <f t="shared" si="9"/>
        <v>0</v>
      </c>
      <c r="G113" s="308">
        <f t="shared" si="13"/>
        <v>1</v>
      </c>
      <c r="H113" s="15" t="str">
        <f t="shared" si="11"/>
        <v/>
      </c>
      <c r="I113" s="15" t="str">
        <f t="shared" si="12"/>
        <v/>
      </c>
    </row>
    <row r="114" spans="1:9">
      <c r="A114" s="125">
        <v>105</v>
      </c>
      <c r="B114" s="126"/>
      <c r="C114" s="126"/>
      <c r="D114" s="128"/>
      <c r="E114" s="15" t="str">
        <f t="shared" si="8"/>
        <v/>
      </c>
      <c r="F114" s="307" t="b">
        <f t="shared" si="9"/>
        <v>0</v>
      </c>
      <c r="G114" s="308">
        <f t="shared" si="13"/>
        <v>1</v>
      </c>
      <c r="H114" s="15" t="str">
        <f t="shared" si="11"/>
        <v/>
      </c>
      <c r="I114" s="15" t="str">
        <f t="shared" si="12"/>
        <v/>
      </c>
    </row>
    <row r="115" spans="1:9">
      <c r="A115" s="125">
        <v>106</v>
      </c>
      <c r="B115" s="126"/>
      <c r="C115" s="126"/>
      <c r="D115" s="128"/>
      <c r="E115" s="15" t="str">
        <f t="shared" si="8"/>
        <v/>
      </c>
      <c r="F115" s="307" t="b">
        <f t="shared" si="9"/>
        <v>0</v>
      </c>
      <c r="G115" s="308">
        <f t="shared" si="13"/>
        <v>1</v>
      </c>
      <c r="H115" s="15" t="str">
        <f t="shared" si="11"/>
        <v/>
      </c>
      <c r="I115" s="15" t="str">
        <f t="shared" si="12"/>
        <v/>
      </c>
    </row>
    <row r="116" spans="1:9">
      <c r="A116" s="125">
        <v>107</v>
      </c>
      <c r="B116" s="126"/>
      <c r="C116" s="126"/>
      <c r="D116" s="128"/>
      <c r="E116" s="15" t="str">
        <f t="shared" si="8"/>
        <v/>
      </c>
      <c r="F116" s="307" t="b">
        <f t="shared" si="9"/>
        <v>0</v>
      </c>
      <c r="G116" s="308">
        <f t="shared" si="13"/>
        <v>1</v>
      </c>
      <c r="H116" s="15" t="str">
        <f t="shared" si="11"/>
        <v/>
      </c>
      <c r="I116" s="15" t="str">
        <f t="shared" si="12"/>
        <v/>
      </c>
    </row>
    <row r="117" spans="1:9">
      <c r="A117" s="125">
        <v>108</v>
      </c>
      <c r="B117" s="126"/>
      <c r="C117" s="126"/>
      <c r="D117" s="128"/>
      <c r="E117" s="15" t="str">
        <f t="shared" si="8"/>
        <v/>
      </c>
      <c r="F117" s="307" t="b">
        <f t="shared" si="9"/>
        <v>0</v>
      </c>
      <c r="G117" s="308">
        <f t="shared" si="13"/>
        <v>1</v>
      </c>
      <c r="H117" s="15" t="str">
        <f t="shared" si="11"/>
        <v/>
      </c>
      <c r="I117" s="15" t="str">
        <f t="shared" si="12"/>
        <v/>
      </c>
    </row>
    <row r="118" spans="1:9">
      <c r="A118" s="125">
        <v>109</v>
      </c>
      <c r="B118" s="126"/>
      <c r="C118" s="126"/>
      <c r="D118" s="128"/>
      <c r="E118" s="15" t="str">
        <f t="shared" si="8"/>
        <v/>
      </c>
      <c r="F118" s="307" t="b">
        <f t="shared" si="9"/>
        <v>0</v>
      </c>
      <c r="G118" s="308">
        <f t="shared" si="13"/>
        <v>1</v>
      </c>
      <c r="H118" s="15" t="str">
        <f t="shared" si="11"/>
        <v/>
      </c>
      <c r="I118" s="15" t="str">
        <f t="shared" si="12"/>
        <v/>
      </c>
    </row>
    <row r="119" spans="1:9">
      <c r="A119" s="125">
        <v>110</v>
      </c>
      <c r="B119" s="126"/>
      <c r="C119" s="126"/>
      <c r="D119" s="128"/>
      <c r="E119" s="15" t="str">
        <f t="shared" si="8"/>
        <v/>
      </c>
      <c r="F119" s="307" t="b">
        <f t="shared" si="9"/>
        <v>0</v>
      </c>
      <c r="G119" s="308">
        <f t="shared" si="13"/>
        <v>1</v>
      </c>
      <c r="H119" s="15" t="str">
        <f t="shared" si="11"/>
        <v/>
      </c>
      <c r="I119" s="15" t="str">
        <f t="shared" si="12"/>
        <v/>
      </c>
    </row>
    <row r="120" spans="1:9">
      <c r="A120" s="125">
        <v>111</v>
      </c>
      <c r="B120" s="126"/>
      <c r="C120" s="126"/>
      <c r="D120" s="128"/>
      <c r="E120" s="15" t="str">
        <f t="shared" si="8"/>
        <v/>
      </c>
      <c r="F120" s="307" t="b">
        <f t="shared" si="9"/>
        <v>0</v>
      </c>
      <c r="G120" s="308">
        <f t="shared" si="13"/>
        <v>1</v>
      </c>
      <c r="H120" s="15" t="str">
        <f t="shared" si="11"/>
        <v/>
      </c>
      <c r="I120" s="15" t="str">
        <f t="shared" si="12"/>
        <v/>
      </c>
    </row>
    <row r="121" spans="1:9">
      <c r="A121" s="125">
        <v>112</v>
      </c>
      <c r="B121" s="126"/>
      <c r="C121" s="126"/>
      <c r="D121" s="128"/>
      <c r="E121" s="15" t="str">
        <f t="shared" si="8"/>
        <v/>
      </c>
      <c r="F121" s="307" t="b">
        <f t="shared" si="9"/>
        <v>0</v>
      </c>
      <c r="G121" s="308">
        <f t="shared" si="13"/>
        <v>1</v>
      </c>
      <c r="H121" s="15" t="str">
        <f t="shared" si="11"/>
        <v/>
      </c>
      <c r="I121" s="15" t="str">
        <f t="shared" si="12"/>
        <v/>
      </c>
    </row>
    <row r="122" spans="1:9">
      <c r="A122" s="125">
        <v>113</v>
      </c>
      <c r="B122" s="126"/>
      <c r="C122" s="126"/>
      <c r="D122" s="128"/>
      <c r="E122" s="15" t="str">
        <f t="shared" si="8"/>
        <v/>
      </c>
      <c r="F122" s="307" t="b">
        <f t="shared" si="9"/>
        <v>0</v>
      </c>
      <c r="G122" s="308">
        <f t="shared" si="13"/>
        <v>1</v>
      </c>
      <c r="H122" s="15" t="str">
        <f t="shared" si="11"/>
        <v/>
      </c>
      <c r="I122" s="15" t="str">
        <f t="shared" si="12"/>
        <v/>
      </c>
    </row>
    <row r="123" spans="1:9">
      <c r="A123" s="125">
        <v>114</v>
      </c>
      <c r="B123" s="126"/>
      <c r="C123" s="126"/>
      <c r="D123" s="128"/>
      <c r="E123" s="15" t="str">
        <f t="shared" si="8"/>
        <v/>
      </c>
      <c r="F123" s="307" t="b">
        <f t="shared" si="9"/>
        <v>0</v>
      </c>
      <c r="G123" s="308">
        <f t="shared" si="13"/>
        <v>1</v>
      </c>
      <c r="H123" s="15" t="str">
        <f t="shared" si="11"/>
        <v/>
      </c>
      <c r="I123" s="15" t="str">
        <f t="shared" si="12"/>
        <v/>
      </c>
    </row>
    <row r="124" spans="1:9">
      <c r="A124" s="125">
        <v>115</v>
      </c>
      <c r="B124" s="126"/>
      <c r="C124" s="126"/>
      <c r="D124" s="128"/>
      <c r="E124" s="15" t="str">
        <f t="shared" si="8"/>
        <v/>
      </c>
      <c r="F124" s="307" t="b">
        <f t="shared" si="9"/>
        <v>0</v>
      </c>
      <c r="G124" s="308">
        <f t="shared" si="13"/>
        <v>1</v>
      </c>
      <c r="H124" s="15" t="str">
        <f t="shared" si="11"/>
        <v/>
      </c>
      <c r="I124" s="15" t="str">
        <f t="shared" si="12"/>
        <v/>
      </c>
    </row>
    <row r="125" spans="1:9">
      <c r="A125" s="125">
        <v>116</v>
      </c>
      <c r="B125" s="126"/>
      <c r="C125" s="126"/>
      <c r="D125" s="128"/>
      <c r="E125" s="15" t="str">
        <f t="shared" si="8"/>
        <v/>
      </c>
      <c r="F125" s="307" t="b">
        <f t="shared" si="9"/>
        <v>0</v>
      </c>
      <c r="G125" s="308">
        <f t="shared" si="13"/>
        <v>1</v>
      </c>
      <c r="H125" s="15" t="str">
        <f t="shared" si="11"/>
        <v/>
      </c>
      <c r="I125" s="15" t="str">
        <f t="shared" si="12"/>
        <v/>
      </c>
    </row>
    <row r="126" spans="1:9">
      <c r="A126" s="125">
        <v>117</v>
      </c>
      <c r="B126" s="126"/>
      <c r="C126" s="126"/>
      <c r="D126" s="128"/>
      <c r="E126" s="15" t="str">
        <f t="shared" si="8"/>
        <v/>
      </c>
      <c r="F126" s="307" t="b">
        <f t="shared" si="9"/>
        <v>0</v>
      </c>
      <c r="G126" s="308">
        <f t="shared" si="13"/>
        <v>1</v>
      </c>
      <c r="H126" s="15" t="str">
        <f t="shared" si="11"/>
        <v/>
      </c>
      <c r="I126" s="15" t="str">
        <f t="shared" si="12"/>
        <v/>
      </c>
    </row>
    <row r="127" spans="1:9">
      <c r="A127" s="125">
        <v>118</v>
      </c>
      <c r="B127" s="126"/>
      <c r="C127" s="126"/>
      <c r="D127" s="128"/>
      <c r="E127" s="15" t="str">
        <f t="shared" si="8"/>
        <v/>
      </c>
      <c r="F127" s="307" t="b">
        <f t="shared" si="9"/>
        <v>0</v>
      </c>
      <c r="G127" s="308">
        <f t="shared" si="13"/>
        <v>1</v>
      </c>
      <c r="H127" s="15" t="str">
        <f t="shared" si="11"/>
        <v/>
      </c>
      <c r="I127" s="15" t="str">
        <f t="shared" si="12"/>
        <v/>
      </c>
    </row>
    <row r="128" spans="1:9">
      <c r="A128" s="125">
        <v>119</v>
      </c>
      <c r="B128" s="126"/>
      <c r="C128" s="126"/>
      <c r="D128" s="128"/>
      <c r="E128" s="15" t="str">
        <f t="shared" si="8"/>
        <v/>
      </c>
      <c r="F128" s="307" t="b">
        <f t="shared" si="9"/>
        <v>0</v>
      </c>
      <c r="G128" s="308">
        <f t="shared" si="13"/>
        <v>1</v>
      </c>
      <c r="H128" s="15" t="str">
        <f t="shared" si="11"/>
        <v/>
      </c>
      <c r="I128" s="15" t="str">
        <f t="shared" si="12"/>
        <v/>
      </c>
    </row>
    <row r="129" spans="1:9">
      <c r="A129" s="125">
        <v>120</v>
      </c>
      <c r="B129" s="126"/>
      <c r="C129" s="126"/>
      <c r="D129" s="128"/>
      <c r="E129" s="15" t="str">
        <f t="shared" si="8"/>
        <v/>
      </c>
      <c r="F129" s="307" t="b">
        <f t="shared" si="9"/>
        <v>0</v>
      </c>
      <c r="G129" s="308">
        <f t="shared" si="13"/>
        <v>1</v>
      </c>
      <c r="H129" s="15" t="str">
        <f t="shared" si="11"/>
        <v/>
      </c>
      <c r="I129" s="15" t="str">
        <f t="shared" si="12"/>
        <v/>
      </c>
    </row>
    <row r="130" spans="1:9">
      <c r="A130" s="125">
        <v>121</v>
      </c>
      <c r="B130" s="126"/>
      <c r="C130" s="126"/>
      <c r="D130" s="128"/>
      <c r="E130" s="15" t="str">
        <f t="shared" si="8"/>
        <v/>
      </c>
      <c r="F130" s="307" t="b">
        <f t="shared" si="9"/>
        <v>0</v>
      </c>
      <c r="G130" s="308">
        <f t="shared" si="13"/>
        <v>1</v>
      </c>
      <c r="H130" s="15" t="str">
        <f t="shared" si="11"/>
        <v/>
      </c>
      <c r="I130" s="15" t="str">
        <f t="shared" si="12"/>
        <v/>
      </c>
    </row>
    <row r="131" spans="1:9">
      <c r="A131" s="125">
        <v>122</v>
      </c>
      <c r="B131" s="126"/>
      <c r="C131" s="126"/>
      <c r="D131" s="128"/>
      <c r="E131" s="15" t="str">
        <f t="shared" si="8"/>
        <v/>
      </c>
      <c r="F131" s="307" t="b">
        <f t="shared" si="9"/>
        <v>0</v>
      </c>
      <c r="G131" s="308">
        <f t="shared" si="13"/>
        <v>1</v>
      </c>
      <c r="H131" s="15" t="str">
        <f t="shared" si="11"/>
        <v/>
      </c>
      <c r="I131" s="15" t="str">
        <f t="shared" si="12"/>
        <v/>
      </c>
    </row>
    <row r="132" spans="1:9">
      <c r="A132" s="125">
        <v>123</v>
      </c>
      <c r="B132" s="126"/>
      <c r="C132" s="126"/>
      <c r="D132" s="128"/>
      <c r="E132" s="15" t="str">
        <f t="shared" si="8"/>
        <v/>
      </c>
      <c r="F132" s="307" t="b">
        <f t="shared" si="9"/>
        <v>0</v>
      </c>
      <c r="G132" s="308">
        <f t="shared" si="13"/>
        <v>1</v>
      </c>
      <c r="H132" s="15" t="str">
        <f t="shared" si="11"/>
        <v/>
      </c>
      <c r="I132" s="15" t="str">
        <f t="shared" si="12"/>
        <v/>
      </c>
    </row>
    <row r="133" spans="1:9">
      <c r="A133" s="125">
        <v>124</v>
      </c>
      <c r="B133" s="126"/>
      <c r="C133" s="126"/>
      <c r="D133" s="128"/>
      <c r="E133" s="15" t="str">
        <f t="shared" si="8"/>
        <v/>
      </c>
      <c r="F133" s="307" t="b">
        <f t="shared" si="9"/>
        <v>0</v>
      </c>
      <c r="G133" s="308">
        <f t="shared" si="13"/>
        <v>1</v>
      </c>
      <c r="H133" s="15" t="str">
        <f t="shared" si="11"/>
        <v/>
      </c>
      <c r="I133" s="15" t="str">
        <f t="shared" si="12"/>
        <v/>
      </c>
    </row>
    <row r="134" spans="1:9">
      <c r="A134" s="125">
        <v>125</v>
      </c>
      <c r="B134" s="126"/>
      <c r="C134" s="126"/>
      <c r="D134" s="128"/>
      <c r="E134" s="15" t="str">
        <f t="shared" si="8"/>
        <v/>
      </c>
      <c r="F134" s="307" t="b">
        <f t="shared" si="9"/>
        <v>0</v>
      </c>
      <c r="G134" s="308">
        <f t="shared" si="13"/>
        <v>1</v>
      </c>
      <c r="H134" s="15" t="str">
        <f t="shared" si="11"/>
        <v/>
      </c>
      <c r="I134" s="15" t="str">
        <f t="shared" si="12"/>
        <v/>
      </c>
    </row>
    <row r="135" spans="1:9">
      <c r="A135" s="125">
        <v>126</v>
      </c>
      <c r="B135" s="126"/>
      <c r="C135" s="126"/>
      <c r="D135" s="128"/>
      <c r="E135" s="15" t="str">
        <f t="shared" si="8"/>
        <v/>
      </c>
      <c r="F135" s="307" t="b">
        <f t="shared" si="9"/>
        <v>0</v>
      </c>
      <c r="G135" s="308">
        <f t="shared" si="13"/>
        <v>1</v>
      </c>
      <c r="H135" s="15" t="str">
        <f t="shared" si="11"/>
        <v/>
      </c>
      <c r="I135" s="15" t="str">
        <f t="shared" si="12"/>
        <v/>
      </c>
    </row>
    <row r="136" spans="1:9">
      <c r="A136" s="125">
        <v>127</v>
      </c>
      <c r="B136" s="126"/>
      <c r="C136" s="126"/>
      <c r="D136" s="128"/>
      <c r="E136" s="15" t="str">
        <f t="shared" si="8"/>
        <v/>
      </c>
      <c r="F136" s="307" t="b">
        <f t="shared" si="9"/>
        <v>0</v>
      </c>
      <c r="G136" s="308">
        <f t="shared" si="13"/>
        <v>1</v>
      </c>
      <c r="H136" s="15" t="str">
        <f t="shared" si="11"/>
        <v/>
      </c>
      <c r="I136" s="15" t="str">
        <f t="shared" si="12"/>
        <v/>
      </c>
    </row>
    <row r="137" spans="1:9">
      <c r="A137" s="125">
        <v>128</v>
      </c>
      <c r="B137" s="126"/>
      <c r="C137" s="126"/>
      <c r="D137" s="128"/>
      <c r="E137" s="15" t="str">
        <f t="shared" si="8"/>
        <v/>
      </c>
      <c r="F137" s="307" t="b">
        <f t="shared" si="9"/>
        <v>0</v>
      </c>
      <c r="G137" s="308">
        <f t="shared" si="13"/>
        <v>1</v>
      </c>
      <c r="H137" s="15" t="str">
        <f t="shared" si="11"/>
        <v/>
      </c>
      <c r="I137" s="15" t="str">
        <f t="shared" si="12"/>
        <v/>
      </c>
    </row>
    <row r="138" spans="1:9">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c r="A140" s="125">
        <v>131</v>
      </c>
      <c r="B140" s="126"/>
      <c r="C140" s="126"/>
      <c r="D140" s="128"/>
      <c r="E140" s="15" t="str">
        <f t="shared" si="14"/>
        <v/>
      </c>
      <c r="F140" s="307" t="b">
        <f t="shared" si="15"/>
        <v>0</v>
      </c>
      <c r="G140" s="308">
        <f t="shared" si="13"/>
        <v>1</v>
      </c>
      <c r="H140" s="15" t="str">
        <f t="shared" si="16"/>
        <v/>
      </c>
      <c r="I140" s="15" t="str">
        <f t="shared" si="17"/>
        <v/>
      </c>
    </row>
    <row r="141" spans="1:9">
      <c r="A141" s="125">
        <v>132</v>
      </c>
      <c r="B141" s="126"/>
      <c r="C141" s="126"/>
      <c r="D141" s="128"/>
      <c r="E141" s="15" t="str">
        <f t="shared" si="14"/>
        <v/>
      </c>
      <c r="F141" s="307" t="b">
        <f t="shared" si="15"/>
        <v>0</v>
      </c>
      <c r="G141" s="308">
        <f t="shared" si="13"/>
        <v>1</v>
      </c>
      <c r="H141" s="15" t="str">
        <f t="shared" si="16"/>
        <v/>
      </c>
      <c r="I141" s="15" t="str">
        <f t="shared" si="17"/>
        <v/>
      </c>
    </row>
    <row r="142" spans="1:9">
      <c r="A142" s="125">
        <v>133</v>
      </c>
      <c r="B142" s="126"/>
      <c r="C142" s="126"/>
      <c r="D142" s="128"/>
      <c r="E142" s="15" t="str">
        <f t="shared" si="14"/>
        <v/>
      </c>
      <c r="F142" s="307" t="b">
        <f t="shared" si="15"/>
        <v>0</v>
      </c>
      <c r="G142" s="308">
        <f t="shared" si="13"/>
        <v>1</v>
      </c>
      <c r="H142" s="15" t="str">
        <f t="shared" si="16"/>
        <v/>
      </c>
      <c r="I142" s="15" t="str">
        <f t="shared" si="17"/>
        <v/>
      </c>
    </row>
    <row r="143" spans="1:9">
      <c r="A143" s="125">
        <v>134</v>
      </c>
      <c r="B143" s="126"/>
      <c r="C143" s="126"/>
      <c r="D143" s="128"/>
      <c r="E143" s="15" t="str">
        <f t="shared" si="14"/>
        <v/>
      </c>
      <c r="F143" s="307" t="b">
        <f t="shared" si="15"/>
        <v>0</v>
      </c>
      <c r="G143" s="308">
        <f t="shared" si="13"/>
        <v>1</v>
      </c>
      <c r="H143" s="15" t="str">
        <f t="shared" si="16"/>
        <v/>
      </c>
      <c r="I143" s="15" t="str">
        <f t="shared" si="17"/>
        <v/>
      </c>
    </row>
    <row r="144" spans="1:9">
      <c r="A144" s="125">
        <v>135</v>
      </c>
      <c r="B144" s="126"/>
      <c r="C144" s="126"/>
      <c r="D144" s="128"/>
      <c r="E144" s="15" t="str">
        <f t="shared" si="14"/>
        <v/>
      </c>
      <c r="F144" s="307" t="b">
        <f t="shared" si="15"/>
        <v>0</v>
      </c>
      <c r="G144" s="308">
        <f t="shared" si="13"/>
        <v>1</v>
      </c>
      <c r="H144" s="15" t="str">
        <f t="shared" si="16"/>
        <v/>
      </c>
      <c r="I144" s="15" t="str">
        <f t="shared" si="17"/>
        <v/>
      </c>
    </row>
    <row r="145" spans="1:9">
      <c r="A145" s="125">
        <v>136</v>
      </c>
      <c r="B145" s="126"/>
      <c r="C145" s="126"/>
      <c r="D145" s="128"/>
      <c r="E145" s="15" t="str">
        <f t="shared" si="14"/>
        <v/>
      </c>
      <c r="F145" s="307" t="b">
        <f t="shared" si="15"/>
        <v>0</v>
      </c>
      <c r="G145" s="308">
        <f t="shared" si="13"/>
        <v>1</v>
      </c>
      <c r="H145" s="15" t="str">
        <f t="shared" si="16"/>
        <v/>
      </c>
      <c r="I145" s="15" t="str">
        <f t="shared" si="17"/>
        <v/>
      </c>
    </row>
    <row r="146" spans="1:9">
      <c r="A146" s="125">
        <v>137</v>
      </c>
      <c r="B146" s="126"/>
      <c r="C146" s="126"/>
      <c r="D146" s="128"/>
      <c r="E146" s="15" t="str">
        <f t="shared" si="14"/>
        <v/>
      </c>
      <c r="F146" s="307" t="b">
        <f t="shared" si="15"/>
        <v>0</v>
      </c>
      <c r="G146" s="308">
        <f t="shared" si="13"/>
        <v>1</v>
      </c>
      <c r="H146" s="15" t="str">
        <f t="shared" si="16"/>
        <v/>
      </c>
      <c r="I146" s="15" t="str">
        <f t="shared" si="17"/>
        <v/>
      </c>
    </row>
    <row r="147" spans="1:9">
      <c r="A147" s="125">
        <v>138</v>
      </c>
      <c r="B147" s="126"/>
      <c r="C147" s="126"/>
      <c r="D147" s="128"/>
      <c r="E147" s="15" t="str">
        <f t="shared" si="14"/>
        <v/>
      </c>
      <c r="F147" s="307" t="b">
        <f t="shared" si="15"/>
        <v>0</v>
      </c>
      <c r="G147" s="308">
        <f t="shared" si="13"/>
        <v>1</v>
      </c>
      <c r="H147" s="15" t="str">
        <f t="shared" si="16"/>
        <v/>
      </c>
      <c r="I147" s="15" t="str">
        <f t="shared" si="17"/>
        <v/>
      </c>
    </row>
    <row r="148" spans="1:9">
      <c r="A148" s="125">
        <v>139</v>
      </c>
      <c r="B148" s="126"/>
      <c r="C148" s="126"/>
      <c r="D148" s="128"/>
      <c r="E148" s="15" t="str">
        <f t="shared" si="14"/>
        <v/>
      </c>
      <c r="F148" s="307" t="b">
        <f t="shared" si="15"/>
        <v>0</v>
      </c>
      <c r="G148" s="308">
        <f t="shared" si="13"/>
        <v>1</v>
      </c>
      <c r="H148" s="15" t="str">
        <f t="shared" si="16"/>
        <v/>
      </c>
      <c r="I148" s="15" t="str">
        <f t="shared" si="17"/>
        <v/>
      </c>
    </row>
    <row r="149" spans="1:9">
      <c r="A149" s="125">
        <v>140</v>
      </c>
      <c r="B149" s="126"/>
      <c r="C149" s="126"/>
      <c r="D149" s="128"/>
      <c r="E149" s="15" t="str">
        <f t="shared" si="14"/>
        <v/>
      </c>
      <c r="F149" s="307" t="b">
        <f t="shared" si="15"/>
        <v>0</v>
      </c>
      <c r="G149" s="308">
        <f t="shared" si="13"/>
        <v>1</v>
      </c>
      <c r="H149" s="15" t="str">
        <f t="shared" si="16"/>
        <v/>
      </c>
      <c r="I149" s="15" t="str">
        <f t="shared" si="17"/>
        <v/>
      </c>
    </row>
    <row r="150" spans="1:9">
      <c r="A150" s="125">
        <v>141</v>
      </c>
      <c r="B150" s="126"/>
      <c r="C150" s="126"/>
      <c r="D150" s="128"/>
      <c r="E150" s="15" t="str">
        <f t="shared" si="14"/>
        <v/>
      </c>
      <c r="F150" s="307" t="b">
        <f t="shared" si="15"/>
        <v>0</v>
      </c>
      <c r="G150" s="308">
        <f t="shared" si="13"/>
        <v>1</v>
      </c>
      <c r="H150" s="15" t="str">
        <f t="shared" si="16"/>
        <v/>
      </c>
      <c r="I150" s="15" t="str">
        <f t="shared" si="17"/>
        <v/>
      </c>
    </row>
    <row r="151" spans="1:9">
      <c r="A151" s="125">
        <v>142</v>
      </c>
      <c r="B151" s="126"/>
      <c r="C151" s="126"/>
      <c r="D151" s="128"/>
      <c r="E151" s="15" t="str">
        <f t="shared" si="14"/>
        <v/>
      </c>
      <c r="F151" s="307" t="b">
        <f t="shared" si="15"/>
        <v>0</v>
      </c>
      <c r="G151" s="308">
        <f t="shared" si="13"/>
        <v>1</v>
      </c>
      <c r="H151" s="15" t="str">
        <f t="shared" si="16"/>
        <v/>
      </c>
      <c r="I151" s="15" t="str">
        <f t="shared" si="17"/>
        <v/>
      </c>
    </row>
    <row r="152" spans="1:9">
      <c r="A152" s="125">
        <v>143</v>
      </c>
      <c r="B152" s="126"/>
      <c r="C152" s="126"/>
      <c r="D152" s="128"/>
      <c r="E152" s="15" t="str">
        <f t="shared" si="14"/>
        <v/>
      </c>
      <c r="F152" s="307" t="b">
        <f t="shared" si="15"/>
        <v>0</v>
      </c>
      <c r="G152" s="308">
        <f t="shared" si="13"/>
        <v>1</v>
      </c>
      <c r="H152" s="15" t="str">
        <f t="shared" si="16"/>
        <v/>
      </c>
      <c r="I152" s="15" t="str">
        <f t="shared" si="17"/>
        <v/>
      </c>
    </row>
    <row r="153" spans="1:9">
      <c r="A153" s="125">
        <v>144</v>
      </c>
      <c r="B153" s="126"/>
      <c r="C153" s="126"/>
      <c r="D153" s="128"/>
      <c r="E153" s="15" t="str">
        <f t="shared" si="14"/>
        <v/>
      </c>
      <c r="F153" s="307" t="b">
        <f t="shared" si="15"/>
        <v>0</v>
      </c>
      <c r="G153" s="308">
        <f t="shared" si="13"/>
        <v>1</v>
      </c>
      <c r="H153" s="15" t="str">
        <f t="shared" si="16"/>
        <v/>
      </c>
      <c r="I153" s="15" t="str">
        <f t="shared" si="17"/>
        <v/>
      </c>
    </row>
    <row r="154" spans="1:9">
      <c r="A154" s="125">
        <v>145</v>
      </c>
      <c r="B154" s="126"/>
      <c r="C154" s="126"/>
      <c r="D154" s="128"/>
      <c r="E154" s="15" t="str">
        <f t="shared" si="14"/>
        <v/>
      </c>
      <c r="F154" s="307" t="b">
        <f t="shared" si="15"/>
        <v>0</v>
      </c>
      <c r="G154" s="308">
        <f t="shared" si="13"/>
        <v>1</v>
      </c>
      <c r="H154" s="15" t="str">
        <f t="shared" si="16"/>
        <v/>
      </c>
      <c r="I154" s="15" t="str">
        <f t="shared" si="17"/>
        <v/>
      </c>
    </row>
    <row r="155" spans="1:9">
      <c r="A155" s="125">
        <v>146</v>
      </c>
      <c r="B155" s="126"/>
      <c r="C155" s="126"/>
      <c r="D155" s="128"/>
      <c r="E155" s="15" t="str">
        <f t="shared" si="14"/>
        <v/>
      </c>
      <c r="F155" s="307" t="b">
        <f t="shared" si="15"/>
        <v>0</v>
      </c>
      <c r="G155" s="308">
        <f t="shared" si="13"/>
        <v>1</v>
      </c>
      <c r="H155" s="15" t="str">
        <f t="shared" si="16"/>
        <v/>
      </c>
      <c r="I155" s="15" t="str">
        <f t="shared" si="17"/>
        <v/>
      </c>
    </row>
    <row r="156" spans="1:9">
      <c r="A156" s="125">
        <v>147</v>
      </c>
      <c r="B156" s="126"/>
      <c r="C156" s="126"/>
      <c r="D156" s="128"/>
      <c r="E156" s="15" t="str">
        <f t="shared" si="14"/>
        <v/>
      </c>
      <c r="F156" s="307" t="b">
        <f t="shared" si="15"/>
        <v>0</v>
      </c>
      <c r="G156" s="308">
        <f t="shared" si="13"/>
        <v>1</v>
      </c>
      <c r="H156" s="15" t="str">
        <f t="shared" si="16"/>
        <v/>
      </c>
      <c r="I156" s="15" t="str">
        <f t="shared" si="17"/>
        <v/>
      </c>
    </row>
    <row r="157" spans="1:9">
      <c r="A157" s="125">
        <v>148</v>
      </c>
      <c r="B157" s="126"/>
      <c r="C157" s="126"/>
      <c r="D157" s="128"/>
      <c r="E157" s="15" t="str">
        <f t="shared" si="14"/>
        <v/>
      </c>
      <c r="F157" s="307" t="b">
        <f t="shared" si="15"/>
        <v>0</v>
      </c>
      <c r="G157" s="308">
        <f t="shared" si="13"/>
        <v>1</v>
      </c>
      <c r="H157" s="15" t="str">
        <f t="shared" si="16"/>
        <v/>
      </c>
      <c r="I157" s="15" t="str">
        <f t="shared" si="17"/>
        <v/>
      </c>
    </row>
    <row r="158" spans="1:9">
      <c r="A158" s="125">
        <v>149</v>
      </c>
      <c r="B158" s="126"/>
      <c r="C158" s="126"/>
      <c r="D158" s="128"/>
      <c r="E158" s="15" t="str">
        <f t="shared" si="14"/>
        <v/>
      </c>
      <c r="F158" s="307" t="b">
        <f t="shared" si="15"/>
        <v>0</v>
      </c>
      <c r="G158" s="308">
        <f t="shared" si="13"/>
        <v>1</v>
      </c>
      <c r="H158" s="15" t="str">
        <f t="shared" si="16"/>
        <v/>
      </c>
      <c r="I158" s="15" t="str">
        <f t="shared" si="17"/>
        <v/>
      </c>
    </row>
    <row r="159" spans="1:9">
      <c r="A159" s="125">
        <v>150</v>
      </c>
      <c r="B159" s="126"/>
      <c r="C159" s="126"/>
      <c r="D159" s="128"/>
      <c r="E159" s="15" t="str">
        <f t="shared" si="14"/>
        <v/>
      </c>
      <c r="F159" s="307" t="b">
        <f t="shared" si="15"/>
        <v>0</v>
      </c>
      <c r="G159" s="308">
        <f t="shared" si="13"/>
        <v>1</v>
      </c>
      <c r="H159" s="15" t="str">
        <f t="shared" si="16"/>
        <v/>
      </c>
      <c r="I159" s="15" t="str">
        <f t="shared" si="17"/>
        <v/>
      </c>
    </row>
    <row r="160" spans="1:9">
      <c r="A160" s="125">
        <v>151</v>
      </c>
      <c r="B160" s="126"/>
      <c r="C160" s="126"/>
      <c r="D160" s="128"/>
      <c r="E160" s="15" t="str">
        <f t="shared" si="14"/>
        <v/>
      </c>
      <c r="F160" s="307" t="b">
        <f t="shared" si="15"/>
        <v>0</v>
      </c>
      <c r="G160" s="308">
        <f t="shared" si="13"/>
        <v>1</v>
      </c>
      <c r="H160" s="15" t="str">
        <f t="shared" si="16"/>
        <v/>
      </c>
      <c r="I160" s="15" t="str">
        <f t="shared" si="17"/>
        <v/>
      </c>
    </row>
    <row r="161" spans="1:9">
      <c r="A161" s="125">
        <v>152</v>
      </c>
      <c r="B161" s="126"/>
      <c r="C161" s="126"/>
      <c r="D161" s="128"/>
      <c r="E161" s="15" t="str">
        <f t="shared" si="14"/>
        <v/>
      </c>
      <c r="F161" s="307" t="b">
        <f t="shared" si="15"/>
        <v>0</v>
      </c>
      <c r="G161" s="308">
        <f t="shared" si="13"/>
        <v>1</v>
      </c>
      <c r="H161" s="15" t="str">
        <f t="shared" si="16"/>
        <v/>
      </c>
      <c r="I161" s="15" t="str">
        <f t="shared" si="17"/>
        <v/>
      </c>
    </row>
    <row r="162" spans="1:9">
      <c r="A162" s="125">
        <v>153</v>
      </c>
      <c r="B162" s="126"/>
      <c r="C162" s="126"/>
      <c r="D162" s="128"/>
      <c r="E162" s="15" t="str">
        <f t="shared" si="14"/>
        <v/>
      </c>
      <c r="F162" s="307" t="b">
        <f t="shared" si="15"/>
        <v>0</v>
      </c>
      <c r="G162" s="308">
        <f t="shared" si="13"/>
        <v>1</v>
      </c>
      <c r="H162" s="15" t="str">
        <f t="shared" si="16"/>
        <v/>
      </c>
      <c r="I162" s="15" t="str">
        <f t="shared" si="17"/>
        <v/>
      </c>
    </row>
    <row r="163" spans="1:9">
      <c r="A163" s="125">
        <v>154</v>
      </c>
      <c r="B163" s="126"/>
      <c r="C163" s="126"/>
      <c r="D163" s="128"/>
      <c r="E163" s="15" t="str">
        <f t="shared" si="14"/>
        <v/>
      </c>
      <c r="F163" s="307" t="b">
        <f t="shared" si="15"/>
        <v>0</v>
      </c>
      <c r="G163" s="308">
        <f t="shared" si="13"/>
        <v>1</v>
      </c>
      <c r="H163" s="15" t="str">
        <f t="shared" si="16"/>
        <v/>
      </c>
      <c r="I163" s="15" t="str">
        <f t="shared" si="17"/>
        <v/>
      </c>
    </row>
    <row r="164" spans="1:9">
      <c r="A164" s="125">
        <v>155</v>
      </c>
      <c r="B164" s="126"/>
      <c r="C164" s="126"/>
      <c r="D164" s="128"/>
      <c r="E164" s="15" t="str">
        <f t="shared" si="14"/>
        <v/>
      </c>
      <c r="F164" s="307" t="b">
        <f t="shared" si="15"/>
        <v>0</v>
      </c>
      <c r="G164" s="308">
        <f t="shared" si="13"/>
        <v>1</v>
      </c>
      <c r="H164" s="15" t="str">
        <f t="shared" si="16"/>
        <v/>
      </c>
      <c r="I164" s="15" t="str">
        <f t="shared" si="17"/>
        <v/>
      </c>
    </row>
    <row r="165" spans="1:9">
      <c r="A165" s="125">
        <v>156</v>
      </c>
      <c r="B165" s="126"/>
      <c r="C165" s="126"/>
      <c r="D165" s="128"/>
      <c r="E165" s="15" t="str">
        <f t="shared" si="14"/>
        <v/>
      </c>
      <c r="F165" s="307" t="b">
        <f t="shared" si="15"/>
        <v>0</v>
      </c>
      <c r="G165" s="308">
        <f t="shared" si="13"/>
        <v>1</v>
      </c>
      <c r="H165" s="15" t="str">
        <f t="shared" si="16"/>
        <v/>
      </c>
      <c r="I165" s="15" t="str">
        <f t="shared" si="17"/>
        <v/>
      </c>
    </row>
    <row r="166" spans="1:9">
      <c r="A166" s="125">
        <v>157</v>
      </c>
      <c r="B166" s="126"/>
      <c r="C166" s="126"/>
      <c r="D166" s="128"/>
      <c r="E166" s="15" t="str">
        <f t="shared" si="14"/>
        <v/>
      </c>
      <c r="F166" s="307" t="b">
        <f t="shared" si="15"/>
        <v>0</v>
      </c>
      <c r="G166" s="308">
        <f t="shared" si="13"/>
        <v>1</v>
      </c>
      <c r="H166" s="15" t="str">
        <f t="shared" si="16"/>
        <v/>
      </c>
      <c r="I166" s="15" t="str">
        <f t="shared" si="17"/>
        <v/>
      </c>
    </row>
    <row r="167" spans="1:9">
      <c r="A167" s="125">
        <v>158</v>
      </c>
      <c r="B167" s="126"/>
      <c r="C167" s="126"/>
      <c r="D167" s="128"/>
      <c r="E167" s="15" t="str">
        <f t="shared" si="14"/>
        <v/>
      </c>
      <c r="F167" s="307" t="b">
        <f t="shared" si="15"/>
        <v>0</v>
      </c>
      <c r="G167" s="308">
        <f t="shared" si="13"/>
        <v>1</v>
      </c>
      <c r="H167" s="15" t="str">
        <f t="shared" si="16"/>
        <v/>
      </c>
      <c r="I167" s="15" t="str">
        <f t="shared" si="17"/>
        <v/>
      </c>
    </row>
    <row r="168" spans="1:9">
      <c r="A168" s="125">
        <v>159</v>
      </c>
      <c r="B168" s="126"/>
      <c r="C168" s="126"/>
      <c r="D168" s="128"/>
      <c r="E168" s="15" t="str">
        <f t="shared" si="14"/>
        <v/>
      </c>
      <c r="F168" s="307" t="b">
        <f t="shared" si="15"/>
        <v>0</v>
      </c>
      <c r="G168" s="308">
        <f t="shared" si="13"/>
        <v>1</v>
      </c>
      <c r="H168" s="15" t="str">
        <f t="shared" si="16"/>
        <v/>
      </c>
      <c r="I168" s="15" t="str">
        <f t="shared" si="17"/>
        <v/>
      </c>
    </row>
    <row r="169" spans="1:9">
      <c r="A169" s="125">
        <v>160</v>
      </c>
      <c r="B169" s="126"/>
      <c r="C169" s="126"/>
      <c r="D169" s="128"/>
      <c r="E169" s="15" t="str">
        <f t="shared" si="14"/>
        <v/>
      </c>
      <c r="F169" s="307" t="b">
        <f t="shared" si="15"/>
        <v>0</v>
      </c>
      <c r="G169" s="308">
        <f t="shared" si="13"/>
        <v>1</v>
      </c>
      <c r="H169" s="15" t="str">
        <f t="shared" si="16"/>
        <v/>
      </c>
      <c r="I169" s="15" t="str">
        <f t="shared" si="17"/>
        <v/>
      </c>
    </row>
    <row r="170" spans="1:9">
      <c r="A170" s="125">
        <v>161</v>
      </c>
      <c r="B170" s="126"/>
      <c r="C170" s="126"/>
      <c r="D170" s="128"/>
      <c r="E170" s="15" t="str">
        <f t="shared" si="14"/>
        <v/>
      </c>
      <c r="F170" s="307" t="b">
        <f t="shared" si="15"/>
        <v>0</v>
      </c>
      <c r="G170" s="308">
        <f t="shared" si="13"/>
        <v>1</v>
      </c>
      <c r="H170" s="15" t="str">
        <f t="shared" si="16"/>
        <v/>
      </c>
      <c r="I170" s="15" t="str">
        <f t="shared" si="17"/>
        <v/>
      </c>
    </row>
    <row r="171" spans="1:9">
      <c r="A171" s="125">
        <v>162</v>
      </c>
      <c r="B171" s="126"/>
      <c r="C171" s="126"/>
      <c r="D171" s="128"/>
      <c r="E171" s="15" t="str">
        <f t="shared" si="14"/>
        <v/>
      </c>
      <c r="F171" s="307" t="b">
        <f t="shared" si="15"/>
        <v>0</v>
      </c>
      <c r="G171" s="308">
        <f t="shared" si="13"/>
        <v>1</v>
      </c>
      <c r="H171" s="15" t="str">
        <f t="shared" si="16"/>
        <v/>
      </c>
      <c r="I171" s="15" t="str">
        <f t="shared" si="17"/>
        <v/>
      </c>
    </row>
    <row r="172" spans="1:9">
      <c r="A172" s="125">
        <v>163</v>
      </c>
      <c r="B172" s="126"/>
      <c r="C172" s="126"/>
      <c r="D172" s="128"/>
      <c r="E172" s="15" t="str">
        <f t="shared" si="14"/>
        <v/>
      </c>
      <c r="F172" s="307" t="b">
        <f t="shared" si="15"/>
        <v>0</v>
      </c>
      <c r="G172" s="308">
        <f t="shared" si="13"/>
        <v>1</v>
      </c>
      <c r="H172" s="15" t="str">
        <f t="shared" si="16"/>
        <v/>
      </c>
      <c r="I172" s="15" t="str">
        <f t="shared" si="17"/>
        <v/>
      </c>
    </row>
    <row r="173" spans="1:9">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c r="A174" s="125">
        <v>165</v>
      </c>
      <c r="B174" s="126"/>
      <c r="C174" s="126"/>
      <c r="D174" s="128"/>
      <c r="E174" s="15" t="str">
        <f t="shared" si="14"/>
        <v/>
      </c>
      <c r="F174" s="307" t="b">
        <f t="shared" si="15"/>
        <v>0</v>
      </c>
      <c r="G174" s="308">
        <f t="shared" si="18"/>
        <v>1</v>
      </c>
      <c r="H174" s="15" t="str">
        <f t="shared" si="16"/>
        <v/>
      </c>
      <c r="I174" s="15" t="str">
        <f t="shared" si="17"/>
        <v/>
      </c>
    </row>
    <row r="175" spans="1:9">
      <c r="A175" s="125">
        <v>166</v>
      </c>
      <c r="B175" s="126"/>
      <c r="C175" s="126"/>
      <c r="D175" s="128"/>
      <c r="E175" s="15" t="str">
        <f t="shared" si="14"/>
        <v/>
      </c>
      <c r="F175" s="307" t="b">
        <f t="shared" si="15"/>
        <v>0</v>
      </c>
      <c r="G175" s="308">
        <f t="shared" si="18"/>
        <v>1</v>
      </c>
      <c r="H175" s="15" t="str">
        <f t="shared" si="16"/>
        <v/>
      </c>
      <c r="I175" s="15" t="str">
        <f t="shared" si="17"/>
        <v/>
      </c>
    </row>
    <row r="176" spans="1:9">
      <c r="A176" s="125">
        <v>167</v>
      </c>
      <c r="B176" s="126"/>
      <c r="C176" s="126"/>
      <c r="D176" s="128"/>
      <c r="E176" s="15" t="str">
        <f t="shared" si="14"/>
        <v/>
      </c>
      <c r="F176" s="307" t="b">
        <f t="shared" si="15"/>
        <v>0</v>
      </c>
      <c r="G176" s="308">
        <f t="shared" si="18"/>
        <v>1</v>
      </c>
      <c r="H176" s="15" t="str">
        <f t="shared" si="16"/>
        <v/>
      </c>
      <c r="I176" s="15" t="str">
        <f t="shared" si="17"/>
        <v/>
      </c>
    </row>
    <row r="177" spans="1:9">
      <c r="A177" s="125">
        <v>168</v>
      </c>
      <c r="B177" s="126"/>
      <c r="C177" s="126"/>
      <c r="D177" s="128"/>
      <c r="E177" s="15" t="str">
        <f t="shared" si="14"/>
        <v/>
      </c>
      <c r="F177" s="307" t="b">
        <f t="shared" si="15"/>
        <v>0</v>
      </c>
      <c r="G177" s="308">
        <f t="shared" si="18"/>
        <v>1</v>
      </c>
      <c r="H177" s="15" t="str">
        <f t="shared" si="16"/>
        <v/>
      </c>
      <c r="I177" s="15" t="str">
        <f t="shared" si="17"/>
        <v/>
      </c>
    </row>
    <row r="178" spans="1:9">
      <c r="A178" s="125">
        <v>169</v>
      </c>
      <c r="B178" s="126"/>
      <c r="C178" s="126"/>
      <c r="D178" s="128"/>
      <c r="E178" s="15" t="str">
        <f t="shared" si="14"/>
        <v/>
      </c>
      <c r="F178" s="307" t="b">
        <f t="shared" si="15"/>
        <v>0</v>
      </c>
      <c r="G178" s="308">
        <f t="shared" si="18"/>
        <v>1</v>
      </c>
      <c r="H178" s="15" t="str">
        <f t="shared" si="16"/>
        <v/>
      </c>
      <c r="I178" s="15" t="str">
        <f t="shared" si="17"/>
        <v/>
      </c>
    </row>
    <row r="179" spans="1:9">
      <c r="A179" s="125">
        <v>170</v>
      </c>
      <c r="B179" s="126"/>
      <c r="C179" s="126"/>
      <c r="D179" s="128"/>
      <c r="E179" s="15" t="str">
        <f t="shared" si="14"/>
        <v/>
      </c>
      <c r="F179" s="307" t="b">
        <f t="shared" si="15"/>
        <v>0</v>
      </c>
      <c r="G179" s="308">
        <f t="shared" si="18"/>
        <v>1</v>
      </c>
      <c r="H179" s="15" t="str">
        <f t="shared" si="16"/>
        <v/>
      </c>
      <c r="I179" s="15" t="str">
        <f t="shared" si="17"/>
        <v/>
      </c>
    </row>
    <row r="180" spans="1:9">
      <c r="A180" s="125">
        <v>171</v>
      </c>
      <c r="B180" s="126"/>
      <c r="C180" s="126"/>
      <c r="D180" s="128"/>
      <c r="E180" s="15" t="str">
        <f t="shared" si="14"/>
        <v/>
      </c>
      <c r="F180" s="307" t="b">
        <f t="shared" si="15"/>
        <v>0</v>
      </c>
      <c r="G180" s="308">
        <f t="shared" si="18"/>
        <v>1</v>
      </c>
      <c r="H180" s="15" t="str">
        <f t="shared" si="16"/>
        <v/>
      </c>
      <c r="I180" s="15" t="str">
        <f t="shared" si="17"/>
        <v/>
      </c>
    </row>
    <row r="181" spans="1:9">
      <c r="A181" s="125">
        <v>172</v>
      </c>
      <c r="B181" s="126"/>
      <c r="C181" s="126"/>
      <c r="D181" s="128"/>
      <c r="E181" s="15" t="str">
        <f t="shared" si="14"/>
        <v/>
      </c>
      <c r="F181" s="307" t="b">
        <f t="shared" si="15"/>
        <v>0</v>
      </c>
      <c r="G181" s="308">
        <f t="shared" si="18"/>
        <v>1</v>
      </c>
      <c r="H181" s="15" t="str">
        <f t="shared" si="16"/>
        <v/>
      </c>
      <c r="I181" s="15" t="str">
        <f t="shared" si="17"/>
        <v/>
      </c>
    </row>
    <row r="182" spans="1:9">
      <c r="A182" s="125">
        <v>173</v>
      </c>
      <c r="B182" s="126"/>
      <c r="C182" s="126"/>
      <c r="D182" s="128"/>
      <c r="E182" s="15" t="str">
        <f t="shared" si="14"/>
        <v/>
      </c>
      <c r="F182" s="307" t="b">
        <f t="shared" si="15"/>
        <v>0</v>
      </c>
      <c r="G182" s="308">
        <f t="shared" si="18"/>
        <v>1</v>
      </c>
      <c r="H182" s="15" t="str">
        <f t="shared" si="16"/>
        <v/>
      </c>
      <c r="I182" s="15" t="str">
        <f t="shared" si="17"/>
        <v/>
      </c>
    </row>
    <row r="183" spans="1:9">
      <c r="A183" s="125">
        <v>174</v>
      </c>
      <c r="B183" s="126"/>
      <c r="C183" s="126"/>
      <c r="D183" s="128"/>
      <c r="E183" s="15" t="str">
        <f t="shared" si="14"/>
        <v/>
      </c>
      <c r="F183" s="307" t="b">
        <f t="shared" si="15"/>
        <v>0</v>
      </c>
      <c r="G183" s="308">
        <f t="shared" si="18"/>
        <v>1</v>
      </c>
      <c r="H183" s="15" t="str">
        <f t="shared" si="16"/>
        <v/>
      </c>
      <c r="I183" s="15" t="str">
        <f t="shared" si="17"/>
        <v/>
      </c>
    </row>
    <row r="184" spans="1:9">
      <c r="A184" s="125">
        <v>175</v>
      </c>
      <c r="B184" s="126"/>
      <c r="C184" s="126"/>
      <c r="D184" s="128"/>
      <c r="E184" s="15" t="str">
        <f t="shared" si="14"/>
        <v/>
      </c>
      <c r="F184" s="307" t="b">
        <f t="shared" si="15"/>
        <v>0</v>
      </c>
      <c r="G184" s="308">
        <f t="shared" si="18"/>
        <v>1</v>
      </c>
      <c r="H184" s="15" t="str">
        <f t="shared" si="16"/>
        <v/>
      </c>
      <c r="I184" s="15" t="str">
        <f t="shared" si="17"/>
        <v/>
      </c>
    </row>
    <row r="185" spans="1:9">
      <c r="A185" s="125">
        <v>176</v>
      </c>
      <c r="B185" s="126"/>
      <c r="C185" s="126"/>
      <c r="D185" s="128"/>
      <c r="E185" s="15" t="str">
        <f t="shared" si="14"/>
        <v/>
      </c>
      <c r="F185" s="307" t="b">
        <f t="shared" si="15"/>
        <v>0</v>
      </c>
      <c r="G185" s="308">
        <f t="shared" si="18"/>
        <v>1</v>
      </c>
      <c r="H185" s="15" t="str">
        <f t="shared" si="16"/>
        <v/>
      </c>
      <c r="I185" s="15" t="str">
        <f t="shared" si="17"/>
        <v/>
      </c>
    </row>
    <row r="186" spans="1:9">
      <c r="A186" s="125">
        <v>177</v>
      </c>
      <c r="B186" s="126"/>
      <c r="C186" s="126"/>
      <c r="D186" s="128"/>
      <c r="E186" s="15" t="str">
        <f t="shared" si="14"/>
        <v/>
      </c>
      <c r="F186" s="307" t="b">
        <f t="shared" si="15"/>
        <v>0</v>
      </c>
      <c r="G186" s="308">
        <f t="shared" si="18"/>
        <v>1</v>
      </c>
      <c r="H186" s="15" t="str">
        <f t="shared" si="16"/>
        <v/>
      </c>
      <c r="I186" s="15" t="str">
        <f t="shared" si="17"/>
        <v/>
      </c>
    </row>
    <row r="187" spans="1:9">
      <c r="A187" s="125">
        <v>178</v>
      </c>
      <c r="B187" s="126"/>
      <c r="C187" s="126"/>
      <c r="D187" s="128"/>
      <c r="E187" s="15" t="str">
        <f t="shared" si="14"/>
        <v/>
      </c>
      <c r="F187" s="307" t="b">
        <f t="shared" si="15"/>
        <v>0</v>
      </c>
      <c r="G187" s="308">
        <f t="shared" si="18"/>
        <v>1</v>
      </c>
      <c r="H187" s="15" t="str">
        <f t="shared" si="16"/>
        <v/>
      </c>
      <c r="I187" s="15" t="str">
        <f t="shared" si="17"/>
        <v/>
      </c>
    </row>
    <row r="188" spans="1:9">
      <c r="A188" s="125">
        <v>179</v>
      </c>
      <c r="B188" s="126"/>
      <c r="C188" s="126"/>
      <c r="D188" s="128"/>
      <c r="E188" s="15" t="str">
        <f t="shared" si="14"/>
        <v/>
      </c>
      <c r="F188" s="307" t="b">
        <f t="shared" si="15"/>
        <v>0</v>
      </c>
      <c r="G188" s="308">
        <f t="shared" si="18"/>
        <v>1</v>
      </c>
      <c r="H188" s="15" t="str">
        <f t="shared" si="16"/>
        <v/>
      </c>
      <c r="I188" s="15" t="str">
        <f t="shared" si="17"/>
        <v/>
      </c>
    </row>
    <row r="189" spans="1:9">
      <c r="A189" s="125">
        <v>180</v>
      </c>
      <c r="B189" s="126"/>
      <c r="C189" s="126"/>
      <c r="D189" s="128"/>
      <c r="E189" s="15" t="str">
        <f t="shared" si="14"/>
        <v/>
      </c>
      <c r="F189" s="307" t="b">
        <f t="shared" si="15"/>
        <v>0</v>
      </c>
      <c r="G189" s="308">
        <f t="shared" si="18"/>
        <v>1</v>
      </c>
      <c r="H189" s="15" t="str">
        <f t="shared" si="16"/>
        <v/>
      </c>
      <c r="I189" s="15" t="str">
        <f t="shared" si="17"/>
        <v/>
      </c>
    </row>
    <row r="190" spans="1:9">
      <c r="A190" s="125">
        <v>181</v>
      </c>
      <c r="B190" s="126"/>
      <c r="C190" s="126"/>
      <c r="D190" s="128"/>
      <c r="E190" s="15" t="str">
        <f t="shared" si="14"/>
        <v/>
      </c>
      <c r="F190" s="307" t="b">
        <f t="shared" si="15"/>
        <v>0</v>
      </c>
      <c r="G190" s="308">
        <f t="shared" si="18"/>
        <v>1</v>
      </c>
      <c r="H190" s="15" t="str">
        <f t="shared" si="16"/>
        <v/>
      </c>
      <c r="I190" s="15" t="str">
        <f t="shared" si="17"/>
        <v/>
      </c>
    </row>
    <row r="191" spans="1:9">
      <c r="A191" s="125">
        <v>182</v>
      </c>
      <c r="B191" s="126"/>
      <c r="C191" s="126"/>
      <c r="D191" s="128"/>
      <c r="E191" s="15" t="str">
        <f t="shared" si="14"/>
        <v/>
      </c>
      <c r="F191" s="307" t="b">
        <f t="shared" si="15"/>
        <v>0</v>
      </c>
      <c r="G191" s="308">
        <f t="shared" si="18"/>
        <v>1</v>
      </c>
      <c r="H191" s="15" t="str">
        <f t="shared" si="16"/>
        <v/>
      </c>
      <c r="I191" s="15" t="str">
        <f t="shared" si="17"/>
        <v/>
      </c>
    </row>
    <row r="192" spans="1:9">
      <c r="A192" s="125">
        <v>183</v>
      </c>
      <c r="B192" s="126"/>
      <c r="C192" s="126"/>
      <c r="D192" s="128"/>
      <c r="E192" s="15" t="str">
        <f t="shared" si="14"/>
        <v/>
      </c>
      <c r="F192" s="307" t="b">
        <f t="shared" si="15"/>
        <v>0</v>
      </c>
      <c r="G192" s="308">
        <f t="shared" si="18"/>
        <v>1</v>
      </c>
      <c r="H192" s="15" t="str">
        <f t="shared" si="16"/>
        <v/>
      </c>
      <c r="I192" s="15" t="str">
        <f t="shared" si="17"/>
        <v/>
      </c>
    </row>
    <row r="193" spans="1:9">
      <c r="A193" s="125">
        <v>184</v>
      </c>
      <c r="B193" s="126"/>
      <c r="C193" s="126"/>
      <c r="D193" s="128"/>
      <c r="E193" s="15" t="str">
        <f t="shared" si="14"/>
        <v/>
      </c>
      <c r="F193" s="307" t="b">
        <f t="shared" si="15"/>
        <v>0</v>
      </c>
      <c r="G193" s="308">
        <f t="shared" si="18"/>
        <v>1</v>
      </c>
      <c r="H193" s="15" t="str">
        <f t="shared" si="16"/>
        <v/>
      </c>
      <c r="I193" s="15" t="str">
        <f t="shared" si="17"/>
        <v/>
      </c>
    </row>
    <row r="194" spans="1:9">
      <c r="A194" s="125">
        <v>185</v>
      </c>
      <c r="B194" s="126"/>
      <c r="C194" s="126"/>
      <c r="D194" s="128"/>
      <c r="E194" s="15" t="str">
        <f t="shared" si="14"/>
        <v/>
      </c>
      <c r="F194" s="307" t="b">
        <f t="shared" si="15"/>
        <v>0</v>
      </c>
      <c r="G194" s="308">
        <f t="shared" si="18"/>
        <v>1</v>
      </c>
      <c r="H194" s="15" t="str">
        <f t="shared" si="16"/>
        <v/>
      </c>
      <c r="I194" s="15" t="str">
        <f t="shared" si="17"/>
        <v/>
      </c>
    </row>
    <row r="195" spans="1:9">
      <c r="A195" s="125">
        <v>186</v>
      </c>
      <c r="B195" s="126"/>
      <c r="C195" s="126"/>
      <c r="D195" s="128"/>
      <c r="E195" s="15" t="str">
        <f t="shared" si="14"/>
        <v/>
      </c>
      <c r="F195" s="307" t="b">
        <f t="shared" si="15"/>
        <v>0</v>
      </c>
      <c r="G195" s="308">
        <f t="shared" si="18"/>
        <v>1</v>
      </c>
      <c r="H195" s="15" t="str">
        <f t="shared" si="16"/>
        <v/>
      </c>
      <c r="I195" s="15" t="str">
        <f t="shared" si="17"/>
        <v/>
      </c>
    </row>
    <row r="196" spans="1:9">
      <c r="A196" s="125">
        <v>187</v>
      </c>
      <c r="B196" s="126"/>
      <c r="C196" s="126"/>
      <c r="D196" s="128"/>
      <c r="E196" s="15" t="str">
        <f t="shared" si="14"/>
        <v/>
      </c>
      <c r="F196" s="307" t="b">
        <f t="shared" si="15"/>
        <v>0</v>
      </c>
      <c r="G196" s="308">
        <f t="shared" si="18"/>
        <v>1</v>
      </c>
      <c r="H196" s="15" t="str">
        <f t="shared" si="16"/>
        <v/>
      </c>
      <c r="I196" s="15" t="str">
        <f t="shared" si="17"/>
        <v/>
      </c>
    </row>
    <row r="197" spans="1:9">
      <c r="A197" s="125">
        <v>188</v>
      </c>
      <c r="B197" s="126"/>
      <c r="C197" s="126"/>
      <c r="D197" s="128"/>
      <c r="E197" s="15" t="str">
        <f t="shared" si="14"/>
        <v/>
      </c>
      <c r="F197" s="307" t="b">
        <f t="shared" si="15"/>
        <v>0</v>
      </c>
      <c r="G197" s="308">
        <f t="shared" si="18"/>
        <v>1</v>
      </c>
      <c r="H197" s="15" t="str">
        <f t="shared" si="16"/>
        <v/>
      </c>
      <c r="I197" s="15" t="str">
        <f t="shared" si="17"/>
        <v/>
      </c>
    </row>
    <row r="198" spans="1:9">
      <c r="A198" s="125">
        <v>189</v>
      </c>
      <c r="B198" s="126"/>
      <c r="C198" s="126"/>
      <c r="D198" s="128"/>
      <c r="E198" s="15" t="str">
        <f t="shared" si="14"/>
        <v/>
      </c>
      <c r="F198" s="307" t="b">
        <f t="shared" si="15"/>
        <v>0</v>
      </c>
      <c r="G198" s="308">
        <f t="shared" si="18"/>
        <v>1</v>
      </c>
      <c r="H198" s="15" t="str">
        <f t="shared" si="16"/>
        <v/>
      </c>
      <c r="I198" s="15" t="str">
        <f t="shared" si="17"/>
        <v/>
      </c>
    </row>
    <row r="199" spans="1:9">
      <c r="A199" s="125">
        <v>190</v>
      </c>
      <c r="B199" s="126"/>
      <c r="C199" s="126"/>
      <c r="D199" s="128"/>
      <c r="E199" s="15" t="str">
        <f t="shared" si="14"/>
        <v/>
      </c>
      <c r="F199" s="307" t="b">
        <f t="shared" si="15"/>
        <v>0</v>
      </c>
      <c r="G199" s="308">
        <f t="shared" si="18"/>
        <v>1</v>
      </c>
      <c r="H199" s="15" t="str">
        <f t="shared" si="16"/>
        <v/>
      </c>
      <c r="I199" s="15" t="str">
        <f t="shared" si="17"/>
        <v/>
      </c>
    </row>
    <row r="200" spans="1:9">
      <c r="A200" s="125">
        <v>191</v>
      </c>
      <c r="B200" s="126"/>
      <c r="C200" s="126"/>
      <c r="D200" s="128"/>
      <c r="E200" s="15" t="str">
        <f t="shared" si="14"/>
        <v/>
      </c>
      <c r="F200" s="307" t="b">
        <f t="shared" si="15"/>
        <v>0</v>
      </c>
      <c r="G200" s="308">
        <f t="shared" si="18"/>
        <v>1</v>
      </c>
      <c r="H200" s="15" t="str">
        <f t="shared" si="16"/>
        <v/>
      </c>
      <c r="I200" s="15" t="str">
        <f t="shared" si="17"/>
        <v/>
      </c>
    </row>
    <row r="201" spans="1:9">
      <c r="A201" s="125">
        <v>192</v>
      </c>
      <c r="B201" s="126"/>
      <c r="C201" s="126"/>
      <c r="D201" s="128"/>
      <c r="E201" s="15" t="str">
        <f t="shared" si="14"/>
        <v/>
      </c>
      <c r="F201" s="307" t="b">
        <f t="shared" si="15"/>
        <v>0</v>
      </c>
      <c r="G201" s="308">
        <f t="shared" si="18"/>
        <v>1</v>
      </c>
      <c r="H201" s="15" t="str">
        <f t="shared" si="16"/>
        <v/>
      </c>
      <c r="I201" s="15" t="str">
        <f t="shared" si="17"/>
        <v/>
      </c>
    </row>
    <row r="202" spans="1:9">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c r="A204" s="125">
        <v>195</v>
      </c>
      <c r="B204" s="126"/>
      <c r="C204" s="126"/>
      <c r="D204" s="128"/>
      <c r="E204" s="15" t="str">
        <f t="shared" si="19"/>
        <v/>
      </c>
      <c r="F204" s="307" t="b">
        <f t="shared" si="20"/>
        <v>0</v>
      </c>
      <c r="G204" s="308">
        <f t="shared" si="18"/>
        <v>1</v>
      </c>
      <c r="H204" s="15" t="str">
        <f t="shared" si="21"/>
        <v/>
      </c>
      <c r="I204" s="15" t="str">
        <f t="shared" si="22"/>
        <v/>
      </c>
    </row>
    <row r="205" spans="1:9">
      <c r="A205" s="125">
        <v>196</v>
      </c>
      <c r="B205" s="126"/>
      <c r="C205" s="126"/>
      <c r="D205" s="128"/>
      <c r="E205" s="15" t="str">
        <f t="shared" si="19"/>
        <v/>
      </c>
      <c r="F205" s="307" t="b">
        <f t="shared" si="20"/>
        <v>0</v>
      </c>
      <c r="G205" s="308">
        <f t="shared" si="18"/>
        <v>1</v>
      </c>
      <c r="H205" s="15" t="str">
        <f t="shared" si="21"/>
        <v/>
      </c>
      <c r="I205" s="15" t="str">
        <f t="shared" si="22"/>
        <v/>
      </c>
    </row>
    <row r="206" spans="1:9">
      <c r="A206" s="125">
        <v>197</v>
      </c>
      <c r="B206" s="126"/>
      <c r="C206" s="126"/>
      <c r="D206" s="128"/>
      <c r="E206" s="15" t="str">
        <f t="shared" si="19"/>
        <v/>
      </c>
      <c r="F206" s="307" t="b">
        <f t="shared" si="20"/>
        <v>0</v>
      </c>
      <c r="G206" s="308">
        <f t="shared" si="18"/>
        <v>1</v>
      </c>
      <c r="H206" s="15" t="str">
        <f t="shared" si="21"/>
        <v/>
      </c>
      <c r="I206" s="15" t="str">
        <f t="shared" si="22"/>
        <v/>
      </c>
    </row>
    <row r="207" spans="1:9">
      <c r="A207" s="125">
        <v>198</v>
      </c>
      <c r="B207" s="126"/>
      <c r="C207" s="126"/>
      <c r="D207" s="128"/>
      <c r="E207" s="15" t="str">
        <f t="shared" si="19"/>
        <v/>
      </c>
      <c r="F207" s="307" t="b">
        <f t="shared" si="20"/>
        <v>0</v>
      </c>
      <c r="G207" s="308">
        <f t="shared" si="18"/>
        <v>1</v>
      </c>
      <c r="H207" s="15" t="str">
        <f t="shared" si="21"/>
        <v/>
      </c>
      <c r="I207" s="15" t="str">
        <f t="shared" si="22"/>
        <v/>
      </c>
    </row>
    <row r="208" spans="1:9">
      <c r="A208" s="125">
        <v>199</v>
      </c>
      <c r="B208" s="126"/>
      <c r="C208" s="126"/>
      <c r="D208" s="128"/>
      <c r="E208" s="15" t="str">
        <f t="shared" si="19"/>
        <v/>
      </c>
      <c r="F208" s="307" t="b">
        <f t="shared" si="20"/>
        <v>0</v>
      </c>
      <c r="G208" s="308">
        <f t="shared" si="18"/>
        <v>1</v>
      </c>
      <c r="H208" s="15" t="str">
        <f t="shared" si="21"/>
        <v/>
      </c>
      <c r="I208" s="15" t="str">
        <f t="shared" si="22"/>
        <v/>
      </c>
    </row>
    <row r="209" spans="1:9">
      <c r="A209" s="125">
        <v>200</v>
      </c>
      <c r="B209" s="126"/>
      <c r="C209" s="126"/>
      <c r="D209" s="128"/>
      <c r="E209" s="15" t="str">
        <f t="shared" si="19"/>
        <v/>
      </c>
      <c r="F209" s="307" t="b">
        <f t="shared" si="20"/>
        <v>0</v>
      </c>
      <c r="G209" s="308">
        <f t="shared" si="18"/>
        <v>1</v>
      </c>
      <c r="H209" s="15" t="str">
        <f t="shared" si="21"/>
        <v/>
      </c>
      <c r="I209" s="15" t="str">
        <f t="shared" si="22"/>
        <v/>
      </c>
    </row>
    <row r="210" spans="1:9">
      <c r="A210" s="125">
        <v>201</v>
      </c>
      <c r="B210" s="126"/>
      <c r="C210" s="126"/>
      <c r="D210" s="128"/>
      <c r="E210" s="15" t="str">
        <f t="shared" si="19"/>
        <v/>
      </c>
      <c r="F210" s="307" t="b">
        <f t="shared" si="20"/>
        <v>0</v>
      </c>
      <c r="G210" s="308">
        <f t="shared" si="18"/>
        <v>1</v>
      </c>
      <c r="H210" s="15" t="str">
        <f t="shared" si="21"/>
        <v/>
      </c>
      <c r="I210" s="15" t="str">
        <f t="shared" si="22"/>
        <v/>
      </c>
    </row>
    <row r="211" spans="1:9">
      <c r="A211" s="125">
        <v>202</v>
      </c>
      <c r="B211" s="126"/>
      <c r="C211" s="126"/>
      <c r="D211" s="128"/>
      <c r="E211" s="15" t="str">
        <f t="shared" si="19"/>
        <v/>
      </c>
      <c r="F211" s="307" t="b">
        <f t="shared" si="20"/>
        <v>0</v>
      </c>
      <c r="G211" s="308">
        <f t="shared" si="18"/>
        <v>1</v>
      </c>
      <c r="H211" s="15" t="str">
        <f t="shared" si="21"/>
        <v/>
      </c>
      <c r="I211" s="15" t="str">
        <f t="shared" si="22"/>
        <v/>
      </c>
    </row>
    <row r="212" spans="1:9">
      <c r="A212" s="125">
        <v>203</v>
      </c>
      <c r="B212" s="126"/>
      <c r="C212" s="126"/>
      <c r="D212" s="128"/>
      <c r="E212" s="15" t="str">
        <f t="shared" si="19"/>
        <v/>
      </c>
      <c r="F212" s="307" t="b">
        <f t="shared" si="20"/>
        <v>0</v>
      </c>
      <c r="G212" s="308">
        <f t="shared" si="18"/>
        <v>1</v>
      </c>
      <c r="H212" s="15" t="str">
        <f t="shared" si="21"/>
        <v/>
      </c>
      <c r="I212" s="15" t="str">
        <f t="shared" si="22"/>
        <v/>
      </c>
    </row>
    <row r="213" spans="1:9">
      <c r="A213" s="125">
        <v>204</v>
      </c>
      <c r="B213" s="126"/>
      <c r="C213" s="126"/>
      <c r="D213" s="128"/>
      <c r="E213" s="15" t="str">
        <f t="shared" si="19"/>
        <v/>
      </c>
      <c r="F213" s="307" t="b">
        <f t="shared" si="20"/>
        <v>0</v>
      </c>
      <c r="G213" s="308">
        <f t="shared" si="18"/>
        <v>1</v>
      </c>
      <c r="H213" s="15" t="str">
        <f t="shared" si="21"/>
        <v/>
      </c>
      <c r="I213" s="15" t="str">
        <f t="shared" si="22"/>
        <v/>
      </c>
    </row>
    <row r="214" spans="1:9">
      <c r="A214" s="125">
        <v>205</v>
      </c>
      <c r="B214" s="126"/>
      <c r="C214" s="126"/>
      <c r="D214" s="128"/>
      <c r="E214" s="15" t="str">
        <f t="shared" si="19"/>
        <v/>
      </c>
      <c r="F214" s="307" t="b">
        <f t="shared" si="20"/>
        <v>0</v>
      </c>
      <c r="G214" s="308">
        <f t="shared" si="18"/>
        <v>1</v>
      </c>
      <c r="H214" s="15" t="str">
        <f t="shared" si="21"/>
        <v/>
      </c>
      <c r="I214" s="15" t="str">
        <f t="shared" si="22"/>
        <v/>
      </c>
    </row>
    <row r="215" spans="1:9">
      <c r="A215" s="125">
        <v>206</v>
      </c>
      <c r="B215" s="126"/>
      <c r="C215" s="126"/>
      <c r="D215" s="128"/>
      <c r="E215" s="15" t="str">
        <f t="shared" si="19"/>
        <v/>
      </c>
      <c r="F215" s="307" t="b">
        <f t="shared" si="20"/>
        <v>0</v>
      </c>
      <c r="G215" s="308">
        <f t="shared" si="18"/>
        <v>1</v>
      </c>
      <c r="H215" s="15" t="str">
        <f t="shared" si="21"/>
        <v/>
      </c>
      <c r="I215" s="15" t="str">
        <f t="shared" si="22"/>
        <v/>
      </c>
    </row>
    <row r="216" spans="1:9">
      <c r="A216" s="125">
        <v>207</v>
      </c>
      <c r="B216" s="126"/>
      <c r="C216" s="126"/>
      <c r="D216" s="128"/>
      <c r="E216" s="15" t="str">
        <f t="shared" si="19"/>
        <v/>
      </c>
      <c r="F216" s="307" t="b">
        <f t="shared" si="20"/>
        <v>0</v>
      </c>
      <c r="G216" s="308">
        <f t="shared" si="18"/>
        <v>1</v>
      </c>
      <c r="H216" s="15" t="str">
        <f t="shared" si="21"/>
        <v/>
      </c>
      <c r="I216" s="15" t="str">
        <f t="shared" si="22"/>
        <v/>
      </c>
    </row>
    <row r="217" spans="1:9">
      <c r="A217" s="125">
        <v>208</v>
      </c>
      <c r="B217" s="126"/>
      <c r="C217" s="126"/>
      <c r="D217" s="128"/>
      <c r="E217" s="15" t="str">
        <f t="shared" si="19"/>
        <v/>
      </c>
      <c r="F217" s="307" t="b">
        <f t="shared" si="20"/>
        <v>0</v>
      </c>
      <c r="G217" s="308">
        <f t="shared" si="18"/>
        <v>1</v>
      </c>
      <c r="H217" s="15" t="str">
        <f t="shared" si="21"/>
        <v/>
      </c>
      <c r="I217" s="15" t="str">
        <f t="shared" si="22"/>
        <v/>
      </c>
    </row>
    <row r="218" spans="1:9">
      <c r="A218" s="125">
        <v>209</v>
      </c>
      <c r="B218" s="126"/>
      <c r="C218" s="126"/>
      <c r="D218" s="128"/>
      <c r="E218" s="15" t="str">
        <f t="shared" si="19"/>
        <v/>
      </c>
      <c r="F218" s="307" t="b">
        <f t="shared" si="20"/>
        <v>0</v>
      </c>
      <c r="G218" s="308">
        <f t="shared" si="18"/>
        <v>1</v>
      </c>
      <c r="H218" s="15" t="str">
        <f t="shared" si="21"/>
        <v/>
      </c>
      <c r="I218" s="15" t="str">
        <f t="shared" si="22"/>
        <v/>
      </c>
    </row>
    <row r="219" spans="1:9">
      <c r="A219" s="125">
        <v>210</v>
      </c>
      <c r="B219" s="126"/>
      <c r="C219" s="126"/>
      <c r="D219" s="128"/>
      <c r="E219" s="15" t="str">
        <f t="shared" si="19"/>
        <v/>
      </c>
      <c r="F219" s="307" t="b">
        <f t="shared" si="20"/>
        <v>0</v>
      </c>
      <c r="G219" s="308">
        <f t="shared" si="18"/>
        <v>1</v>
      </c>
      <c r="H219" s="15" t="str">
        <f t="shared" si="21"/>
        <v/>
      </c>
      <c r="I219" s="15" t="str">
        <f t="shared" si="22"/>
        <v/>
      </c>
    </row>
    <row r="220" spans="1:9">
      <c r="A220" s="125">
        <v>211</v>
      </c>
      <c r="B220" s="126"/>
      <c r="C220" s="126"/>
      <c r="D220" s="128"/>
      <c r="E220" s="15" t="str">
        <f t="shared" si="19"/>
        <v/>
      </c>
      <c r="F220" s="307" t="b">
        <f t="shared" si="20"/>
        <v>0</v>
      </c>
      <c r="G220" s="308">
        <f t="shared" si="18"/>
        <v>1</v>
      </c>
      <c r="H220" s="15" t="str">
        <f t="shared" si="21"/>
        <v/>
      </c>
      <c r="I220" s="15" t="str">
        <f t="shared" si="22"/>
        <v/>
      </c>
    </row>
    <row r="221" spans="1:9">
      <c r="A221" s="125">
        <v>212</v>
      </c>
      <c r="B221" s="126"/>
      <c r="C221" s="126"/>
      <c r="D221" s="128"/>
      <c r="E221" s="15" t="str">
        <f t="shared" si="19"/>
        <v/>
      </c>
      <c r="F221" s="307" t="b">
        <f t="shared" si="20"/>
        <v>0</v>
      </c>
      <c r="G221" s="308">
        <f t="shared" si="18"/>
        <v>1</v>
      </c>
      <c r="H221" s="15" t="str">
        <f t="shared" si="21"/>
        <v/>
      </c>
      <c r="I221" s="15" t="str">
        <f t="shared" si="22"/>
        <v/>
      </c>
    </row>
    <row r="222" spans="1:9">
      <c r="A222" s="125">
        <v>213</v>
      </c>
      <c r="B222" s="126"/>
      <c r="C222" s="126"/>
      <c r="D222" s="128"/>
      <c r="E222" s="15" t="str">
        <f t="shared" si="19"/>
        <v/>
      </c>
      <c r="F222" s="307" t="b">
        <f t="shared" si="20"/>
        <v>0</v>
      </c>
      <c r="G222" s="308">
        <f t="shared" si="18"/>
        <v>1</v>
      </c>
      <c r="H222" s="15" t="str">
        <f t="shared" si="21"/>
        <v/>
      </c>
      <c r="I222" s="15" t="str">
        <f t="shared" si="22"/>
        <v/>
      </c>
    </row>
    <row r="223" spans="1:9">
      <c r="A223" s="125">
        <v>214</v>
      </c>
      <c r="B223" s="126"/>
      <c r="C223" s="126"/>
      <c r="D223" s="128"/>
      <c r="E223" s="15" t="str">
        <f t="shared" si="19"/>
        <v/>
      </c>
      <c r="F223" s="307" t="b">
        <f t="shared" si="20"/>
        <v>0</v>
      </c>
      <c r="G223" s="308">
        <f t="shared" si="18"/>
        <v>1</v>
      </c>
      <c r="H223" s="15" t="str">
        <f t="shared" si="21"/>
        <v/>
      </c>
      <c r="I223" s="15" t="str">
        <f t="shared" si="22"/>
        <v/>
      </c>
    </row>
    <row r="224" spans="1:9">
      <c r="A224" s="125">
        <v>215</v>
      </c>
      <c r="B224" s="126"/>
      <c r="C224" s="126"/>
      <c r="D224" s="128"/>
      <c r="E224" s="15" t="str">
        <f t="shared" si="19"/>
        <v/>
      </c>
      <c r="F224" s="307" t="b">
        <f t="shared" si="20"/>
        <v>0</v>
      </c>
      <c r="G224" s="308">
        <f t="shared" si="18"/>
        <v>1</v>
      </c>
      <c r="H224" s="15" t="str">
        <f t="shared" si="21"/>
        <v/>
      </c>
      <c r="I224" s="15" t="str">
        <f t="shared" si="22"/>
        <v/>
      </c>
    </row>
    <row r="225" spans="1:9">
      <c r="A225" s="125">
        <v>216</v>
      </c>
      <c r="B225" s="126"/>
      <c r="C225" s="126"/>
      <c r="D225" s="128"/>
      <c r="E225" s="15" t="str">
        <f t="shared" si="19"/>
        <v/>
      </c>
      <c r="F225" s="307" t="b">
        <f t="shared" si="20"/>
        <v>0</v>
      </c>
      <c r="G225" s="308">
        <f t="shared" si="18"/>
        <v>1</v>
      </c>
      <c r="H225" s="15" t="str">
        <f t="shared" si="21"/>
        <v/>
      </c>
      <c r="I225" s="15" t="str">
        <f t="shared" si="22"/>
        <v/>
      </c>
    </row>
    <row r="226" spans="1:9">
      <c r="A226" s="125">
        <v>217</v>
      </c>
      <c r="B226" s="126"/>
      <c r="C226" s="126"/>
      <c r="D226" s="128"/>
      <c r="E226" s="15" t="str">
        <f t="shared" si="19"/>
        <v/>
      </c>
      <c r="F226" s="307" t="b">
        <f t="shared" si="20"/>
        <v>0</v>
      </c>
      <c r="G226" s="308">
        <f t="shared" si="18"/>
        <v>1</v>
      </c>
      <c r="H226" s="15" t="str">
        <f t="shared" si="21"/>
        <v/>
      </c>
      <c r="I226" s="15" t="str">
        <f t="shared" si="22"/>
        <v/>
      </c>
    </row>
    <row r="227" spans="1:9">
      <c r="A227" s="125">
        <v>218</v>
      </c>
      <c r="B227" s="126"/>
      <c r="C227" s="126"/>
      <c r="D227" s="128"/>
      <c r="E227" s="15" t="str">
        <f t="shared" si="19"/>
        <v/>
      </c>
      <c r="F227" s="307" t="b">
        <f t="shared" si="20"/>
        <v>0</v>
      </c>
      <c r="G227" s="308">
        <f t="shared" si="18"/>
        <v>1</v>
      </c>
      <c r="H227" s="15" t="str">
        <f t="shared" si="21"/>
        <v/>
      </c>
      <c r="I227" s="15" t="str">
        <f t="shared" si="22"/>
        <v/>
      </c>
    </row>
    <row r="228" spans="1:9">
      <c r="A228" s="125">
        <v>219</v>
      </c>
      <c r="B228" s="126"/>
      <c r="C228" s="126"/>
      <c r="D228" s="128"/>
      <c r="E228" s="15" t="str">
        <f t="shared" si="19"/>
        <v/>
      </c>
      <c r="F228" s="307" t="b">
        <f t="shared" si="20"/>
        <v>0</v>
      </c>
      <c r="G228" s="308">
        <f t="shared" si="18"/>
        <v>1</v>
      </c>
      <c r="H228" s="15" t="str">
        <f t="shared" si="21"/>
        <v/>
      </c>
      <c r="I228" s="15" t="str">
        <f t="shared" si="22"/>
        <v/>
      </c>
    </row>
    <row r="229" spans="1:9">
      <c r="A229" s="125">
        <v>220</v>
      </c>
      <c r="B229" s="126"/>
      <c r="C229" s="126"/>
      <c r="D229" s="128"/>
      <c r="E229" s="15" t="str">
        <f t="shared" si="19"/>
        <v/>
      </c>
      <c r="F229" s="307" t="b">
        <f t="shared" si="20"/>
        <v>0</v>
      </c>
      <c r="G229" s="308">
        <f t="shared" si="18"/>
        <v>1</v>
      </c>
      <c r="H229" s="15" t="str">
        <f t="shared" si="21"/>
        <v/>
      </c>
      <c r="I229" s="15" t="str">
        <f t="shared" si="22"/>
        <v/>
      </c>
    </row>
    <row r="230" spans="1:9">
      <c r="A230" s="125">
        <v>221</v>
      </c>
      <c r="B230" s="126"/>
      <c r="C230" s="126"/>
      <c r="D230" s="128"/>
      <c r="E230" s="15" t="str">
        <f t="shared" si="19"/>
        <v/>
      </c>
      <c r="F230" s="307" t="b">
        <f t="shared" si="20"/>
        <v>0</v>
      </c>
      <c r="G230" s="308">
        <f t="shared" si="18"/>
        <v>1</v>
      </c>
      <c r="H230" s="15" t="str">
        <f t="shared" si="21"/>
        <v/>
      </c>
      <c r="I230" s="15" t="str">
        <f t="shared" si="22"/>
        <v/>
      </c>
    </row>
    <row r="231" spans="1:9">
      <c r="A231" s="125">
        <v>222</v>
      </c>
      <c r="B231" s="126"/>
      <c r="C231" s="126"/>
      <c r="D231" s="128"/>
      <c r="E231" s="15" t="str">
        <f t="shared" si="19"/>
        <v/>
      </c>
      <c r="F231" s="307" t="b">
        <f t="shared" si="20"/>
        <v>0</v>
      </c>
      <c r="G231" s="308">
        <f t="shared" si="18"/>
        <v>1</v>
      </c>
      <c r="H231" s="15" t="str">
        <f t="shared" si="21"/>
        <v/>
      </c>
      <c r="I231" s="15" t="str">
        <f t="shared" si="22"/>
        <v/>
      </c>
    </row>
    <row r="232" spans="1:9">
      <c r="A232" s="125">
        <v>223</v>
      </c>
      <c r="B232" s="126"/>
      <c r="C232" s="126"/>
      <c r="D232" s="128"/>
      <c r="E232" s="15" t="str">
        <f t="shared" si="19"/>
        <v/>
      </c>
      <c r="F232" s="307" t="b">
        <f t="shared" si="20"/>
        <v>0</v>
      </c>
      <c r="G232" s="308">
        <f t="shared" si="18"/>
        <v>1</v>
      </c>
      <c r="H232" s="15" t="str">
        <f t="shared" si="21"/>
        <v/>
      </c>
      <c r="I232" s="15" t="str">
        <f t="shared" si="22"/>
        <v/>
      </c>
    </row>
    <row r="233" spans="1:9">
      <c r="A233" s="125">
        <v>224</v>
      </c>
      <c r="B233" s="126"/>
      <c r="C233" s="126"/>
      <c r="D233" s="128"/>
      <c r="E233" s="15" t="str">
        <f t="shared" si="19"/>
        <v/>
      </c>
      <c r="F233" s="307" t="b">
        <f t="shared" si="20"/>
        <v>0</v>
      </c>
      <c r="G233" s="308">
        <f t="shared" si="18"/>
        <v>1</v>
      </c>
      <c r="H233" s="15" t="str">
        <f t="shared" si="21"/>
        <v/>
      </c>
      <c r="I233" s="15" t="str">
        <f t="shared" si="22"/>
        <v/>
      </c>
    </row>
    <row r="234" spans="1:9">
      <c r="A234" s="125">
        <v>225</v>
      </c>
      <c r="B234" s="126"/>
      <c r="C234" s="126"/>
      <c r="D234" s="128"/>
      <c r="E234" s="15" t="str">
        <f t="shared" si="19"/>
        <v/>
      </c>
      <c r="F234" s="307" t="b">
        <f t="shared" si="20"/>
        <v>0</v>
      </c>
      <c r="G234" s="308">
        <f t="shared" si="18"/>
        <v>1</v>
      </c>
      <c r="H234" s="15" t="str">
        <f t="shared" si="21"/>
        <v/>
      </c>
      <c r="I234" s="15" t="str">
        <f t="shared" si="22"/>
        <v/>
      </c>
    </row>
    <row r="235" spans="1:9">
      <c r="A235" s="125">
        <v>226</v>
      </c>
      <c r="B235" s="126"/>
      <c r="C235" s="126"/>
      <c r="D235" s="128"/>
      <c r="E235" s="15" t="str">
        <f t="shared" si="19"/>
        <v/>
      </c>
      <c r="F235" s="307" t="b">
        <f t="shared" si="20"/>
        <v>0</v>
      </c>
      <c r="G235" s="308">
        <f t="shared" si="18"/>
        <v>1</v>
      </c>
      <c r="H235" s="15" t="str">
        <f t="shared" si="21"/>
        <v/>
      </c>
      <c r="I235" s="15" t="str">
        <f t="shared" si="22"/>
        <v/>
      </c>
    </row>
    <row r="236" spans="1:9">
      <c r="A236" s="125">
        <v>227</v>
      </c>
      <c r="B236" s="126"/>
      <c r="C236" s="126"/>
      <c r="D236" s="128"/>
      <c r="E236" s="15" t="str">
        <f t="shared" si="19"/>
        <v/>
      </c>
      <c r="F236" s="307" t="b">
        <f t="shared" si="20"/>
        <v>0</v>
      </c>
      <c r="G236" s="308">
        <f t="shared" si="18"/>
        <v>1</v>
      </c>
      <c r="H236" s="15" t="str">
        <f t="shared" si="21"/>
        <v/>
      </c>
      <c r="I236" s="15" t="str">
        <f t="shared" si="22"/>
        <v/>
      </c>
    </row>
    <row r="237" spans="1:9">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c r="A238" s="125">
        <v>229</v>
      </c>
      <c r="B238" s="126"/>
      <c r="C238" s="126"/>
      <c r="D238" s="128"/>
      <c r="E238" s="15" t="str">
        <f t="shared" si="19"/>
        <v/>
      </c>
      <c r="F238" s="307" t="b">
        <f t="shared" si="20"/>
        <v>0</v>
      </c>
      <c r="G238" s="308">
        <f t="shared" si="23"/>
        <v>1</v>
      </c>
      <c r="H238" s="15" t="str">
        <f t="shared" si="21"/>
        <v/>
      </c>
      <c r="I238" s="15" t="str">
        <f t="shared" si="22"/>
        <v/>
      </c>
    </row>
    <row r="239" spans="1:9">
      <c r="A239" s="125">
        <v>230</v>
      </c>
      <c r="B239" s="126"/>
      <c r="C239" s="126"/>
      <c r="D239" s="128"/>
      <c r="E239" s="15" t="str">
        <f t="shared" si="19"/>
        <v/>
      </c>
      <c r="F239" s="307" t="b">
        <f t="shared" si="20"/>
        <v>0</v>
      </c>
      <c r="G239" s="308">
        <f t="shared" si="23"/>
        <v>1</v>
      </c>
      <c r="H239" s="15" t="str">
        <f t="shared" si="21"/>
        <v/>
      </c>
      <c r="I239" s="15" t="str">
        <f t="shared" si="22"/>
        <v/>
      </c>
    </row>
    <row r="240" spans="1:9">
      <c r="A240" s="125">
        <v>231</v>
      </c>
      <c r="B240" s="126"/>
      <c r="C240" s="126"/>
      <c r="D240" s="128"/>
      <c r="E240" s="15" t="str">
        <f t="shared" si="19"/>
        <v/>
      </c>
      <c r="F240" s="307" t="b">
        <f t="shared" si="20"/>
        <v>0</v>
      </c>
      <c r="G240" s="308">
        <f t="shared" si="23"/>
        <v>1</v>
      </c>
      <c r="H240" s="15" t="str">
        <f t="shared" si="21"/>
        <v/>
      </c>
      <c r="I240" s="15" t="str">
        <f t="shared" si="22"/>
        <v/>
      </c>
    </row>
    <row r="241" spans="1:9">
      <c r="A241" s="125">
        <v>232</v>
      </c>
      <c r="B241" s="126"/>
      <c r="C241" s="126"/>
      <c r="D241" s="128"/>
      <c r="E241" s="15" t="str">
        <f t="shared" si="19"/>
        <v/>
      </c>
      <c r="F241" s="307" t="b">
        <f t="shared" si="20"/>
        <v>0</v>
      </c>
      <c r="G241" s="308">
        <f t="shared" si="23"/>
        <v>1</v>
      </c>
      <c r="H241" s="15" t="str">
        <f t="shared" si="21"/>
        <v/>
      </c>
      <c r="I241" s="15" t="str">
        <f t="shared" si="22"/>
        <v/>
      </c>
    </row>
    <row r="242" spans="1:9">
      <c r="A242" s="125">
        <v>233</v>
      </c>
      <c r="B242" s="126"/>
      <c r="C242" s="126"/>
      <c r="D242" s="128"/>
      <c r="E242" s="15" t="str">
        <f t="shared" si="19"/>
        <v/>
      </c>
      <c r="F242" s="307" t="b">
        <f t="shared" si="20"/>
        <v>0</v>
      </c>
      <c r="G242" s="308">
        <f t="shared" si="23"/>
        <v>1</v>
      </c>
      <c r="H242" s="15" t="str">
        <f t="shared" si="21"/>
        <v/>
      </c>
      <c r="I242" s="15" t="str">
        <f t="shared" si="22"/>
        <v/>
      </c>
    </row>
    <row r="243" spans="1:9">
      <c r="A243" s="125">
        <v>234</v>
      </c>
      <c r="B243" s="126"/>
      <c r="C243" s="126"/>
      <c r="D243" s="128"/>
      <c r="E243" s="15" t="str">
        <f t="shared" si="19"/>
        <v/>
      </c>
      <c r="F243" s="307" t="b">
        <f t="shared" si="20"/>
        <v>0</v>
      </c>
      <c r="G243" s="308">
        <f t="shared" si="23"/>
        <v>1</v>
      </c>
      <c r="H243" s="15" t="str">
        <f t="shared" si="21"/>
        <v/>
      </c>
      <c r="I243" s="15" t="str">
        <f t="shared" si="22"/>
        <v/>
      </c>
    </row>
    <row r="244" spans="1:9">
      <c r="A244" s="125">
        <v>235</v>
      </c>
      <c r="B244" s="126"/>
      <c r="C244" s="126"/>
      <c r="D244" s="128"/>
      <c r="E244" s="15" t="str">
        <f t="shared" si="19"/>
        <v/>
      </c>
      <c r="F244" s="307" t="b">
        <f t="shared" si="20"/>
        <v>0</v>
      </c>
      <c r="G244" s="308">
        <f t="shared" si="23"/>
        <v>1</v>
      </c>
      <c r="H244" s="15" t="str">
        <f t="shared" si="21"/>
        <v/>
      </c>
      <c r="I244" s="15" t="str">
        <f t="shared" si="22"/>
        <v/>
      </c>
    </row>
    <row r="245" spans="1:9">
      <c r="A245" s="125">
        <v>236</v>
      </c>
      <c r="B245" s="126"/>
      <c r="C245" s="126"/>
      <c r="D245" s="128"/>
      <c r="E245" s="15" t="str">
        <f t="shared" si="19"/>
        <v/>
      </c>
      <c r="F245" s="307" t="b">
        <f t="shared" si="20"/>
        <v>0</v>
      </c>
      <c r="G245" s="308">
        <f t="shared" si="23"/>
        <v>1</v>
      </c>
      <c r="H245" s="15" t="str">
        <f t="shared" si="21"/>
        <v/>
      </c>
      <c r="I245" s="15" t="str">
        <f t="shared" si="22"/>
        <v/>
      </c>
    </row>
    <row r="246" spans="1:9">
      <c r="A246" s="125">
        <v>237</v>
      </c>
      <c r="B246" s="126"/>
      <c r="C246" s="126"/>
      <c r="D246" s="128"/>
      <c r="E246" s="15" t="str">
        <f t="shared" si="19"/>
        <v/>
      </c>
      <c r="F246" s="307" t="b">
        <f t="shared" si="20"/>
        <v>0</v>
      </c>
      <c r="G246" s="308">
        <f t="shared" si="23"/>
        <v>1</v>
      </c>
      <c r="H246" s="15" t="str">
        <f t="shared" si="21"/>
        <v/>
      </c>
      <c r="I246" s="15" t="str">
        <f t="shared" si="22"/>
        <v/>
      </c>
    </row>
    <row r="247" spans="1:9">
      <c r="A247" s="125">
        <v>238</v>
      </c>
      <c r="B247" s="126"/>
      <c r="C247" s="126"/>
      <c r="D247" s="128"/>
      <c r="E247" s="15" t="str">
        <f t="shared" si="19"/>
        <v/>
      </c>
      <c r="F247" s="307" t="b">
        <f t="shared" si="20"/>
        <v>0</v>
      </c>
      <c r="G247" s="308">
        <f t="shared" si="23"/>
        <v>1</v>
      </c>
      <c r="H247" s="15" t="str">
        <f t="shared" si="21"/>
        <v/>
      </c>
      <c r="I247" s="15" t="str">
        <f t="shared" si="22"/>
        <v/>
      </c>
    </row>
    <row r="248" spans="1:9">
      <c r="A248" s="125">
        <v>239</v>
      </c>
      <c r="B248" s="126"/>
      <c r="C248" s="126"/>
      <c r="D248" s="128"/>
      <c r="E248" s="15" t="str">
        <f t="shared" si="19"/>
        <v/>
      </c>
      <c r="F248" s="307" t="b">
        <f t="shared" si="20"/>
        <v>0</v>
      </c>
      <c r="G248" s="308">
        <f t="shared" si="23"/>
        <v>1</v>
      </c>
      <c r="H248" s="15" t="str">
        <f t="shared" si="21"/>
        <v/>
      </c>
      <c r="I248" s="15" t="str">
        <f t="shared" si="22"/>
        <v/>
      </c>
    </row>
    <row r="249" spans="1:9">
      <c r="A249" s="125">
        <v>240</v>
      </c>
      <c r="B249" s="126"/>
      <c r="C249" s="126"/>
      <c r="D249" s="128"/>
      <c r="E249" s="15" t="str">
        <f t="shared" si="19"/>
        <v/>
      </c>
      <c r="F249" s="307" t="b">
        <f t="shared" si="20"/>
        <v>0</v>
      </c>
      <c r="G249" s="308">
        <f t="shared" si="23"/>
        <v>1</v>
      </c>
      <c r="H249" s="15" t="str">
        <f t="shared" si="21"/>
        <v/>
      </c>
      <c r="I249" s="15" t="str">
        <f t="shared" si="22"/>
        <v/>
      </c>
    </row>
    <row r="250" spans="1:9">
      <c r="A250" s="125">
        <v>241</v>
      </c>
      <c r="B250" s="126"/>
      <c r="C250" s="126"/>
      <c r="D250" s="128"/>
      <c r="E250" s="15" t="str">
        <f t="shared" si="19"/>
        <v/>
      </c>
      <c r="F250" s="307" t="b">
        <f t="shared" si="20"/>
        <v>0</v>
      </c>
      <c r="G250" s="308">
        <f t="shared" si="23"/>
        <v>1</v>
      </c>
      <c r="H250" s="15" t="str">
        <f t="shared" si="21"/>
        <v/>
      </c>
      <c r="I250" s="15" t="str">
        <f t="shared" si="22"/>
        <v/>
      </c>
    </row>
    <row r="251" spans="1:9">
      <c r="A251" s="125">
        <v>242</v>
      </c>
      <c r="B251" s="126"/>
      <c r="C251" s="126"/>
      <c r="D251" s="128"/>
      <c r="E251" s="15" t="str">
        <f t="shared" si="19"/>
        <v/>
      </c>
      <c r="F251" s="307" t="b">
        <f t="shared" si="20"/>
        <v>0</v>
      </c>
      <c r="G251" s="308">
        <f t="shared" si="23"/>
        <v>1</v>
      </c>
      <c r="H251" s="15" t="str">
        <f t="shared" si="21"/>
        <v/>
      </c>
      <c r="I251" s="15" t="str">
        <f t="shared" si="22"/>
        <v/>
      </c>
    </row>
    <row r="252" spans="1:9">
      <c r="A252" s="125">
        <v>243</v>
      </c>
      <c r="B252" s="126"/>
      <c r="C252" s="126"/>
      <c r="D252" s="128"/>
      <c r="E252" s="15" t="str">
        <f t="shared" si="19"/>
        <v/>
      </c>
      <c r="F252" s="307" t="b">
        <f t="shared" si="20"/>
        <v>0</v>
      </c>
      <c r="G252" s="308">
        <f t="shared" si="23"/>
        <v>1</v>
      </c>
      <c r="H252" s="15" t="str">
        <f t="shared" si="21"/>
        <v/>
      </c>
      <c r="I252" s="15" t="str">
        <f t="shared" si="22"/>
        <v/>
      </c>
    </row>
    <row r="253" spans="1:9">
      <c r="A253" s="125">
        <v>244</v>
      </c>
      <c r="B253" s="126"/>
      <c r="C253" s="126"/>
      <c r="D253" s="128"/>
      <c r="E253" s="15" t="str">
        <f t="shared" si="19"/>
        <v/>
      </c>
      <c r="F253" s="307" t="b">
        <f t="shared" si="20"/>
        <v>0</v>
      </c>
      <c r="G253" s="308">
        <f t="shared" si="23"/>
        <v>1</v>
      </c>
      <c r="H253" s="15" t="str">
        <f t="shared" si="21"/>
        <v/>
      </c>
      <c r="I253" s="15" t="str">
        <f t="shared" si="22"/>
        <v/>
      </c>
    </row>
    <row r="254" spans="1:9">
      <c r="A254" s="125">
        <v>245</v>
      </c>
      <c r="B254" s="126"/>
      <c r="C254" s="126"/>
      <c r="D254" s="128"/>
      <c r="E254" s="15" t="str">
        <f t="shared" si="19"/>
        <v/>
      </c>
      <c r="F254" s="307" t="b">
        <f t="shared" si="20"/>
        <v>0</v>
      </c>
      <c r="G254" s="308">
        <f t="shared" si="23"/>
        <v>1</v>
      </c>
      <c r="H254" s="15" t="str">
        <f t="shared" si="21"/>
        <v/>
      </c>
      <c r="I254" s="15" t="str">
        <f t="shared" si="22"/>
        <v/>
      </c>
    </row>
    <row r="255" spans="1:9">
      <c r="A255" s="125">
        <v>246</v>
      </c>
      <c r="B255" s="126"/>
      <c r="C255" s="126"/>
      <c r="D255" s="128"/>
      <c r="E255" s="15" t="str">
        <f t="shared" si="19"/>
        <v/>
      </c>
      <c r="F255" s="307" t="b">
        <f t="shared" si="20"/>
        <v>0</v>
      </c>
      <c r="G255" s="308">
        <f t="shared" si="23"/>
        <v>1</v>
      </c>
      <c r="H255" s="15" t="str">
        <f t="shared" si="21"/>
        <v/>
      </c>
      <c r="I255" s="15" t="str">
        <f t="shared" si="22"/>
        <v/>
      </c>
    </row>
    <row r="256" spans="1:9">
      <c r="A256" s="125">
        <v>247</v>
      </c>
      <c r="B256" s="126"/>
      <c r="C256" s="126"/>
      <c r="D256" s="128"/>
      <c r="E256" s="15" t="str">
        <f t="shared" si="19"/>
        <v/>
      </c>
      <c r="F256" s="307" t="b">
        <f t="shared" si="20"/>
        <v>0</v>
      </c>
      <c r="G256" s="308">
        <f t="shared" si="23"/>
        <v>1</v>
      </c>
      <c r="H256" s="15" t="str">
        <f t="shared" si="21"/>
        <v/>
      </c>
      <c r="I256" s="15" t="str">
        <f t="shared" si="22"/>
        <v/>
      </c>
    </row>
    <row r="257" spans="1:9">
      <c r="A257" s="125">
        <v>248</v>
      </c>
      <c r="B257" s="126"/>
      <c r="C257" s="126"/>
      <c r="D257" s="128"/>
      <c r="E257" s="15" t="str">
        <f t="shared" si="19"/>
        <v/>
      </c>
      <c r="F257" s="307" t="b">
        <f t="shared" si="20"/>
        <v>0</v>
      </c>
      <c r="G257" s="308">
        <f t="shared" si="23"/>
        <v>1</v>
      </c>
      <c r="H257" s="15" t="str">
        <f t="shared" si="21"/>
        <v/>
      </c>
      <c r="I257" s="15" t="str">
        <f t="shared" si="22"/>
        <v/>
      </c>
    </row>
    <row r="258" spans="1:9">
      <c r="A258" s="125">
        <v>249</v>
      </c>
      <c r="B258" s="126"/>
      <c r="C258" s="126"/>
      <c r="D258" s="128"/>
      <c r="E258" s="15" t="str">
        <f t="shared" si="19"/>
        <v/>
      </c>
      <c r="F258" s="307" t="b">
        <f t="shared" si="20"/>
        <v>0</v>
      </c>
      <c r="G258" s="308">
        <f t="shared" si="23"/>
        <v>1</v>
      </c>
      <c r="H258" s="15" t="str">
        <f t="shared" si="21"/>
        <v/>
      </c>
      <c r="I258" s="15" t="str">
        <f t="shared" si="22"/>
        <v/>
      </c>
    </row>
    <row r="259" spans="1:9">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P+74NOKds5wqLlM7hU8qWvevvp5K5gfU/1+F7zioFeQw0hjCI30YJY/z2h9Gl3Kf+UbEoSYc+uuMVn2A86fVqA==" saltValue="y9TTZ/CIP09NcPZ9AwYKQw=="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Q25" sqref="Q25"/>
    </sheetView>
  </sheetViews>
  <sheetFormatPr defaultColWidth="9.140625" defaultRowHeight="15.75"/>
  <cols>
    <col min="1" max="1" width="5.7109375" style="53" customWidth="1"/>
    <col min="2" max="2" width="35.7109375" style="57" customWidth="1"/>
    <col min="3" max="3" width="19.85546875" style="57" customWidth="1"/>
    <col min="4" max="4" width="45.140625" style="57" customWidth="1"/>
    <col min="5" max="5" width="10.7109375" style="62" customWidth="1"/>
    <col min="6" max="6" width="17.7109375" style="57" customWidth="1"/>
    <col min="7" max="7" width="9.140625" style="63" hidden="1" customWidth="1"/>
    <col min="8" max="8" width="9.140625" style="57" hidden="1" customWidth="1"/>
    <col min="9" max="14" width="17.7109375" style="57" hidden="1" customWidth="1"/>
    <col min="15" max="18" width="9.140625" style="57" customWidth="1"/>
    <col min="19" max="16384" width="9.140625" style="57"/>
  </cols>
  <sheetData>
    <row r="1" spans="1:14" s="53" customFormat="1">
      <c r="A1" s="52" t="s">
        <v>483</v>
      </c>
      <c r="E1" s="54"/>
      <c r="F1" s="56"/>
      <c r="I1" s="56"/>
      <c r="J1" s="56"/>
      <c r="K1" s="56"/>
      <c r="L1" s="56"/>
      <c r="M1" s="56"/>
      <c r="N1" s="56"/>
    </row>
    <row r="2" spans="1:14" s="53" customFormat="1">
      <c r="A2" s="304" t="str">
        <f>IF(ISBLANK(facultate), IF(ISBLANK(departament),"","Departament " &amp; departament), "Facultatea " &amp; facultate)</f>
        <v>Facultatea Științe ale Comunicării</v>
      </c>
      <c r="E2" s="54"/>
      <c r="F2" s="56"/>
      <c r="I2" s="56"/>
      <c r="J2" s="56"/>
      <c r="K2" s="56"/>
      <c r="L2" s="56"/>
      <c r="M2" s="56"/>
      <c r="N2" s="56"/>
    </row>
    <row r="3" spans="1:14" s="53" customFormat="1">
      <c r="A3" s="304" t="str">
        <f>IF(ISBLANK(departament),"","Departamentul " &amp; departament)</f>
        <v>Departamentul Comunicare și Limbi Străine</v>
      </c>
      <c r="E3" s="54"/>
      <c r="F3" s="56"/>
      <c r="I3" s="56"/>
      <c r="J3" s="56"/>
      <c r="K3" s="56"/>
      <c r="L3" s="56"/>
      <c r="M3" s="56"/>
      <c r="N3" s="56"/>
    </row>
    <row r="4" spans="1:14">
      <c r="A4" s="448" t="s">
        <v>903</v>
      </c>
      <c r="B4" s="448"/>
      <c r="C4" s="448"/>
      <c r="D4" s="448"/>
      <c r="E4" s="448"/>
      <c r="F4" s="448"/>
    </row>
    <row r="5" spans="1:14">
      <c r="A5" s="448" t="s">
        <v>978</v>
      </c>
      <c r="B5" s="448"/>
      <c r="C5" s="448"/>
      <c r="D5" s="448"/>
      <c r="E5" s="448"/>
      <c r="F5" s="448"/>
    </row>
    <row r="6" spans="1:14" ht="13.5" customHeight="1">
      <c r="E6" s="57"/>
      <c r="F6" s="305" t="str">
        <f>CONCATENATE(functie," ",nume_candidat)</f>
        <v>Profesor Pop Mirela-Cristina</v>
      </c>
      <c r="I6" s="305"/>
      <c r="J6" s="305"/>
      <c r="K6" s="305"/>
      <c r="L6" s="305"/>
      <c r="M6" s="305"/>
      <c r="N6" s="305"/>
    </row>
    <row r="7" spans="1:14" ht="18.75" customHeight="1">
      <c r="A7" s="445" t="s">
        <v>338</v>
      </c>
      <c r="B7" s="445" t="s">
        <v>1043</v>
      </c>
      <c r="C7" s="445" t="s">
        <v>979</v>
      </c>
      <c r="D7" s="445" t="s">
        <v>460</v>
      </c>
      <c r="E7" s="451" t="s">
        <v>2</v>
      </c>
      <c r="F7" s="503" t="s">
        <v>544</v>
      </c>
      <c r="G7" s="452" t="s">
        <v>541</v>
      </c>
      <c r="H7" s="453" t="s">
        <v>551</v>
      </c>
      <c r="I7" s="446" t="s">
        <v>982</v>
      </c>
      <c r="J7" s="446" t="s">
        <v>983</v>
      </c>
      <c r="K7" s="446" t="s">
        <v>984</v>
      </c>
      <c r="L7" s="446" t="s">
        <v>985</v>
      </c>
      <c r="M7" s="446" t="s">
        <v>986</v>
      </c>
      <c r="N7" s="446" t="s">
        <v>987</v>
      </c>
    </row>
    <row r="8" spans="1:14" ht="46.5" customHeight="1">
      <c r="A8" s="445"/>
      <c r="B8" s="445"/>
      <c r="C8" s="445"/>
      <c r="D8" s="445"/>
      <c r="E8" s="451"/>
      <c r="F8" s="504"/>
      <c r="G8" s="452"/>
      <c r="H8" s="453"/>
      <c r="I8" s="447"/>
      <c r="J8" s="447"/>
      <c r="K8" s="447"/>
      <c r="L8" s="447"/>
      <c r="M8" s="447"/>
      <c r="N8" s="447"/>
    </row>
    <row r="9" spans="1:14">
      <c r="A9" s="79"/>
      <c r="B9" s="58"/>
      <c r="C9" s="58"/>
      <c r="D9" s="58"/>
      <c r="E9" s="29"/>
      <c r="F9" s="130">
        <f>SUMIF(F10:F1010,"&gt;0")</f>
        <v>18</v>
      </c>
      <c r="G9" s="261"/>
      <c r="I9" s="130">
        <f t="shared" ref="I9:N9" si="0">SUMIF(I10:I1108,"&gt;0")</f>
        <v>0</v>
      </c>
      <c r="J9" s="130">
        <f t="shared" si="0"/>
        <v>18</v>
      </c>
      <c r="K9" s="130">
        <f t="shared" si="0"/>
        <v>0</v>
      </c>
      <c r="L9" s="130">
        <f t="shared" si="0"/>
        <v>0</v>
      </c>
      <c r="M9" s="130">
        <f t="shared" si="0"/>
        <v>0</v>
      </c>
      <c r="N9" s="130">
        <f t="shared" si="0"/>
        <v>0</v>
      </c>
    </row>
    <row r="10" spans="1:14">
      <c r="A10" s="36">
        <v>1</v>
      </c>
      <c r="B10" s="7" t="s">
        <v>1338</v>
      </c>
      <c r="C10" s="188">
        <v>2</v>
      </c>
      <c r="D10" s="7" t="s">
        <v>983</v>
      </c>
      <c r="E10" s="189">
        <v>2021</v>
      </c>
      <c r="F10" s="15">
        <f t="shared" ref="F10:F73" si="1">IF(OR($B10="",$C10="",,,$E10&lt;an_initial,$E10&gt;an_final,),"",HLOOKUP(D10,ii9punctaje,2,FALSE) * C10)</f>
        <v>12</v>
      </c>
      <c r="G10" s="307" t="b">
        <f t="shared" ref="G10:G73" si="2">IF(nume_candidat="",FALSE,ISNUMBER(SEARCH(nume_candidat,$B10)))</f>
        <v>0</v>
      </c>
      <c r="H10" s="308">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12</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c r="A11" s="36">
        <v>2</v>
      </c>
      <c r="B11" s="7" t="s">
        <v>1338</v>
      </c>
      <c r="C11" s="188">
        <v>1</v>
      </c>
      <c r="D11" s="7" t="s">
        <v>983</v>
      </c>
      <c r="E11" s="189">
        <v>2023</v>
      </c>
      <c r="F11" s="15">
        <f t="shared" si="1"/>
        <v>6</v>
      </c>
      <c r="G11" s="307" t="b">
        <f t="shared" si="2"/>
        <v>0</v>
      </c>
      <c r="H11" s="308">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6</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c r="A12" s="36">
        <v>3</v>
      </c>
      <c r="B12" s="7"/>
      <c r="C12" s="188"/>
      <c r="D12" s="7"/>
      <c r="E12" s="189"/>
      <c r="F12" s="15" t="str">
        <f t="shared" si="1"/>
        <v/>
      </c>
      <c r="G12" s="307" t="b">
        <f t="shared" si="2"/>
        <v>0</v>
      </c>
      <c r="H12" s="308">
        <f t="shared" si="10"/>
        <v>1</v>
      </c>
      <c r="I12" s="15" t="str">
        <f t="shared" si="11"/>
        <v/>
      </c>
      <c r="J12" s="15" t="str">
        <f t="shared" si="12"/>
        <v/>
      </c>
      <c r="K12" s="15" t="str">
        <f t="shared" si="13"/>
        <v/>
      </c>
      <c r="L12" s="15" t="str">
        <f t="shared" si="14"/>
        <v/>
      </c>
      <c r="M12" s="15" t="str">
        <f t="shared" si="15"/>
        <v/>
      </c>
      <c r="N12" s="15" t="str">
        <f t="shared" si="16"/>
        <v/>
      </c>
    </row>
    <row r="13" spans="1:14">
      <c r="A13" s="36">
        <v>4</v>
      </c>
      <c r="B13" s="6"/>
      <c r="C13" s="188"/>
      <c r="D13" s="6"/>
      <c r="E13" s="188"/>
      <c r="F13" s="15" t="str">
        <f t="shared" si="1"/>
        <v/>
      </c>
      <c r="G13" s="307" t="b">
        <f t="shared" si="2"/>
        <v>0</v>
      </c>
      <c r="H13" s="308">
        <f t="shared" si="10"/>
        <v>1</v>
      </c>
      <c r="I13" s="15" t="str">
        <f t="shared" si="11"/>
        <v/>
      </c>
      <c r="J13" s="15" t="str">
        <f t="shared" si="12"/>
        <v/>
      </c>
      <c r="K13" s="15" t="str">
        <f t="shared" si="13"/>
        <v/>
      </c>
      <c r="L13" s="15" t="str">
        <f t="shared" si="14"/>
        <v/>
      </c>
      <c r="M13" s="15" t="str">
        <f t="shared" si="15"/>
        <v/>
      </c>
      <c r="N13" s="15" t="str">
        <f t="shared" si="16"/>
        <v/>
      </c>
    </row>
    <row r="14" spans="1:14">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INhVHtGy6kAMfAZvWF5TqGaVPPd3pv53ktrTEwuhHOWwKs0kCHDMSfXGt22wMNSxIZoIZ3X+1CVzfATds4RnAQ==" saltValue="xNFLQKZUwvtBjAdvse6ZTg=="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M16" sqref="M16"/>
    </sheetView>
  </sheetViews>
  <sheetFormatPr defaultColWidth="9.140625" defaultRowHeight="15.75"/>
  <cols>
    <col min="1" max="1" width="5.7109375" style="53" customWidth="1"/>
    <col min="2" max="2" width="53.28515625" style="57" customWidth="1"/>
    <col min="3" max="3" width="62.28515625" style="57" customWidth="1"/>
    <col min="4" max="4" width="10.7109375" style="62" customWidth="1"/>
    <col min="5" max="5" width="17.7109375" style="57" customWidth="1"/>
    <col min="6" max="6" width="9.140625" style="63" hidden="1" customWidth="1"/>
    <col min="7" max="7" width="9.140625" style="57" hidden="1" customWidth="1"/>
    <col min="8" max="10" width="32.7109375" style="57" hidden="1" customWidth="1"/>
    <col min="11" max="17" width="9.140625" style="57" customWidth="1"/>
    <col min="18" max="16384" width="9.140625" style="57"/>
  </cols>
  <sheetData>
    <row r="1" spans="1:10" s="53" customFormat="1">
      <c r="A1" s="52" t="s">
        <v>483</v>
      </c>
      <c r="D1" s="54"/>
      <c r="E1" s="56"/>
      <c r="H1" s="56"/>
      <c r="I1" s="56"/>
      <c r="J1" s="56"/>
    </row>
    <row r="2" spans="1:10" s="53" customFormat="1">
      <c r="A2" s="304" t="str">
        <f>IF(ISBLANK(facultate), IF(ISBLANK(departament),"","Departament " &amp; departament), "Facultatea " &amp; facultate)</f>
        <v>Facultatea Științe ale Comunicării</v>
      </c>
      <c r="D2" s="54"/>
      <c r="E2" s="56"/>
      <c r="H2" s="56"/>
      <c r="I2" s="56"/>
      <c r="J2" s="56"/>
    </row>
    <row r="3" spans="1:10" s="53" customFormat="1">
      <c r="A3" s="304" t="str">
        <f>IF(ISBLANK(departament),"","Departamentul " &amp; departament)</f>
        <v>Departamentul Comunicare și Limbi Străine</v>
      </c>
      <c r="D3" s="54"/>
      <c r="E3" s="56"/>
      <c r="H3" s="56"/>
      <c r="I3" s="56"/>
      <c r="J3" s="56"/>
    </row>
    <row r="4" spans="1:10">
      <c r="A4" s="448" t="s">
        <v>903</v>
      </c>
      <c r="B4" s="448"/>
      <c r="C4" s="448"/>
      <c r="D4" s="448"/>
      <c r="E4" s="448"/>
    </row>
    <row r="5" spans="1:10">
      <c r="A5" s="448" t="s">
        <v>1003</v>
      </c>
      <c r="B5" s="448"/>
      <c r="C5" s="448"/>
      <c r="D5" s="448"/>
      <c r="E5" s="448"/>
    </row>
    <row r="6" spans="1:10" ht="13.5" customHeight="1">
      <c r="D6" s="57"/>
      <c r="E6" s="305" t="str">
        <f>CONCATENATE(functie," ",nume_candidat)</f>
        <v>Profesor Pop Mirela-Cristina</v>
      </c>
      <c r="H6" s="305"/>
      <c r="I6" s="305"/>
      <c r="J6" s="305"/>
    </row>
    <row r="7" spans="1:10" ht="18.75" customHeight="1">
      <c r="A7" s="445" t="s">
        <v>338</v>
      </c>
      <c r="B7" s="445" t="s">
        <v>1042</v>
      </c>
      <c r="C7" s="445" t="s">
        <v>814</v>
      </c>
      <c r="D7" s="451" t="s">
        <v>2</v>
      </c>
      <c r="E7" s="503" t="s">
        <v>544</v>
      </c>
      <c r="F7" s="452" t="s">
        <v>541</v>
      </c>
      <c r="G7" s="453" t="s">
        <v>551</v>
      </c>
      <c r="H7" s="514" t="s">
        <v>1230</v>
      </c>
      <c r="I7" s="516" t="s">
        <v>1231</v>
      </c>
      <c r="J7" s="516" t="s">
        <v>1232</v>
      </c>
    </row>
    <row r="8" spans="1:10" ht="46.5" customHeight="1">
      <c r="A8" s="445"/>
      <c r="B8" s="445"/>
      <c r="C8" s="445"/>
      <c r="D8" s="451"/>
      <c r="E8" s="504"/>
      <c r="F8" s="452"/>
      <c r="G8" s="453"/>
      <c r="H8" s="515"/>
      <c r="I8" s="515"/>
      <c r="J8" s="515"/>
    </row>
    <row r="9" spans="1:10">
      <c r="A9" s="79"/>
      <c r="B9" s="58"/>
      <c r="C9" s="58"/>
      <c r="D9" s="29"/>
      <c r="E9" s="130">
        <f>SUMIF(E10:E1010,"&gt;0")</f>
        <v>60</v>
      </c>
      <c r="F9" s="261"/>
      <c r="H9" s="130">
        <f>E9-I9-J9</f>
        <v>-10</v>
      </c>
      <c r="I9" s="130">
        <f>SUMIF(I10:I1108,"&gt;0")</f>
        <v>60</v>
      </c>
      <c r="J9" s="130">
        <f>SUMIF(J10:J1108,"&gt;0")</f>
        <v>10</v>
      </c>
    </row>
    <row r="10" spans="1:10" ht="63">
      <c r="A10" s="36">
        <v>1</v>
      </c>
      <c r="B10" s="7" t="s">
        <v>1365</v>
      </c>
      <c r="C10" s="7" t="s">
        <v>997</v>
      </c>
      <c r="D10" s="189">
        <v>2021</v>
      </c>
      <c r="E10" s="15">
        <f t="shared" ref="E10:E73" si="0">IF(OR($B10="",,,,$D10&lt;an_initial,$D10&gt;an_final,),"",HLOOKUP(C10,ii10punctaje,2,FALSE) )</f>
        <v>25</v>
      </c>
      <c r="F10" s="307" t="b">
        <f t="shared" ref="F10:F73" si="1">IF(nume_candidat="",FALSE,ISNUMBER(SEARCH(nume_candidat,$B10)))</f>
        <v>0</v>
      </c>
      <c r="G10" s="308">
        <f t="shared" ref="G10" si="2">LEN(B10)-LEN(SUBSTITUTE(B10,",",""))+1</f>
        <v>3</v>
      </c>
      <c r="H10" s="15"/>
      <c r="I10" s="15">
        <f t="shared" ref="I10" si="3">IF(OR($B10="",,,,$D10&lt;an_initial,$D10&gt;an_final,),"",HLOOKUP(C10,ii10punctaje,2,FALSE)*COUNTIF(C10,$I$7))</f>
        <v>25</v>
      </c>
      <c r="J10" s="15">
        <f t="shared" ref="J10" si="4">IF(OR($B10="",,,,$D10&lt;an_initial,$D10&gt;an_final,),"",HLOOKUP(C10,ii10punctaje,2,FALSE)*COUNTIF(C10,$J$7))</f>
        <v>0</v>
      </c>
    </row>
    <row r="11" spans="1:10" ht="63">
      <c r="A11" s="36">
        <v>2</v>
      </c>
      <c r="B11" s="7" t="s">
        <v>1349</v>
      </c>
      <c r="C11" s="7" t="s">
        <v>997</v>
      </c>
      <c r="D11" s="189">
        <v>2023</v>
      </c>
      <c r="E11" s="15">
        <f t="shared" si="0"/>
        <v>25</v>
      </c>
      <c r="F11" s="307" t="b">
        <f t="shared" si="1"/>
        <v>0</v>
      </c>
      <c r="G11" s="308">
        <f t="shared" ref="G11:G74" si="5">LEN(B11)-LEN(SUBSTITUTE(B11,",",""))+1</f>
        <v>3</v>
      </c>
      <c r="H11" s="15"/>
      <c r="I11" s="15">
        <f t="shared" ref="I11:I74" si="6">IF(OR($B11="",,,,$D11&lt;an_initial,$D11&gt;an_final,),"",HLOOKUP(C11,ii10punctaje,2,FALSE)*COUNTIF(C11,$I$7))</f>
        <v>25</v>
      </c>
      <c r="J11" s="15">
        <f t="shared" ref="J11:J74" si="7">IF(OR($B11="",,,,$D11&lt;an_initial,$D11&gt;an_final,),"",HLOOKUP(C11,ii10punctaje,2,FALSE)*COUNTIF(C11,$J$7))</f>
        <v>0</v>
      </c>
    </row>
    <row r="12" spans="1:10" ht="63">
      <c r="A12" s="36">
        <v>3</v>
      </c>
      <c r="B12" s="7" t="s">
        <v>1350</v>
      </c>
      <c r="C12" s="7" t="s">
        <v>1001</v>
      </c>
      <c r="D12" s="189">
        <v>2021</v>
      </c>
      <c r="E12" s="15">
        <f t="shared" si="0"/>
        <v>5</v>
      </c>
      <c r="F12" s="307" t="b">
        <f t="shared" si="1"/>
        <v>0</v>
      </c>
      <c r="G12" s="308">
        <f t="shared" si="5"/>
        <v>3</v>
      </c>
      <c r="H12" s="15"/>
      <c r="I12" s="15">
        <f t="shared" si="6"/>
        <v>5</v>
      </c>
      <c r="J12" s="15">
        <f t="shared" si="7"/>
        <v>5</v>
      </c>
    </row>
    <row r="13" spans="1:10" ht="63">
      <c r="A13" s="36">
        <v>4</v>
      </c>
      <c r="B13" s="6" t="s">
        <v>1349</v>
      </c>
      <c r="C13" s="6" t="s">
        <v>1001</v>
      </c>
      <c r="D13" s="188">
        <v>2023</v>
      </c>
      <c r="E13" s="15">
        <f t="shared" si="0"/>
        <v>5</v>
      </c>
      <c r="F13" s="307" t="b">
        <f t="shared" si="1"/>
        <v>0</v>
      </c>
      <c r="G13" s="308">
        <f t="shared" si="5"/>
        <v>3</v>
      </c>
      <c r="H13" s="15"/>
      <c r="I13" s="15">
        <f t="shared" si="6"/>
        <v>5</v>
      </c>
      <c r="J13" s="15">
        <f t="shared" si="7"/>
        <v>5</v>
      </c>
    </row>
    <row r="14" spans="1:10">
      <c r="A14" s="36">
        <v>5</v>
      </c>
      <c r="B14" s="6"/>
      <c r="C14" s="6"/>
      <c r="D14" s="188"/>
      <c r="E14" s="15" t="str">
        <f t="shared" si="0"/>
        <v/>
      </c>
      <c r="F14" s="307" t="b">
        <f t="shared" si="1"/>
        <v>0</v>
      </c>
      <c r="G14" s="308">
        <f t="shared" si="5"/>
        <v>1</v>
      </c>
      <c r="H14" s="15"/>
      <c r="I14" s="15" t="str">
        <f t="shared" si="6"/>
        <v/>
      </c>
      <c r="J14" s="15" t="str">
        <f t="shared" si="7"/>
        <v/>
      </c>
    </row>
    <row r="15" spans="1:10">
      <c r="A15" s="36">
        <v>6</v>
      </c>
      <c r="B15" s="6"/>
      <c r="C15" s="6"/>
      <c r="D15" s="188"/>
      <c r="E15" s="15" t="str">
        <f t="shared" si="0"/>
        <v/>
      </c>
      <c r="F15" s="307" t="b">
        <f t="shared" si="1"/>
        <v>0</v>
      </c>
      <c r="G15" s="308">
        <f t="shared" si="5"/>
        <v>1</v>
      </c>
      <c r="H15" s="15"/>
      <c r="I15" s="15" t="str">
        <f t="shared" si="6"/>
        <v/>
      </c>
      <c r="J15" s="15" t="str">
        <f t="shared" si="7"/>
        <v/>
      </c>
    </row>
    <row r="16" spans="1:10">
      <c r="A16" s="36">
        <v>7</v>
      </c>
      <c r="B16" s="6"/>
      <c r="C16" s="6"/>
      <c r="D16" s="188"/>
      <c r="E16" s="15" t="str">
        <f t="shared" si="0"/>
        <v/>
      </c>
      <c r="F16" s="307" t="b">
        <f t="shared" si="1"/>
        <v>0</v>
      </c>
      <c r="G16" s="308">
        <f t="shared" si="5"/>
        <v>1</v>
      </c>
      <c r="H16" s="15"/>
      <c r="I16" s="15" t="str">
        <f t="shared" si="6"/>
        <v/>
      </c>
      <c r="J16" s="15" t="str">
        <f t="shared" si="7"/>
        <v/>
      </c>
    </row>
    <row r="17" spans="1:10">
      <c r="A17" s="36">
        <v>8</v>
      </c>
      <c r="B17" s="6"/>
      <c r="C17" s="6"/>
      <c r="D17" s="188"/>
      <c r="E17" s="15" t="str">
        <f t="shared" si="0"/>
        <v/>
      </c>
      <c r="F17" s="307" t="b">
        <f t="shared" si="1"/>
        <v>0</v>
      </c>
      <c r="G17" s="308">
        <f t="shared" si="5"/>
        <v>1</v>
      </c>
      <c r="H17" s="15"/>
      <c r="I17" s="15" t="str">
        <f t="shared" si="6"/>
        <v/>
      </c>
      <c r="J17" s="15" t="str">
        <f t="shared" si="7"/>
        <v/>
      </c>
    </row>
    <row r="18" spans="1:10">
      <c r="A18" s="36">
        <v>9</v>
      </c>
      <c r="B18" s="6"/>
      <c r="C18" s="6"/>
      <c r="D18" s="188"/>
      <c r="E18" s="15" t="str">
        <f t="shared" si="0"/>
        <v/>
      </c>
      <c r="F18" s="307" t="b">
        <f t="shared" si="1"/>
        <v>0</v>
      </c>
      <c r="G18" s="308">
        <f t="shared" si="5"/>
        <v>1</v>
      </c>
      <c r="H18" s="15"/>
      <c r="I18" s="15" t="str">
        <f t="shared" si="6"/>
        <v/>
      </c>
      <c r="J18" s="15" t="str">
        <f t="shared" si="7"/>
        <v/>
      </c>
    </row>
    <row r="19" spans="1:10">
      <c r="A19" s="36">
        <v>10</v>
      </c>
      <c r="B19" s="6"/>
      <c r="C19" s="6"/>
      <c r="D19" s="188"/>
      <c r="E19" s="15" t="str">
        <f t="shared" si="0"/>
        <v/>
      </c>
      <c r="F19" s="307" t="b">
        <f t="shared" si="1"/>
        <v>0</v>
      </c>
      <c r="G19" s="308">
        <f t="shared" si="5"/>
        <v>1</v>
      </c>
      <c r="H19" s="15"/>
      <c r="I19" s="15" t="str">
        <f t="shared" si="6"/>
        <v/>
      </c>
      <c r="J19" s="15" t="str">
        <f t="shared" si="7"/>
        <v/>
      </c>
    </row>
    <row r="20" spans="1:10">
      <c r="A20" s="36">
        <v>11</v>
      </c>
      <c r="B20" s="6"/>
      <c r="C20" s="6"/>
      <c r="D20" s="188"/>
      <c r="E20" s="15" t="str">
        <f t="shared" si="0"/>
        <v/>
      </c>
      <c r="F20" s="307" t="b">
        <f t="shared" si="1"/>
        <v>0</v>
      </c>
      <c r="G20" s="308">
        <f t="shared" si="5"/>
        <v>1</v>
      </c>
      <c r="H20" s="15"/>
      <c r="I20" s="15" t="str">
        <f t="shared" si="6"/>
        <v/>
      </c>
      <c r="J20" s="15" t="str">
        <f t="shared" si="7"/>
        <v/>
      </c>
    </row>
    <row r="21" spans="1:10">
      <c r="A21" s="36">
        <v>12</v>
      </c>
      <c r="B21" s="6"/>
      <c r="C21" s="6"/>
      <c r="D21" s="188"/>
      <c r="E21" s="15" t="str">
        <f t="shared" si="0"/>
        <v/>
      </c>
      <c r="F21" s="307" t="b">
        <f t="shared" si="1"/>
        <v>0</v>
      </c>
      <c r="G21" s="308">
        <f t="shared" si="5"/>
        <v>1</v>
      </c>
      <c r="H21" s="15"/>
      <c r="I21" s="15" t="str">
        <f t="shared" si="6"/>
        <v/>
      </c>
      <c r="J21" s="15" t="str">
        <f t="shared" si="7"/>
        <v/>
      </c>
    </row>
    <row r="22" spans="1:10">
      <c r="A22" s="36">
        <v>13</v>
      </c>
      <c r="B22" s="6"/>
      <c r="C22" s="6"/>
      <c r="D22" s="188"/>
      <c r="E22" s="15" t="str">
        <f t="shared" si="0"/>
        <v/>
      </c>
      <c r="F22" s="307" t="b">
        <f t="shared" si="1"/>
        <v>0</v>
      </c>
      <c r="G22" s="308">
        <f t="shared" si="5"/>
        <v>1</v>
      </c>
      <c r="H22" s="15"/>
      <c r="I22" s="15" t="str">
        <f t="shared" si="6"/>
        <v/>
      </c>
      <c r="J22" s="15" t="str">
        <f t="shared" si="7"/>
        <v/>
      </c>
    </row>
    <row r="23" spans="1:10">
      <c r="A23" s="36">
        <v>14</v>
      </c>
      <c r="B23" s="6"/>
      <c r="C23" s="6"/>
      <c r="D23" s="188"/>
      <c r="E23" s="15" t="str">
        <f t="shared" si="0"/>
        <v/>
      </c>
      <c r="F23" s="307" t="b">
        <f t="shared" si="1"/>
        <v>0</v>
      </c>
      <c r="G23" s="308">
        <f t="shared" si="5"/>
        <v>1</v>
      </c>
      <c r="H23" s="15"/>
      <c r="I23" s="15" t="str">
        <f t="shared" si="6"/>
        <v/>
      </c>
      <c r="J23" s="15" t="str">
        <f t="shared" si="7"/>
        <v/>
      </c>
    </row>
    <row r="24" spans="1:10">
      <c r="A24" s="36">
        <v>15</v>
      </c>
      <c r="B24" s="6"/>
      <c r="C24" s="6"/>
      <c r="D24" s="188"/>
      <c r="E24" s="15" t="str">
        <f t="shared" si="0"/>
        <v/>
      </c>
      <c r="F24" s="307" t="b">
        <f t="shared" si="1"/>
        <v>0</v>
      </c>
      <c r="G24" s="308">
        <f t="shared" si="5"/>
        <v>1</v>
      </c>
      <c r="H24" s="15"/>
      <c r="I24" s="15" t="str">
        <f t="shared" si="6"/>
        <v/>
      </c>
      <c r="J24" s="15" t="str">
        <f t="shared" si="7"/>
        <v/>
      </c>
    </row>
    <row r="25" spans="1:10">
      <c r="A25" s="36">
        <v>16</v>
      </c>
      <c r="B25" s="6"/>
      <c r="C25" s="6"/>
      <c r="D25" s="188"/>
      <c r="E25" s="15" t="str">
        <f t="shared" si="0"/>
        <v/>
      </c>
      <c r="F25" s="307" t="b">
        <f t="shared" si="1"/>
        <v>0</v>
      </c>
      <c r="G25" s="308">
        <f t="shared" si="5"/>
        <v>1</v>
      </c>
      <c r="H25" s="15"/>
      <c r="I25" s="15" t="str">
        <f t="shared" si="6"/>
        <v/>
      </c>
      <c r="J25" s="15" t="str">
        <f t="shared" si="7"/>
        <v/>
      </c>
    </row>
    <row r="26" spans="1:10">
      <c r="A26" s="36">
        <v>17</v>
      </c>
      <c r="B26" s="6"/>
      <c r="C26" s="6"/>
      <c r="D26" s="188"/>
      <c r="E26" s="15" t="str">
        <f t="shared" si="0"/>
        <v/>
      </c>
      <c r="F26" s="307" t="b">
        <f t="shared" si="1"/>
        <v>0</v>
      </c>
      <c r="G26" s="308">
        <f t="shared" si="5"/>
        <v>1</v>
      </c>
      <c r="H26" s="15"/>
      <c r="I26" s="15" t="str">
        <f t="shared" si="6"/>
        <v/>
      </c>
      <c r="J26" s="15" t="str">
        <f t="shared" si="7"/>
        <v/>
      </c>
    </row>
    <row r="27" spans="1:10">
      <c r="A27" s="36">
        <v>18</v>
      </c>
      <c r="B27" s="6"/>
      <c r="C27" s="6"/>
      <c r="D27" s="188"/>
      <c r="E27" s="15" t="str">
        <f t="shared" si="0"/>
        <v/>
      </c>
      <c r="F27" s="307" t="b">
        <f t="shared" si="1"/>
        <v>0</v>
      </c>
      <c r="G27" s="308">
        <f t="shared" si="5"/>
        <v>1</v>
      </c>
      <c r="H27" s="15"/>
      <c r="I27" s="15" t="str">
        <f t="shared" si="6"/>
        <v/>
      </c>
      <c r="J27" s="15" t="str">
        <f t="shared" si="7"/>
        <v/>
      </c>
    </row>
    <row r="28" spans="1:10">
      <c r="A28" s="36">
        <v>19</v>
      </c>
      <c r="B28" s="6"/>
      <c r="C28" s="6"/>
      <c r="D28" s="188"/>
      <c r="E28" s="15" t="str">
        <f t="shared" si="0"/>
        <v/>
      </c>
      <c r="F28" s="307" t="b">
        <f t="shared" si="1"/>
        <v>0</v>
      </c>
      <c r="G28" s="308">
        <f t="shared" si="5"/>
        <v>1</v>
      </c>
      <c r="H28" s="15"/>
      <c r="I28" s="15" t="str">
        <f t="shared" si="6"/>
        <v/>
      </c>
      <c r="J28" s="15" t="str">
        <f t="shared" si="7"/>
        <v/>
      </c>
    </row>
    <row r="29" spans="1:10">
      <c r="A29" s="36">
        <v>20</v>
      </c>
      <c r="B29" s="6"/>
      <c r="C29" s="6"/>
      <c r="D29" s="188"/>
      <c r="E29" s="15" t="str">
        <f t="shared" si="0"/>
        <v/>
      </c>
      <c r="F29" s="307" t="b">
        <f t="shared" si="1"/>
        <v>0</v>
      </c>
      <c r="G29" s="308">
        <f t="shared" si="5"/>
        <v>1</v>
      </c>
      <c r="H29" s="15"/>
      <c r="I29" s="15" t="str">
        <f t="shared" si="6"/>
        <v/>
      </c>
      <c r="J29" s="15" t="str">
        <f t="shared" si="7"/>
        <v/>
      </c>
    </row>
    <row r="30" spans="1:10">
      <c r="A30" s="36">
        <v>21</v>
      </c>
      <c r="B30" s="6"/>
      <c r="C30" s="6"/>
      <c r="D30" s="188"/>
      <c r="E30" s="15" t="str">
        <f t="shared" si="0"/>
        <v/>
      </c>
      <c r="F30" s="307" t="b">
        <f t="shared" si="1"/>
        <v>0</v>
      </c>
      <c r="G30" s="308">
        <f t="shared" si="5"/>
        <v>1</v>
      </c>
      <c r="H30" s="15"/>
      <c r="I30" s="15" t="str">
        <f t="shared" si="6"/>
        <v/>
      </c>
      <c r="J30" s="15" t="str">
        <f t="shared" si="7"/>
        <v/>
      </c>
    </row>
    <row r="31" spans="1:10">
      <c r="A31" s="36">
        <v>22</v>
      </c>
      <c r="B31" s="6"/>
      <c r="C31" s="6"/>
      <c r="D31" s="188"/>
      <c r="E31" s="15" t="str">
        <f t="shared" si="0"/>
        <v/>
      </c>
      <c r="F31" s="307" t="b">
        <f t="shared" si="1"/>
        <v>0</v>
      </c>
      <c r="G31" s="308">
        <f t="shared" si="5"/>
        <v>1</v>
      </c>
      <c r="H31" s="15"/>
      <c r="I31" s="15" t="str">
        <f t="shared" si="6"/>
        <v/>
      </c>
      <c r="J31" s="15" t="str">
        <f t="shared" si="7"/>
        <v/>
      </c>
    </row>
    <row r="32" spans="1:10">
      <c r="A32" s="36">
        <v>23</v>
      </c>
      <c r="B32" s="6"/>
      <c r="C32" s="6"/>
      <c r="D32" s="188"/>
      <c r="E32" s="15" t="str">
        <f t="shared" si="0"/>
        <v/>
      </c>
      <c r="F32" s="307" t="b">
        <f t="shared" si="1"/>
        <v>0</v>
      </c>
      <c r="G32" s="308">
        <f t="shared" si="5"/>
        <v>1</v>
      </c>
      <c r="H32" s="15"/>
      <c r="I32" s="15" t="str">
        <f t="shared" si="6"/>
        <v/>
      </c>
      <c r="J32" s="15" t="str">
        <f t="shared" si="7"/>
        <v/>
      </c>
    </row>
    <row r="33" spans="1:10">
      <c r="A33" s="36">
        <v>24</v>
      </c>
      <c r="B33" s="6"/>
      <c r="C33" s="6"/>
      <c r="D33" s="188"/>
      <c r="E33" s="15" t="str">
        <f t="shared" si="0"/>
        <v/>
      </c>
      <c r="F33" s="307" t="b">
        <f t="shared" si="1"/>
        <v>0</v>
      </c>
      <c r="G33" s="308">
        <f t="shared" si="5"/>
        <v>1</v>
      </c>
      <c r="H33" s="15"/>
      <c r="I33" s="15" t="str">
        <f t="shared" si="6"/>
        <v/>
      </c>
      <c r="J33" s="15" t="str">
        <f t="shared" si="7"/>
        <v/>
      </c>
    </row>
    <row r="34" spans="1:10">
      <c r="A34" s="36">
        <v>25</v>
      </c>
      <c r="B34" s="6"/>
      <c r="C34" s="6"/>
      <c r="D34" s="188"/>
      <c r="E34" s="15" t="str">
        <f t="shared" si="0"/>
        <v/>
      </c>
      <c r="F34" s="307" t="b">
        <f t="shared" si="1"/>
        <v>0</v>
      </c>
      <c r="G34" s="308">
        <f t="shared" si="5"/>
        <v>1</v>
      </c>
      <c r="H34" s="15"/>
      <c r="I34" s="15" t="str">
        <f t="shared" si="6"/>
        <v/>
      </c>
      <c r="J34" s="15" t="str">
        <f t="shared" si="7"/>
        <v/>
      </c>
    </row>
    <row r="35" spans="1:10">
      <c r="A35" s="36">
        <v>26</v>
      </c>
      <c r="B35" s="6"/>
      <c r="C35" s="6"/>
      <c r="D35" s="188"/>
      <c r="E35" s="15" t="str">
        <f t="shared" si="0"/>
        <v/>
      </c>
      <c r="F35" s="307" t="b">
        <f t="shared" si="1"/>
        <v>0</v>
      </c>
      <c r="G35" s="308">
        <f t="shared" si="5"/>
        <v>1</v>
      </c>
      <c r="H35" s="15"/>
      <c r="I35" s="15" t="str">
        <f t="shared" si="6"/>
        <v/>
      </c>
      <c r="J35" s="15" t="str">
        <f t="shared" si="7"/>
        <v/>
      </c>
    </row>
    <row r="36" spans="1:10">
      <c r="A36" s="36">
        <v>27</v>
      </c>
      <c r="B36" s="6"/>
      <c r="C36" s="6"/>
      <c r="D36" s="188"/>
      <c r="E36" s="15" t="str">
        <f t="shared" si="0"/>
        <v/>
      </c>
      <c r="F36" s="307" t="b">
        <f t="shared" si="1"/>
        <v>0</v>
      </c>
      <c r="G36" s="308">
        <f t="shared" si="5"/>
        <v>1</v>
      </c>
      <c r="H36" s="15"/>
      <c r="I36" s="15" t="str">
        <f t="shared" si="6"/>
        <v/>
      </c>
      <c r="J36" s="15" t="str">
        <f t="shared" si="7"/>
        <v/>
      </c>
    </row>
    <row r="37" spans="1:10">
      <c r="A37" s="36">
        <v>28</v>
      </c>
      <c r="B37" s="6"/>
      <c r="C37" s="6"/>
      <c r="D37" s="188"/>
      <c r="E37" s="15" t="str">
        <f t="shared" si="0"/>
        <v/>
      </c>
      <c r="F37" s="307" t="b">
        <f t="shared" si="1"/>
        <v>0</v>
      </c>
      <c r="G37" s="308">
        <f t="shared" si="5"/>
        <v>1</v>
      </c>
      <c r="H37" s="15"/>
      <c r="I37" s="15" t="str">
        <f t="shared" si="6"/>
        <v/>
      </c>
      <c r="J37" s="15" t="str">
        <f t="shared" si="7"/>
        <v/>
      </c>
    </row>
    <row r="38" spans="1:10">
      <c r="A38" s="36">
        <v>29</v>
      </c>
      <c r="B38" s="6"/>
      <c r="C38" s="6"/>
      <c r="D38" s="188"/>
      <c r="E38" s="15" t="str">
        <f t="shared" si="0"/>
        <v/>
      </c>
      <c r="F38" s="307" t="b">
        <f t="shared" si="1"/>
        <v>0</v>
      </c>
      <c r="G38" s="308">
        <f t="shared" si="5"/>
        <v>1</v>
      </c>
      <c r="H38" s="15"/>
      <c r="I38" s="15" t="str">
        <f t="shared" si="6"/>
        <v/>
      </c>
      <c r="J38" s="15" t="str">
        <f t="shared" si="7"/>
        <v/>
      </c>
    </row>
    <row r="39" spans="1:10">
      <c r="A39" s="36">
        <v>30</v>
      </c>
      <c r="B39" s="6"/>
      <c r="C39" s="6"/>
      <c r="D39" s="188"/>
      <c r="E39" s="15" t="str">
        <f t="shared" si="0"/>
        <v/>
      </c>
      <c r="F39" s="307" t="b">
        <f t="shared" si="1"/>
        <v>0</v>
      </c>
      <c r="G39" s="308">
        <f t="shared" si="5"/>
        <v>1</v>
      </c>
      <c r="H39" s="15"/>
      <c r="I39" s="15" t="str">
        <f t="shared" si="6"/>
        <v/>
      </c>
      <c r="J39" s="15" t="str">
        <f t="shared" si="7"/>
        <v/>
      </c>
    </row>
    <row r="40" spans="1:10">
      <c r="A40" s="36">
        <v>31</v>
      </c>
      <c r="B40" s="6"/>
      <c r="C40" s="6"/>
      <c r="D40" s="188"/>
      <c r="E40" s="15" t="str">
        <f t="shared" si="0"/>
        <v/>
      </c>
      <c r="F40" s="307" t="b">
        <f t="shared" si="1"/>
        <v>0</v>
      </c>
      <c r="G40" s="308">
        <f t="shared" si="5"/>
        <v>1</v>
      </c>
      <c r="H40" s="15"/>
      <c r="I40" s="15" t="str">
        <f t="shared" si="6"/>
        <v/>
      </c>
      <c r="J40" s="15" t="str">
        <f t="shared" si="7"/>
        <v/>
      </c>
    </row>
    <row r="41" spans="1:10">
      <c r="A41" s="36">
        <v>32</v>
      </c>
      <c r="B41" s="6"/>
      <c r="C41" s="6"/>
      <c r="D41" s="188"/>
      <c r="E41" s="15" t="str">
        <f t="shared" si="0"/>
        <v/>
      </c>
      <c r="F41" s="307" t="b">
        <f t="shared" si="1"/>
        <v>0</v>
      </c>
      <c r="G41" s="308">
        <f t="shared" si="5"/>
        <v>1</v>
      </c>
      <c r="H41" s="15"/>
      <c r="I41" s="15" t="str">
        <f t="shared" si="6"/>
        <v/>
      </c>
      <c r="J41" s="15" t="str">
        <f t="shared" si="7"/>
        <v/>
      </c>
    </row>
    <row r="42" spans="1:10">
      <c r="A42" s="36">
        <v>33</v>
      </c>
      <c r="B42" s="6"/>
      <c r="C42" s="6"/>
      <c r="D42" s="188"/>
      <c r="E42" s="15" t="str">
        <f t="shared" si="0"/>
        <v/>
      </c>
      <c r="F42" s="307" t="b">
        <f t="shared" si="1"/>
        <v>0</v>
      </c>
      <c r="G42" s="308">
        <f t="shared" si="5"/>
        <v>1</v>
      </c>
      <c r="H42" s="15"/>
      <c r="I42" s="15" t="str">
        <f t="shared" si="6"/>
        <v/>
      </c>
      <c r="J42" s="15" t="str">
        <f t="shared" si="7"/>
        <v/>
      </c>
    </row>
    <row r="43" spans="1:10">
      <c r="A43" s="36">
        <v>34</v>
      </c>
      <c r="B43" s="6"/>
      <c r="C43" s="6"/>
      <c r="D43" s="188"/>
      <c r="E43" s="15" t="str">
        <f t="shared" si="0"/>
        <v/>
      </c>
      <c r="F43" s="307" t="b">
        <f t="shared" si="1"/>
        <v>0</v>
      </c>
      <c r="G43" s="308">
        <f t="shared" si="5"/>
        <v>1</v>
      </c>
      <c r="H43" s="15"/>
      <c r="I43" s="15" t="str">
        <f t="shared" si="6"/>
        <v/>
      </c>
      <c r="J43" s="15" t="str">
        <f t="shared" si="7"/>
        <v/>
      </c>
    </row>
    <row r="44" spans="1:10">
      <c r="A44" s="36">
        <v>35</v>
      </c>
      <c r="B44" s="6"/>
      <c r="C44" s="6"/>
      <c r="D44" s="188"/>
      <c r="E44" s="15" t="str">
        <f t="shared" si="0"/>
        <v/>
      </c>
      <c r="F44" s="307" t="b">
        <f t="shared" si="1"/>
        <v>0</v>
      </c>
      <c r="G44" s="308">
        <f t="shared" si="5"/>
        <v>1</v>
      </c>
      <c r="H44" s="15"/>
      <c r="I44" s="15" t="str">
        <f t="shared" si="6"/>
        <v/>
      </c>
      <c r="J44" s="15" t="str">
        <f t="shared" si="7"/>
        <v/>
      </c>
    </row>
    <row r="45" spans="1:10">
      <c r="A45" s="36">
        <v>36</v>
      </c>
      <c r="B45" s="6"/>
      <c r="C45" s="6"/>
      <c r="D45" s="188"/>
      <c r="E45" s="15" t="str">
        <f t="shared" si="0"/>
        <v/>
      </c>
      <c r="F45" s="307" t="b">
        <f t="shared" si="1"/>
        <v>0</v>
      </c>
      <c r="G45" s="308">
        <f t="shared" si="5"/>
        <v>1</v>
      </c>
      <c r="H45" s="15"/>
      <c r="I45" s="15" t="str">
        <f t="shared" si="6"/>
        <v/>
      </c>
      <c r="J45" s="15" t="str">
        <f t="shared" si="7"/>
        <v/>
      </c>
    </row>
    <row r="46" spans="1:10">
      <c r="A46" s="36">
        <v>37</v>
      </c>
      <c r="B46" s="6"/>
      <c r="C46" s="6"/>
      <c r="D46" s="188"/>
      <c r="E46" s="15" t="str">
        <f t="shared" si="0"/>
        <v/>
      </c>
      <c r="F46" s="307" t="b">
        <f t="shared" si="1"/>
        <v>0</v>
      </c>
      <c r="G46" s="308">
        <f t="shared" si="5"/>
        <v>1</v>
      </c>
      <c r="H46" s="15"/>
      <c r="I46" s="15" t="str">
        <f t="shared" si="6"/>
        <v/>
      </c>
      <c r="J46" s="15" t="str">
        <f t="shared" si="7"/>
        <v/>
      </c>
    </row>
    <row r="47" spans="1:10">
      <c r="A47" s="36">
        <v>38</v>
      </c>
      <c r="B47" s="6"/>
      <c r="C47" s="6"/>
      <c r="D47" s="188"/>
      <c r="E47" s="15" t="str">
        <f t="shared" si="0"/>
        <v/>
      </c>
      <c r="F47" s="307" t="b">
        <f t="shared" si="1"/>
        <v>0</v>
      </c>
      <c r="G47" s="308">
        <f t="shared" si="5"/>
        <v>1</v>
      </c>
      <c r="H47" s="15"/>
      <c r="I47" s="15" t="str">
        <f t="shared" si="6"/>
        <v/>
      </c>
      <c r="J47" s="15" t="str">
        <f t="shared" si="7"/>
        <v/>
      </c>
    </row>
    <row r="48" spans="1:10">
      <c r="A48" s="36">
        <v>39</v>
      </c>
      <c r="B48" s="6"/>
      <c r="C48" s="6"/>
      <c r="D48" s="188"/>
      <c r="E48" s="15" t="str">
        <f t="shared" si="0"/>
        <v/>
      </c>
      <c r="F48" s="307" t="b">
        <f t="shared" si="1"/>
        <v>0</v>
      </c>
      <c r="G48" s="308">
        <f t="shared" si="5"/>
        <v>1</v>
      </c>
      <c r="H48" s="15"/>
      <c r="I48" s="15" t="str">
        <f t="shared" si="6"/>
        <v/>
      </c>
      <c r="J48" s="15" t="str">
        <f t="shared" si="7"/>
        <v/>
      </c>
    </row>
    <row r="49" spans="1:10">
      <c r="A49" s="36">
        <v>40</v>
      </c>
      <c r="B49" s="6"/>
      <c r="C49" s="6"/>
      <c r="D49" s="188"/>
      <c r="E49" s="15" t="str">
        <f t="shared" si="0"/>
        <v/>
      </c>
      <c r="F49" s="307" t="b">
        <f t="shared" si="1"/>
        <v>0</v>
      </c>
      <c r="G49" s="308">
        <f t="shared" si="5"/>
        <v>1</v>
      </c>
      <c r="H49" s="15"/>
      <c r="I49" s="15" t="str">
        <f t="shared" si="6"/>
        <v/>
      </c>
      <c r="J49" s="15" t="str">
        <f t="shared" si="7"/>
        <v/>
      </c>
    </row>
    <row r="50" spans="1:10">
      <c r="A50" s="36">
        <v>41</v>
      </c>
      <c r="B50" s="6"/>
      <c r="C50" s="6"/>
      <c r="D50" s="188"/>
      <c r="E50" s="15" t="str">
        <f t="shared" si="0"/>
        <v/>
      </c>
      <c r="F50" s="307" t="b">
        <f t="shared" si="1"/>
        <v>0</v>
      </c>
      <c r="G50" s="308">
        <f t="shared" si="5"/>
        <v>1</v>
      </c>
      <c r="H50" s="15"/>
      <c r="I50" s="15" t="str">
        <f t="shared" si="6"/>
        <v/>
      </c>
      <c r="J50" s="15" t="str">
        <f t="shared" si="7"/>
        <v/>
      </c>
    </row>
    <row r="51" spans="1:10">
      <c r="A51" s="36">
        <v>42</v>
      </c>
      <c r="B51" s="6"/>
      <c r="C51" s="6"/>
      <c r="D51" s="188"/>
      <c r="E51" s="15" t="str">
        <f t="shared" si="0"/>
        <v/>
      </c>
      <c r="F51" s="307" t="b">
        <f t="shared" si="1"/>
        <v>0</v>
      </c>
      <c r="G51" s="308">
        <f t="shared" si="5"/>
        <v>1</v>
      </c>
      <c r="H51" s="15"/>
      <c r="I51" s="15" t="str">
        <f t="shared" si="6"/>
        <v/>
      </c>
      <c r="J51" s="15" t="str">
        <f t="shared" si="7"/>
        <v/>
      </c>
    </row>
    <row r="52" spans="1:10">
      <c r="A52" s="36">
        <v>43</v>
      </c>
      <c r="B52" s="6"/>
      <c r="C52" s="6"/>
      <c r="D52" s="188"/>
      <c r="E52" s="15" t="str">
        <f t="shared" si="0"/>
        <v/>
      </c>
      <c r="F52" s="307" t="b">
        <f t="shared" si="1"/>
        <v>0</v>
      </c>
      <c r="G52" s="308">
        <f t="shared" si="5"/>
        <v>1</v>
      </c>
      <c r="H52" s="15"/>
      <c r="I52" s="15" t="str">
        <f t="shared" si="6"/>
        <v/>
      </c>
      <c r="J52" s="15" t="str">
        <f t="shared" si="7"/>
        <v/>
      </c>
    </row>
    <row r="53" spans="1:10">
      <c r="A53" s="36">
        <v>44</v>
      </c>
      <c r="B53" s="6"/>
      <c r="C53" s="6"/>
      <c r="D53" s="188"/>
      <c r="E53" s="15" t="str">
        <f t="shared" si="0"/>
        <v/>
      </c>
      <c r="F53" s="307" t="b">
        <f t="shared" si="1"/>
        <v>0</v>
      </c>
      <c r="G53" s="308">
        <f t="shared" si="5"/>
        <v>1</v>
      </c>
      <c r="H53" s="15"/>
      <c r="I53" s="15" t="str">
        <f t="shared" si="6"/>
        <v/>
      </c>
      <c r="J53" s="15" t="str">
        <f t="shared" si="7"/>
        <v/>
      </c>
    </row>
    <row r="54" spans="1:10">
      <c r="A54" s="36">
        <v>45</v>
      </c>
      <c r="B54" s="6"/>
      <c r="C54" s="6"/>
      <c r="D54" s="188"/>
      <c r="E54" s="15" t="str">
        <f t="shared" si="0"/>
        <v/>
      </c>
      <c r="F54" s="307" t="b">
        <f t="shared" si="1"/>
        <v>0</v>
      </c>
      <c r="G54" s="308">
        <f t="shared" si="5"/>
        <v>1</v>
      </c>
      <c r="H54" s="15"/>
      <c r="I54" s="15" t="str">
        <f t="shared" si="6"/>
        <v/>
      </c>
      <c r="J54" s="15" t="str">
        <f t="shared" si="7"/>
        <v/>
      </c>
    </row>
    <row r="55" spans="1:10">
      <c r="A55" s="36">
        <v>46</v>
      </c>
      <c r="B55" s="6"/>
      <c r="C55" s="6"/>
      <c r="D55" s="188"/>
      <c r="E55" s="15" t="str">
        <f t="shared" si="0"/>
        <v/>
      </c>
      <c r="F55" s="307" t="b">
        <f t="shared" si="1"/>
        <v>0</v>
      </c>
      <c r="G55" s="308">
        <f t="shared" si="5"/>
        <v>1</v>
      </c>
      <c r="H55" s="15"/>
      <c r="I55" s="15" t="str">
        <f t="shared" si="6"/>
        <v/>
      </c>
      <c r="J55" s="15" t="str">
        <f t="shared" si="7"/>
        <v/>
      </c>
    </row>
    <row r="56" spans="1:10">
      <c r="A56" s="36">
        <v>47</v>
      </c>
      <c r="B56" s="6"/>
      <c r="C56" s="6"/>
      <c r="D56" s="188"/>
      <c r="E56" s="15" t="str">
        <f t="shared" si="0"/>
        <v/>
      </c>
      <c r="F56" s="307" t="b">
        <f t="shared" si="1"/>
        <v>0</v>
      </c>
      <c r="G56" s="308">
        <f t="shared" si="5"/>
        <v>1</v>
      </c>
      <c r="H56" s="15"/>
      <c r="I56" s="15" t="str">
        <f t="shared" si="6"/>
        <v/>
      </c>
      <c r="J56" s="15" t="str">
        <f t="shared" si="7"/>
        <v/>
      </c>
    </row>
    <row r="57" spans="1:10">
      <c r="A57" s="36">
        <v>48</v>
      </c>
      <c r="B57" s="6"/>
      <c r="C57" s="6"/>
      <c r="D57" s="188"/>
      <c r="E57" s="15" t="str">
        <f t="shared" si="0"/>
        <v/>
      </c>
      <c r="F57" s="307" t="b">
        <f t="shared" si="1"/>
        <v>0</v>
      </c>
      <c r="G57" s="308">
        <f t="shared" si="5"/>
        <v>1</v>
      </c>
      <c r="H57" s="15"/>
      <c r="I57" s="15" t="str">
        <f t="shared" si="6"/>
        <v/>
      </c>
      <c r="J57" s="15" t="str">
        <f t="shared" si="7"/>
        <v/>
      </c>
    </row>
    <row r="58" spans="1:10">
      <c r="A58" s="36">
        <v>49</v>
      </c>
      <c r="B58" s="6"/>
      <c r="C58" s="6"/>
      <c r="D58" s="188"/>
      <c r="E58" s="15" t="str">
        <f t="shared" si="0"/>
        <v/>
      </c>
      <c r="F58" s="307" t="b">
        <f t="shared" si="1"/>
        <v>0</v>
      </c>
      <c r="G58" s="308">
        <f t="shared" si="5"/>
        <v>1</v>
      </c>
      <c r="H58" s="15"/>
      <c r="I58" s="15" t="str">
        <f t="shared" si="6"/>
        <v/>
      </c>
      <c r="J58" s="15" t="str">
        <f t="shared" si="7"/>
        <v/>
      </c>
    </row>
    <row r="59" spans="1:10">
      <c r="A59" s="36">
        <v>50</v>
      </c>
      <c r="B59" s="6"/>
      <c r="C59" s="6"/>
      <c r="D59" s="188"/>
      <c r="E59" s="15" t="str">
        <f t="shared" si="0"/>
        <v/>
      </c>
      <c r="F59" s="307" t="b">
        <f t="shared" si="1"/>
        <v>0</v>
      </c>
      <c r="G59" s="308">
        <f t="shared" si="5"/>
        <v>1</v>
      </c>
      <c r="H59" s="15"/>
      <c r="I59" s="15" t="str">
        <f t="shared" si="6"/>
        <v/>
      </c>
      <c r="J59" s="15" t="str">
        <f t="shared" si="7"/>
        <v/>
      </c>
    </row>
    <row r="60" spans="1:10">
      <c r="A60" s="36">
        <v>51</v>
      </c>
      <c r="B60" s="6"/>
      <c r="C60" s="6"/>
      <c r="D60" s="188"/>
      <c r="E60" s="15" t="str">
        <f t="shared" si="0"/>
        <v/>
      </c>
      <c r="F60" s="307" t="b">
        <f t="shared" si="1"/>
        <v>0</v>
      </c>
      <c r="G60" s="308">
        <f t="shared" si="5"/>
        <v>1</v>
      </c>
      <c r="H60" s="15"/>
      <c r="I60" s="15" t="str">
        <f t="shared" si="6"/>
        <v/>
      </c>
      <c r="J60" s="15" t="str">
        <f t="shared" si="7"/>
        <v/>
      </c>
    </row>
    <row r="61" spans="1:10">
      <c r="A61" s="36">
        <v>52</v>
      </c>
      <c r="B61" s="6"/>
      <c r="C61" s="6"/>
      <c r="D61" s="188"/>
      <c r="E61" s="15" t="str">
        <f t="shared" si="0"/>
        <v/>
      </c>
      <c r="F61" s="307" t="b">
        <f t="shared" si="1"/>
        <v>0</v>
      </c>
      <c r="G61" s="308">
        <f t="shared" si="5"/>
        <v>1</v>
      </c>
      <c r="H61" s="15"/>
      <c r="I61" s="15" t="str">
        <f t="shared" si="6"/>
        <v/>
      </c>
      <c r="J61" s="15" t="str">
        <f t="shared" si="7"/>
        <v/>
      </c>
    </row>
    <row r="62" spans="1:10">
      <c r="A62" s="36">
        <v>53</v>
      </c>
      <c r="B62" s="6"/>
      <c r="C62" s="6"/>
      <c r="D62" s="188"/>
      <c r="E62" s="15" t="str">
        <f t="shared" si="0"/>
        <v/>
      </c>
      <c r="F62" s="307" t="b">
        <f t="shared" si="1"/>
        <v>0</v>
      </c>
      <c r="G62" s="308">
        <f t="shared" si="5"/>
        <v>1</v>
      </c>
      <c r="H62" s="15"/>
      <c r="I62" s="15" t="str">
        <f t="shared" si="6"/>
        <v/>
      </c>
      <c r="J62" s="15" t="str">
        <f t="shared" si="7"/>
        <v/>
      </c>
    </row>
    <row r="63" spans="1:10">
      <c r="A63" s="36">
        <v>54</v>
      </c>
      <c r="B63" s="6"/>
      <c r="C63" s="6"/>
      <c r="D63" s="188"/>
      <c r="E63" s="15" t="str">
        <f t="shared" si="0"/>
        <v/>
      </c>
      <c r="F63" s="307" t="b">
        <f t="shared" si="1"/>
        <v>0</v>
      </c>
      <c r="G63" s="308">
        <f t="shared" si="5"/>
        <v>1</v>
      </c>
      <c r="H63" s="15"/>
      <c r="I63" s="15" t="str">
        <f t="shared" si="6"/>
        <v/>
      </c>
      <c r="J63" s="15" t="str">
        <f t="shared" si="7"/>
        <v/>
      </c>
    </row>
    <row r="64" spans="1:10">
      <c r="A64" s="36">
        <v>55</v>
      </c>
      <c r="B64" s="6"/>
      <c r="C64" s="6"/>
      <c r="D64" s="188"/>
      <c r="E64" s="15" t="str">
        <f t="shared" si="0"/>
        <v/>
      </c>
      <c r="F64" s="307" t="b">
        <f t="shared" si="1"/>
        <v>0</v>
      </c>
      <c r="G64" s="308">
        <f t="shared" si="5"/>
        <v>1</v>
      </c>
      <c r="H64" s="15"/>
      <c r="I64" s="15" t="str">
        <f t="shared" si="6"/>
        <v/>
      </c>
      <c r="J64" s="15" t="str">
        <f t="shared" si="7"/>
        <v/>
      </c>
    </row>
    <row r="65" spans="1:10">
      <c r="A65" s="36">
        <v>56</v>
      </c>
      <c r="B65" s="6"/>
      <c r="C65" s="6"/>
      <c r="D65" s="188"/>
      <c r="E65" s="15" t="str">
        <f t="shared" si="0"/>
        <v/>
      </c>
      <c r="F65" s="307" t="b">
        <f t="shared" si="1"/>
        <v>0</v>
      </c>
      <c r="G65" s="308">
        <f t="shared" si="5"/>
        <v>1</v>
      </c>
      <c r="H65" s="15"/>
      <c r="I65" s="15" t="str">
        <f t="shared" si="6"/>
        <v/>
      </c>
      <c r="J65" s="15" t="str">
        <f t="shared" si="7"/>
        <v/>
      </c>
    </row>
    <row r="66" spans="1:10">
      <c r="A66" s="36">
        <v>57</v>
      </c>
      <c r="B66" s="6"/>
      <c r="C66" s="6"/>
      <c r="D66" s="188"/>
      <c r="E66" s="15" t="str">
        <f t="shared" si="0"/>
        <v/>
      </c>
      <c r="F66" s="307" t="b">
        <f t="shared" si="1"/>
        <v>0</v>
      </c>
      <c r="G66" s="308">
        <f t="shared" si="5"/>
        <v>1</v>
      </c>
      <c r="H66" s="15"/>
      <c r="I66" s="15" t="str">
        <f t="shared" si="6"/>
        <v/>
      </c>
      <c r="J66" s="15" t="str">
        <f t="shared" si="7"/>
        <v/>
      </c>
    </row>
    <row r="67" spans="1:10">
      <c r="A67" s="36">
        <v>58</v>
      </c>
      <c r="B67" s="6"/>
      <c r="C67" s="6"/>
      <c r="D67" s="188"/>
      <c r="E67" s="15" t="str">
        <f t="shared" si="0"/>
        <v/>
      </c>
      <c r="F67" s="307" t="b">
        <f t="shared" si="1"/>
        <v>0</v>
      </c>
      <c r="G67" s="308">
        <f t="shared" si="5"/>
        <v>1</v>
      </c>
      <c r="H67" s="15"/>
      <c r="I67" s="15" t="str">
        <f t="shared" si="6"/>
        <v/>
      </c>
      <c r="J67" s="15" t="str">
        <f t="shared" si="7"/>
        <v/>
      </c>
    </row>
    <row r="68" spans="1:10">
      <c r="A68" s="36">
        <v>59</v>
      </c>
      <c r="B68" s="6"/>
      <c r="C68" s="6"/>
      <c r="D68" s="188"/>
      <c r="E68" s="15" t="str">
        <f t="shared" si="0"/>
        <v/>
      </c>
      <c r="F68" s="307" t="b">
        <f t="shared" si="1"/>
        <v>0</v>
      </c>
      <c r="G68" s="308">
        <f t="shared" si="5"/>
        <v>1</v>
      </c>
      <c r="H68" s="15"/>
      <c r="I68" s="15" t="str">
        <f t="shared" si="6"/>
        <v/>
      </c>
      <c r="J68" s="15" t="str">
        <f t="shared" si="7"/>
        <v/>
      </c>
    </row>
    <row r="69" spans="1:10">
      <c r="A69" s="36">
        <v>60</v>
      </c>
      <c r="B69" s="6"/>
      <c r="C69" s="6"/>
      <c r="D69" s="188"/>
      <c r="E69" s="15" t="str">
        <f t="shared" si="0"/>
        <v/>
      </c>
      <c r="F69" s="307" t="b">
        <f t="shared" si="1"/>
        <v>0</v>
      </c>
      <c r="G69" s="308">
        <f t="shared" si="5"/>
        <v>1</v>
      </c>
      <c r="H69" s="15"/>
      <c r="I69" s="15" t="str">
        <f t="shared" si="6"/>
        <v/>
      </c>
      <c r="J69" s="15" t="str">
        <f t="shared" si="7"/>
        <v/>
      </c>
    </row>
    <row r="70" spans="1:10">
      <c r="A70" s="36">
        <v>61</v>
      </c>
      <c r="B70" s="6"/>
      <c r="C70" s="6"/>
      <c r="D70" s="188"/>
      <c r="E70" s="15" t="str">
        <f t="shared" si="0"/>
        <v/>
      </c>
      <c r="F70" s="307" t="b">
        <f t="shared" si="1"/>
        <v>0</v>
      </c>
      <c r="G70" s="308">
        <f t="shared" si="5"/>
        <v>1</v>
      </c>
      <c r="H70" s="15"/>
      <c r="I70" s="15" t="str">
        <f t="shared" si="6"/>
        <v/>
      </c>
      <c r="J70" s="15" t="str">
        <f t="shared" si="7"/>
        <v/>
      </c>
    </row>
    <row r="71" spans="1:10">
      <c r="A71" s="36">
        <v>62</v>
      </c>
      <c r="B71" s="6"/>
      <c r="C71" s="6"/>
      <c r="D71" s="188"/>
      <c r="E71" s="15" t="str">
        <f t="shared" si="0"/>
        <v/>
      </c>
      <c r="F71" s="307" t="b">
        <f t="shared" si="1"/>
        <v>0</v>
      </c>
      <c r="G71" s="308">
        <f t="shared" si="5"/>
        <v>1</v>
      </c>
      <c r="H71" s="15"/>
      <c r="I71" s="15" t="str">
        <f t="shared" si="6"/>
        <v/>
      </c>
      <c r="J71" s="15" t="str">
        <f t="shared" si="7"/>
        <v/>
      </c>
    </row>
    <row r="72" spans="1:10">
      <c r="A72" s="36">
        <v>63</v>
      </c>
      <c r="B72" s="6"/>
      <c r="C72" s="6"/>
      <c r="D72" s="188"/>
      <c r="E72" s="15" t="str">
        <f t="shared" si="0"/>
        <v/>
      </c>
      <c r="F72" s="307" t="b">
        <f t="shared" si="1"/>
        <v>0</v>
      </c>
      <c r="G72" s="308">
        <f t="shared" si="5"/>
        <v>1</v>
      </c>
      <c r="H72" s="15"/>
      <c r="I72" s="15" t="str">
        <f t="shared" si="6"/>
        <v/>
      </c>
      <c r="J72" s="15" t="str">
        <f t="shared" si="7"/>
        <v/>
      </c>
    </row>
    <row r="73" spans="1:10">
      <c r="A73" s="36">
        <v>64</v>
      </c>
      <c r="B73" s="6"/>
      <c r="C73" s="6"/>
      <c r="D73" s="188"/>
      <c r="E73" s="15" t="str">
        <f t="shared" si="0"/>
        <v/>
      </c>
      <c r="F73" s="307" t="b">
        <f t="shared" si="1"/>
        <v>0</v>
      </c>
      <c r="G73" s="308">
        <f t="shared" si="5"/>
        <v>1</v>
      </c>
      <c r="H73" s="15"/>
      <c r="I73" s="15" t="str">
        <f t="shared" si="6"/>
        <v/>
      </c>
      <c r="J73" s="15" t="str">
        <f t="shared" si="7"/>
        <v/>
      </c>
    </row>
    <row r="74" spans="1:10">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c r="A76" s="36">
        <v>67</v>
      </c>
      <c r="B76" s="6"/>
      <c r="C76" s="6"/>
      <c r="D76" s="188"/>
      <c r="E76" s="15" t="str">
        <f t="shared" si="8"/>
        <v/>
      </c>
      <c r="F76" s="307" t="b">
        <f t="shared" si="9"/>
        <v>0</v>
      </c>
      <c r="G76" s="308">
        <f t="shared" si="10"/>
        <v>1</v>
      </c>
      <c r="H76" s="15"/>
      <c r="I76" s="15" t="str">
        <f t="shared" si="11"/>
        <v/>
      </c>
      <c r="J76" s="15" t="str">
        <f t="shared" si="12"/>
        <v/>
      </c>
    </row>
    <row r="77" spans="1:10">
      <c r="A77" s="36">
        <v>68</v>
      </c>
      <c r="B77" s="6"/>
      <c r="C77" s="6"/>
      <c r="D77" s="188"/>
      <c r="E77" s="15" t="str">
        <f t="shared" si="8"/>
        <v/>
      </c>
      <c r="F77" s="307" t="b">
        <f t="shared" si="9"/>
        <v>0</v>
      </c>
      <c r="G77" s="308">
        <f t="shared" si="10"/>
        <v>1</v>
      </c>
      <c r="H77" s="15"/>
      <c r="I77" s="15" t="str">
        <f t="shared" si="11"/>
        <v/>
      </c>
      <c r="J77" s="15" t="str">
        <f t="shared" si="12"/>
        <v/>
      </c>
    </row>
    <row r="78" spans="1:10">
      <c r="A78" s="36">
        <v>69</v>
      </c>
      <c r="B78" s="6"/>
      <c r="C78" s="6"/>
      <c r="D78" s="188"/>
      <c r="E78" s="15" t="str">
        <f t="shared" si="8"/>
        <v/>
      </c>
      <c r="F78" s="307" t="b">
        <f t="shared" si="9"/>
        <v>0</v>
      </c>
      <c r="G78" s="308">
        <f t="shared" si="10"/>
        <v>1</v>
      </c>
      <c r="H78" s="15"/>
      <c r="I78" s="15" t="str">
        <f t="shared" si="11"/>
        <v/>
      </c>
      <c r="J78" s="15" t="str">
        <f t="shared" si="12"/>
        <v/>
      </c>
    </row>
    <row r="79" spans="1:10">
      <c r="A79" s="36">
        <v>70</v>
      </c>
      <c r="B79" s="6"/>
      <c r="C79" s="6"/>
      <c r="D79" s="188"/>
      <c r="E79" s="15" t="str">
        <f t="shared" si="8"/>
        <v/>
      </c>
      <c r="F79" s="307" t="b">
        <f t="shared" si="9"/>
        <v>0</v>
      </c>
      <c r="G79" s="308">
        <f t="shared" si="10"/>
        <v>1</v>
      </c>
      <c r="H79" s="15"/>
      <c r="I79" s="15" t="str">
        <f t="shared" si="11"/>
        <v/>
      </c>
      <c r="J79" s="15" t="str">
        <f t="shared" si="12"/>
        <v/>
      </c>
    </row>
    <row r="80" spans="1:10">
      <c r="A80" s="36">
        <v>71</v>
      </c>
      <c r="B80" s="6"/>
      <c r="C80" s="6"/>
      <c r="D80" s="188"/>
      <c r="E80" s="15" t="str">
        <f t="shared" si="8"/>
        <v/>
      </c>
      <c r="F80" s="307" t="b">
        <f t="shared" si="9"/>
        <v>0</v>
      </c>
      <c r="G80" s="308">
        <f t="shared" si="10"/>
        <v>1</v>
      </c>
      <c r="H80" s="15"/>
      <c r="I80" s="15" t="str">
        <f t="shared" si="11"/>
        <v/>
      </c>
      <c r="J80" s="15" t="str">
        <f t="shared" si="12"/>
        <v/>
      </c>
    </row>
    <row r="81" spans="1:10">
      <c r="A81" s="36">
        <v>72</v>
      </c>
      <c r="B81" s="6"/>
      <c r="C81" s="6"/>
      <c r="D81" s="188"/>
      <c r="E81" s="15" t="str">
        <f t="shared" si="8"/>
        <v/>
      </c>
      <c r="F81" s="307" t="b">
        <f t="shared" si="9"/>
        <v>0</v>
      </c>
      <c r="G81" s="308">
        <f t="shared" si="10"/>
        <v>1</v>
      </c>
      <c r="H81" s="15"/>
      <c r="I81" s="15" t="str">
        <f t="shared" si="11"/>
        <v/>
      </c>
      <c r="J81" s="15" t="str">
        <f t="shared" si="12"/>
        <v/>
      </c>
    </row>
    <row r="82" spans="1:10">
      <c r="A82" s="36">
        <v>73</v>
      </c>
      <c r="B82" s="6"/>
      <c r="C82" s="6"/>
      <c r="D82" s="188"/>
      <c r="E82" s="15" t="str">
        <f t="shared" si="8"/>
        <v/>
      </c>
      <c r="F82" s="307" t="b">
        <f t="shared" si="9"/>
        <v>0</v>
      </c>
      <c r="G82" s="308">
        <f t="shared" si="10"/>
        <v>1</v>
      </c>
      <c r="H82" s="15"/>
      <c r="I82" s="15" t="str">
        <f t="shared" si="11"/>
        <v/>
      </c>
      <c r="J82" s="15" t="str">
        <f t="shared" si="12"/>
        <v/>
      </c>
    </row>
    <row r="83" spans="1:10">
      <c r="A83" s="36">
        <v>74</v>
      </c>
      <c r="B83" s="6"/>
      <c r="C83" s="6"/>
      <c r="D83" s="188"/>
      <c r="E83" s="15" t="str">
        <f t="shared" si="8"/>
        <v/>
      </c>
      <c r="F83" s="307" t="b">
        <f t="shared" si="9"/>
        <v>0</v>
      </c>
      <c r="G83" s="308">
        <f t="shared" si="10"/>
        <v>1</v>
      </c>
      <c r="H83" s="15"/>
      <c r="I83" s="15" t="str">
        <f t="shared" si="11"/>
        <v/>
      </c>
      <c r="J83" s="15" t="str">
        <f t="shared" si="12"/>
        <v/>
      </c>
    </row>
    <row r="84" spans="1:10">
      <c r="A84" s="36">
        <v>75</v>
      </c>
      <c r="B84" s="6"/>
      <c r="C84" s="6"/>
      <c r="D84" s="188"/>
      <c r="E84" s="15" t="str">
        <f t="shared" si="8"/>
        <v/>
      </c>
      <c r="F84" s="307" t="b">
        <f t="shared" si="9"/>
        <v>0</v>
      </c>
      <c r="G84" s="308">
        <f t="shared" si="10"/>
        <v>1</v>
      </c>
      <c r="H84" s="15"/>
      <c r="I84" s="15" t="str">
        <f t="shared" si="11"/>
        <v/>
      </c>
      <c r="J84" s="15" t="str">
        <f t="shared" si="12"/>
        <v/>
      </c>
    </row>
    <row r="85" spans="1:10">
      <c r="A85" s="36">
        <v>76</v>
      </c>
      <c r="B85" s="6"/>
      <c r="C85" s="6"/>
      <c r="D85" s="188"/>
      <c r="E85" s="15" t="str">
        <f t="shared" si="8"/>
        <v/>
      </c>
      <c r="F85" s="307" t="b">
        <f t="shared" si="9"/>
        <v>0</v>
      </c>
      <c r="G85" s="308">
        <f t="shared" si="10"/>
        <v>1</v>
      </c>
      <c r="H85" s="15"/>
      <c r="I85" s="15" t="str">
        <f t="shared" si="11"/>
        <v/>
      </c>
      <c r="J85" s="15" t="str">
        <f t="shared" si="12"/>
        <v/>
      </c>
    </row>
    <row r="86" spans="1:10">
      <c r="A86" s="36">
        <v>77</v>
      </c>
      <c r="B86" s="6"/>
      <c r="C86" s="6"/>
      <c r="D86" s="188"/>
      <c r="E86" s="15" t="str">
        <f t="shared" si="8"/>
        <v/>
      </c>
      <c r="F86" s="307" t="b">
        <f t="shared" si="9"/>
        <v>0</v>
      </c>
      <c r="G86" s="308">
        <f t="shared" si="10"/>
        <v>1</v>
      </c>
      <c r="H86" s="15"/>
      <c r="I86" s="15" t="str">
        <f t="shared" si="11"/>
        <v/>
      </c>
      <c r="J86" s="15" t="str">
        <f t="shared" si="12"/>
        <v/>
      </c>
    </row>
    <row r="87" spans="1:10">
      <c r="A87" s="36">
        <v>78</v>
      </c>
      <c r="B87" s="6"/>
      <c r="C87" s="6"/>
      <c r="D87" s="188"/>
      <c r="E87" s="15" t="str">
        <f t="shared" si="8"/>
        <v/>
      </c>
      <c r="F87" s="307" t="b">
        <f t="shared" si="9"/>
        <v>0</v>
      </c>
      <c r="G87" s="308">
        <f t="shared" si="10"/>
        <v>1</v>
      </c>
      <c r="H87" s="15"/>
      <c r="I87" s="15" t="str">
        <f t="shared" si="11"/>
        <v/>
      </c>
      <c r="J87" s="15" t="str">
        <f t="shared" si="12"/>
        <v/>
      </c>
    </row>
    <row r="88" spans="1:10">
      <c r="A88" s="36">
        <v>79</v>
      </c>
      <c r="B88" s="6"/>
      <c r="C88" s="6"/>
      <c r="D88" s="188"/>
      <c r="E88" s="15" t="str">
        <f t="shared" si="8"/>
        <v/>
      </c>
      <c r="F88" s="307" t="b">
        <f t="shared" si="9"/>
        <v>0</v>
      </c>
      <c r="G88" s="308">
        <f t="shared" si="10"/>
        <v>1</v>
      </c>
      <c r="H88" s="15"/>
      <c r="I88" s="15" t="str">
        <f t="shared" si="11"/>
        <v/>
      </c>
      <c r="J88" s="15" t="str">
        <f t="shared" si="12"/>
        <v/>
      </c>
    </row>
    <row r="89" spans="1:10">
      <c r="A89" s="36">
        <v>80</v>
      </c>
      <c r="B89" s="6"/>
      <c r="C89" s="6"/>
      <c r="D89" s="188"/>
      <c r="E89" s="15" t="str">
        <f t="shared" si="8"/>
        <v/>
      </c>
      <c r="F89" s="307" t="b">
        <f t="shared" si="9"/>
        <v>0</v>
      </c>
      <c r="G89" s="308">
        <f t="shared" si="10"/>
        <v>1</v>
      </c>
      <c r="H89" s="15"/>
      <c r="I89" s="15" t="str">
        <f t="shared" si="11"/>
        <v/>
      </c>
      <c r="J89" s="15" t="str">
        <f t="shared" si="12"/>
        <v/>
      </c>
    </row>
    <row r="90" spans="1:10">
      <c r="A90" s="36">
        <v>81</v>
      </c>
      <c r="B90" s="6"/>
      <c r="C90" s="6"/>
      <c r="D90" s="188"/>
      <c r="E90" s="15" t="str">
        <f t="shared" si="8"/>
        <v/>
      </c>
      <c r="F90" s="307" t="b">
        <f t="shared" si="9"/>
        <v>0</v>
      </c>
      <c r="G90" s="308">
        <f t="shared" si="10"/>
        <v>1</v>
      </c>
      <c r="H90" s="15"/>
      <c r="I90" s="15" t="str">
        <f t="shared" si="11"/>
        <v/>
      </c>
      <c r="J90" s="15" t="str">
        <f t="shared" si="12"/>
        <v/>
      </c>
    </row>
    <row r="91" spans="1:10">
      <c r="A91" s="36">
        <v>82</v>
      </c>
      <c r="B91" s="6"/>
      <c r="C91" s="6"/>
      <c r="D91" s="188"/>
      <c r="E91" s="15" t="str">
        <f t="shared" si="8"/>
        <v/>
      </c>
      <c r="F91" s="307" t="b">
        <f t="shared" si="9"/>
        <v>0</v>
      </c>
      <c r="G91" s="308">
        <f t="shared" si="10"/>
        <v>1</v>
      </c>
      <c r="H91" s="15"/>
      <c r="I91" s="15" t="str">
        <f t="shared" si="11"/>
        <v/>
      </c>
      <c r="J91" s="15" t="str">
        <f t="shared" si="12"/>
        <v/>
      </c>
    </row>
    <row r="92" spans="1:10">
      <c r="A92" s="36">
        <v>83</v>
      </c>
      <c r="B92" s="6"/>
      <c r="C92" s="6"/>
      <c r="D92" s="188"/>
      <c r="E92" s="15" t="str">
        <f t="shared" si="8"/>
        <v/>
      </c>
      <c r="F92" s="307" t="b">
        <f t="shared" si="9"/>
        <v>0</v>
      </c>
      <c r="G92" s="308">
        <f t="shared" si="10"/>
        <v>1</v>
      </c>
      <c r="H92" s="15"/>
      <c r="I92" s="15" t="str">
        <f t="shared" si="11"/>
        <v/>
      </c>
      <c r="J92" s="15" t="str">
        <f t="shared" si="12"/>
        <v/>
      </c>
    </row>
    <row r="93" spans="1:10">
      <c r="A93" s="36">
        <v>84</v>
      </c>
      <c r="B93" s="6"/>
      <c r="C93" s="6"/>
      <c r="D93" s="188"/>
      <c r="E93" s="15" t="str">
        <f t="shared" si="8"/>
        <v/>
      </c>
      <c r="F93" s="307" t="b">
        <f t="shared" si="9"/>
        <v>0</v>
      </c>
      <c r="G93" s="308">
        <f t="shared" si="10"/>
        <v>1</v>
      </c>
      <c r="H93" s="15"/>
      <c r="I93" s="15" t="str">
        <f t="shared" si="11"/>
        <v/>
      </c>
      <c r="J93" s="15" t="str">
        <f t="shared" si="12"/>
        <v/>
      </c>
    </row>
    <row r="94" spans="1:10">
      <c r="A94" s="36">
        <v>85</v>
      </c>
      <c r="B94" s="6"/>
      <c r="C94" s="6"/>
      <c r="D94" s="188"/>
      <c r="E94" s="15" t="str">
        <f t="shared" si="8"/>
        <v/>
      </c>
      <c r="F94" s="307" t="b">
        <f t="shared" si="9"/>
        <v>0</v>
      </c>
      <c r="G94" s="308">
        <f t="shared" si="10"/>
        <v>1</v>
      </c>
      <c r="H94" s="15"/>
      <c r="I94" s="15" t="str">
        <f t="shared" si="11"/>
        <v/>
      </c>
      <c r="J94" s="15" t="str">
        <f t="shared" si="12"/>
        <v/>
      </c>
    </row>
    <row r="95" spans="1:10">
      <c r="A95" s="36">
        <v>86</v>
      </c>
      <c r="B95" s="6"/>
      <c r="C95" s="6"/>
      <c r="D95" s="188"/>
      <c r="E95" s="15" t="str">
        <f t="shared" si="8"/>
        <v/>
      </c>
      <c r="F95" s="307" t="b">
        <f t="shared" si="9"/>
        <v>0</v>
      </c>
      <c r="G95" s="308">
        <f t="shared" si="10"/>
        <v>1</v>
      </c>
      <c r="H95" s="15"/>
      <c r="I95" s="15" t="str">
        <f t="shared" si="11"/>
        <v/>
      </c>
      <c r="J95" s="15" t="str">
        <f t="shared" si="12"/>
        <v/>
      </c>
    </row>
    <row r="96" spans="1:10">
      <c r="A96" s="36">
        <v>87</v>
      </c>
      <c r="B96" s="6"/>
      <c r="C96" s="6"/>
      <c r="D96" s="188"/>
      <c r="E96" s="15" t="str">
        <f t="shared" si="8"/>
        <v/>
      </c>
      <c r="F96" s="307" t="b">
        <f t="shared" si="9"/>
        <v>0</v>
      </c>
      <c r="G96" s="308">
        <f t="shared" si="10"/>
        <v>1</v>
      </c>
      <c r="H96" s="15"/>
      <c r="I96" s="15" t="str">
        <f t="shared" si="11"/>
        <v/>
      </c>
      <c r="J96" s="15" t="str">
        <f t="shared" si="12"/>
        <v/>
      </c>
    </row>
    <row r="97" spans="1:10">
      <c r="A97" s="36">
        <v>88</v>
      </c>
      <c r="B97" s="6"/>
      <c r="C97" s="6"/>
      <c r="D97" s="188"/>
      <c r="E97" s="15" t="str">
        <f t="shared" si="8"/>
        <v/>
      </c>
      <c r="F97" s="307" t="b">
        <f t="shared" si="9"/>
        <v>0</v>
      </c>
      <c r="G97" s="308">
        <f t="shared" si="10"/>
        <v>1</v>
      </c>
      <c r="H97" s="15"/>
      <c r="I97" s="15" t="str">
        <f t="shared" si="11"/>
        <v/>
      </c>
      <c r="J97" s="15" t="str">
        <f t="shared" si="12"/>
        <v/>
      </c>
    </row>
    <row r="98" spans="1:10">
      <c r="A98" s="36">
        <v>89</v>
      </c>
      <c r="B98" s="6"/>
      <c r="C98" s="6"/>
      <c r="D98" s="188"/>
      <c r="E98" s="15" t="str">
        <f t="shared" si="8"/>
        <v/>
      </c>
      <c r="F98" s="307" t="b">
        <f t="shared" si="9"/>
        <v>0</v>
      </c>
      <c r="G98" s="308">
        <f t="shared" si="10"/>
        <v>1</v>
      </c>
      <c r="H98" s="15"/>
      <c r="I98" s="15" t="str">
        <f t="shared" si="11"/>
        <v/>
      </c>
      <c r="J98" s="15" t="str">
        <f t="shared" si="12"/>
        <v/>
      </c>
    </row>
    <row r="99" spans="1:10">
      <c r="A99" s="36">
        <v>90</v>
      </c>
      <c r="B99" s="6"/>
      <c r="C99" s="6"/>
      <c r="D99" s="188"/>
      <c r="E99" s="15" t="str">
        <f t="shared" si="8"/>
        <v/>
      </c>
      <c r="F99" s="307" t="b">
        <f t="shared" si="9"/>
        <v>0</v>
      </c>
      <c r="G99" s="308">
        <f t="shared" si="10"/>
        <v>1</v>
      </c>
      <c r="H99" s="15"/>
      <c r="I99" s="15" t="str">
        <f t="shared" si="11"/>
        <v/>
      </c>
      <c r="J99" s="15" t="str">
        <f t="shared" si="12"/>
        <v/>
      </c>
    </row>
    <row r="100" spans="1:10">
      <c r="A100" s="36">
        <v>91</v>
      </c>
      <c r="B100" s="6"/>
      <c r="C100" s="6"/>
      <c r="D100" s="188"/>
      <c r="E100" s="15" t="str">
        <f t="shared" si="8"/>
        <v/>
      </c>
      <c r="F100" s="307" t="b">
        <f t="shared" si="9"/>
        <v>0</v>
      </c>
      <c r="G100" s="308">
        <f t="shared" si="10"/>
        <v>1</v>
      </c>
      <c r="H100" s="15"/>
      <c r="I100" s="15" t="str">
        <f t="shared" si="11"/>
        <v/>
      </c>
      <c r="J100" s="15" t="str">
        <f t="shared" si="12"/>
        <v/>
      </c>
    </row>
    <row r="101" spans="1:10">
      <c r="A101" s="36">
        <v>92</v>
      </c>
      <c r="B101" s="6"/>
      <c r="C101" s="6"/>
      <c r="D101" s="188"/>
      <c r="E101" s="15" t="str">
        <f t="shared" si="8"/>
        <v/>
      </c>
      <c r="F101" s="307" t="b">
        <f t="shared" si="9"/>
        <v>0</v>
      </c>
      <c r="G101" s="308">
        <f t="shared" si="10"/>
        <v>1</v>
      </c>
      <c r="H101" s="15"/>
      <c r="I101" s="15" t="str">
        <f t="shared" si="11"/>
        <v/>
      </c>
      <c r="J101" s="15" t="str">
        <f t="shared" si="12"/>
        <v/>
      </c>
    </row>
    <row r="102" spans="1:10">
      <c r="A102" s="36">
        <v>93</v>
      </c>
      <c r="B102" s="6"/>
      <c r="C102" s="6"/>
      <c r="D102" s="188"/>
      <c r="E102" s="15" t="str">
        <f t="shared" si="8"/>
        <v/>
      </c>
      <c r="F102" s="307" t="b">
        <f t="shared" si="9"/>
        <v>0</v>
      </c>
      <c r="G102" s="308">
        <f t="shared" si="10"/>
        <v>1</v>
      </c>
      <c r="H102" s="15"/>
      <c r="I102" s="15" t="str">
        <f t="shared" si="11"/>
        <v/>
      </c>
      <c r="J102" s="15" t="str">
        <f t="shared" si="12"/>
        <v/>
      </c>
    </row>
    <row r="103" spans="1:10">
      <c r="A103" s="36">
        <v>94</v>
      </c>
      <c r="B103" s="6"/>
      <c r="C103" s="6"/>
      <c r="D103" s="188"/>
      <c r="E103" s="15" t="str">
        <f t="shared" si="8"/>
        <v/>
      </c>
      <c r="F103" s="307" t="b">
        <f t="shared" si="9"/>
        <v>0</v>
      </c>
      <c r="G103" s="308">
        <f t="shared" si="10"/>
        <v>1</v>
      </c>
      <c r="H103" s="15"/>
      <c r="I103" s="15" t="str">
        <f t="shared" si="11"/>
        <v/>
      </c>
      <c r="J103" s="15" t="str">
        <f t="shared" si="12"/>
        <v/>
      </c>
    </row>
    <row r="104" spans="1:10">
      <c r="A104" s="36">
        <v>95</v>
      </c>
      <c r="B104" s="6"/>
      <c r="C104" s="6"/>
      <c r="D104" s="188"/>
      <c r="E104" s="15" t="str">
        <f t="shared" si="8"/>
        <v/>
      </c>
      <c r="F104" s="307" t="b">
        <f t="shared" si="9"/>
        <v>0</v>
      </c>
      <c r="G104" s="308">
        <f t="shared" si="10"/>
        <v>1</v>
      </c>
      <c r="H104" s="15"/>
      <c r="I104" s="15" t="str">
        <f t="shared" si="11"/>
        <v/>
      </c>
      <c r="J104" s="15" t="str">
        <f t="shared" si="12"/>
        <v/>
      </c>
    </row>
    <row r="105" spans="1:10">
      <c r="A105" s="36">
        <v>96</v>
      </c>
      <c r="B105" s="6"/>
      <c r="C105" s="6"/>
      <c r="D105" s="188"/>
      <c r="E105" s="15" t="str">
        <f t="shared" si="8"/>
        <v/>
      </c>
      <c r="F105" s="307" t="b">
        <f t="shared" si="9"/>
        <v>0</v>
      </c>
      <c r="G105" s="308">
        <f t="shared" si="10"/>
        <v>1</v>
      </c>
      <c r="H105" s="15"/>
      <c r="I105" s="15" t="str">
        <f t="shared" si="11"/>
        <v/>
      </c>
      <c r="J105" s="15" t="str">
        <f t="shared" si="12"/>
        <v/>
      </c>
    </row>
    <row r="106" spans="1:10">
      <c r="A106" s="36">
        <v>97</v>
      </c>
      <c r="B106" s="6"/>
      <c r="C106" s="6"/>
      <c r="D106" s="188"/>
      <c r="E106" s="15" t="str">
        <f t="shared" si="8"/>
        <v/>
      </c>
      <c r="F106" s="307" t="b">
        <f t="shared" si="9"/>
        <v>0</v>
      </c>
      <c r="G106" s="308">
        <f t="shared" si="10"/>
        <v>1</v>
      </c>
      <c r="H106" s="15"/>
      <c r="I106" s="15" t="str">
        <f t="shared" si="11"/>
        <v/>
      </c>
      <c r="J106" s="15" t="str">
        <f t="shared" si="12"/>
        <v/>
      </c>
    </row>
    <row r="107" spans="1:10">
      <c r="A107" s="36">
        <v>98</v>
      </c>
      <c r="B107" s="6"/>
      <c r="C107" s="6"/>
      <c r="D107" s="188"/>
      <c r="E107" s="15" t="str">
        <f t="shared" si="8"/>
        <v/>
      </c>
      <c r="F107" s="307" t="b">
        <f t="shared" si="9"/>
        <v>0</v>
      </c>
      <c r="G107" s="308">
        <f t="shared" si="10"/>
        <v>1</v>
      </c>
      <c r="H107" s="15"/>
      <c r="I107" s="15" t="str">
        <f t="shared" si="11"/>
        <v/>
      </c>
      <c r="J107" s="15" t="str">
        <f t="shared" si="12"/>
        <v/>
      </c>
    </row>
    <row r="108" spans="1:10">
      <c r="A108" s="125">
        <v>99</v>
      </c>
      <c r="B108" s="6"/>
      <c r="C108" s="6"/>
      <c r="D108" s="188"/>
      <c r="E108" s="15" t="str">
        <f t="shared" si="8"/>
        <v/>
      </c>
      <c r="F108" s="307" t="b">
        <f t="shared" si="9"/>
        <v>0</v>
      </c>
      <c r="G108" s="308">
        <f t="shared" si="10"/>
        <v>1</v>
      </c>
      <c r="H108" s="15"/>
      <c r="I108" s="15" t="str">
        <f t="shared" si="11"/>
        <v/>
      </c>
      <c r="J108" s="15" t="str">
        <f t="shared" si="12"/>
        <v/>
      </c>
    </row>
    <row r="109" spans="1:10">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c r="A110" s="125">
        <v>101</v>
      </c>
      <c r="B110" s="126"/>
      <c r="C110" s="126"/>
      <c r="D110" s="128"/>
      <c r="E110" s="15" t="str">
        <f t="shared" si="8"/>
        <v/>
      </c>
      <c r="H110" s="15"/>
      <c r="I110" s="15" t="str">
        <f t="shared" si="13"/>
        <v/>
      </c>
      <c r="J110" s="15" t="str">
        <f t="shared" si="14"/>
        <v/>
      </c>
    </row>
    <row r="111" spans="1:10">
      <c r="A111" s="125">
        <v>102</v>
      </c>
      <c r="B111" s="126"/>
      <c r="C111" s="126"/>
      <c r="D111" s="128"/>
      <c r="E111" s="15" t="str">
        <f t="shared" si="8"/>
        <v/>
      </c>
      <c r="H111" s="15"/>
      <c r="I111" s="15" t="str">
        <f t="shared" si="13"/>
        <v/>
      </c>
      <c r="J111" s="15" t="str">
        <f t="shared" si="14"/>
        <v/>
      </c>
    </row>
    <row r="112" spans="1:10">
      <c r="A112" s="125">
        <v>103</v>
      </c>
      <c r="B112" s="126"/>
      <c r="C112" s="126"/>
      <c r="D112" s="128"/>
      <c r="E112" s="15" t="str">
        <f t="shared" si="8"/>
        <v/>
      </c>
      <c r="H112" s="15"/>
      <c r="I112" s="15" t="str">
        <f t="shared" si="13"/>
        <v/>
      </c>
      <c r="J112" s="15" t="str">
        <f t="shared" si="14"/>
        <v/>
      </c>
    </row>
    <row r="113" spans="1:10">
      <c r="A113" s="125">
        <v>104</v>
      </c>
      <c r="B113" s="126"/>
      <c r="C113" s="126"/>
      <c r="D113" s="128"/>
      <c r="E113" s="15" t="str">
        <f t="shared" si="8"/>
        <v/>
      </c>
      <c r="H113" s="15"/>
      <c r="I113" s="15" t="str">
        <f t="shared" si="13"/>
        <v/>
      </c>
      <c r="J113" s="15" t="str">
        <f t="shared" si="14"/>
        <v/>
      </c>
    </row>
    <row r="114" spans="1:10">
      <c r="A114" s="125">
        <v>105</v>
      </c>
      <c r="B114" s="126"/>
      <c r="C114" s="126"/>
      <c r="D114" s="128"/>
      <c r="E114" s="15" t="str">
        <f t="shared" si="8"/>
        <v/>
      </c>
      <c r="H114" s="15"/>
      <c r="I114" s="15" t="str">
        <f t="shared" si="13"/>
        <v/>
      </c>
      <c r="J114" s="15" t="str">
        <f t="shared" si="14"/>
        <v/>
      </c>
    </row>
    <row r="115" spans="1:10">
      <c r="A115" s="125">
        <v>106</v>
      </c>
      <c r="B115" s="126"/>
      <c r="C115" s="126"/>
      <c r="D115" s="128"/>
      <c r="E115" s="15" t="str">
        <f t="shared" si="8"/>
        <v/>
      </c>
      <c r="H115" s="15"/>
      <c r="I115" s="15" t="str">
        <f t="shared" si="13"/>
        <v/>
      </c>
      <c r="J115" s="15" t="str">
        <f t="shared" si="14"/>
        <v/>
      </c>
    </row>
    <row r="116" spans="1:10">
      <c r="A116" s="125">
        <v>107</v>
      </c>
      <c r="B116" s="126"/>
      <c r="C116" s="126"/>
      <c r="D116" s="128"/>
      <c r="E116" s="15" t="str">
        <f t="shared" si="8"/>
        <v/>
      </c>
      <c r="H116" s="15"/>
      <c r="I116" s="15" t="str">
        <f t="shared" si="13"/>
        <v/>
      </c>
      <c r="J116" s="15" t="str">
        <f t="shared" si="14"/>
        <v/>
      </c>
    </row>
    <row r="117" spans="1:10">
      <c r="A117" s="125">
        <v>108</v>
      </c>
      <c r="B117" s="126"/>
      <c r="C117" s="126"/>
      <c r="D117" s="128"/>
      <c r="E117" s="15" t="str">
        <f t="shared" si="8"/>
        <v/>
      </c>
      <c r="H117" s="15"/>
      <c r="I117" s="15" t="str">
        <f t="shared" si="13"/>
        <v/>
      </c>
      <c r="J117" s="15" t="str">
        <f t="shared" si="14"/>
        <v/>
      </c>
    </row>
    <row r="118" spans="1:10">
      <c r="A118" s="125">
        <v>109</v>
      </c>
      <c r="B118" s="126"/>
      <c r="C118" s="126"/>
      <c r="D118" s="128"/>
      <c r="E118" s="15" t="str">
        <f t="shared" si="8"/>
        <v/>
      </c>
      <c r="H118" s="15"/>
      <c r="I118" s="15" t="str">
        <f t="shared" si="13"/>
        <v/>
      </c>
      <c r="J118" s="15" t="str">
        <f t="shared" si="14"/>
        <v/>
      </c>
    </row>
    <row r="119" spans="1:10">
      <c r="A119" s="125">
        <v>110</v>
      </c>
      <c r="B119" s="126"/>
      <c r="C119" s="126"/>
      <c r="D119" s="128"/>
      <c r="E119" s="15" t="str">
        <f t="shared" si="8"/>
        <v/>
      </c>
      <c r="H119" s="15"/>
      <c r="I119" s="15" t="str">
        <f t="shared" si="13"/>
        <v/>
      </c>
      <c r="J119" s="15" t="str">
        <f t="shared" si="14"/>
        <v/>
      </c>
    </row>
    <row r="120" spans="1:10">
      <c r="A120" s="125">
        <v>111</v>
      </c>
      <c r="B120" s="126"/>
      <c r="C120" s="126"/>
      <c r="D120" s="128"/>
      <c r="E120" s="15" t="str">
        <f t="shared" si="8"/>
        <v/>
      </c>
      <c r="H120" s="15"/>
      <c r="I120" s="15" t="str">
        <f t="shared" si="13"/>
        <v/>
      </c>
      <c r="J120" s="15" t="str">
        <f t="shared" si="14"/>
        <v/>
      </c>
    </row>
    <row r="121" spans="1:10">
      <c r="A121" s="125">
        <v>112</v>
      </c>
      <c r="B121" s="126"/>
      <c r="C121" s="126"/>
      <c r="D121" s="128"/>
      <c r="E121" s="15" t="str">
        <f t="shared" si="8"/>
        <v/>
      </c>
      <c r="H121" s="15"/>
      <c r="I121" s="15" t="str">
        <f t="shared" si="13"/>
        <v/>
      </c>
      <c r="J121" s="15" t="str">
        <f t="shared" si="14"/>
        <v/>
      </c>
    </row>
    <row r="122" spans="1:10">
      <c r="A122" s="125">
        <v>113</v>
      </c>
      <c r="B122" s="126"/>
      <c r="C122" s="126"/>
      <c r="D122" s="128"/>
      <c r="E122" s="15" t="str">
        <f t="shared" si="8"/>
        <v/>
      </c>
      <c r="H122" s="15"/>
      <c r="I122" s="15" t="str">
        <f t="shared" si="13"/>
        <v/>
      </c>
      <c r="J122" s="15" t="str">
        <f t="shared" si="14"/>
        <v/>
      </c>
    </row>
    <row r="123" spans="1:10">
      <c r="A123" s="125">
        <v>114</v>
      </c>
      <c r="B123" s="126"/>
      <c r="C123" s="126"/>
      <c r="D123" s="128"/>
      <c r="E123" s="15" t="str">
        <f t="shared" si="8"/>
        <v/>
      </c>
      <c r="H123" s="15"/>
      <c r="I123" s="15" t="str">
        <f t="shared" si="13"/>
        <v/>
      </c>
      <c r="J123" s="15" t="str">
        <f t="shared" si="14"/>
        <v/>
      </c>
    </row>
    <row r="124" spans="1:10">
      <c r="A124" s="125">
        <v>115</v>
      </c>
      <c r="B124" s="126"/>
      <c r="C124" s="126"/>
      <c r="D124" s="128"/>
      <c r="E124" s="15" t="str">
        <f t="shared" si="8"/>
        <v/>
      </c>
      <c r="H124" s="15"/>
      <c r="I124" s="15" t="str">
        <f t="shared" si="13"/>
        <v/>
      </c>
      <c r="J124" s="15" t="str">
        <f t="shared" si="14"/>
        <v/>
      </c>
    </row>
    <row r="125" spans="1:10">
      <c r="A125" s="125">
        <v>116</v>
      </c>
      <c r="B125" s="126"/>
      <c r="C125" s="126"/>
      <c r="D125" s="128"/>
      <c r="E125" s="15" t="str">
        <f t="shared" si="8"/>
        <v/>
      </c>
      <c r="H125" s="15"/>
      <c r="I125" s="15" t="str">
        <f t="shared" si="13"/>
        <v/>
      </c>
      <c r="J125" s="15" t="str">
        <f t="shared" si="14"/>
        <v/>
      </c>
    </row>
    <row r="126" spans="1:10">
      <c r="A126" s="125">
        <v>117</v>
      </c>
      <c r="B126" s="126"/>
      <c r="C126" s="126"/>
      <c r="D126" s="128"/>
      <c r="E126" s="15" t="str">
        <f t="shared" si="8"/>
        <v/>
      </c>
      <c r="H126" s="15"/>
      <c r="I126" s="15" t="str">
        <f t="shared" si="13"/>
        <v/>
      </c>
      <c r="J126" s="15" t="str">
        <f t="shared" si="14"/>
        <v/>
      </c>
    </row>
    <row r="127" spans="1:10">
      <c r="A127" s="125">
        <v>118</v>
      </c>
      <c r="B127" s="126"/>
      <c r="C127" s="126"/>
      <c r="D127" s="128"/>
      <c r="E127" s="15" t="str">
        <f t="shared" si="8"/>
        <v/>
      </c>
      <c r="H127" s="15"/>
      <c r="I127" s="15" t="str">
        <f t="shared" si="13"/>
        <v/>
      </c>
      <c r="J127" s="15" t="str">
        <f t="shared" si="14"/>
        <v/>
      </c>
    </row>
    <row r="128" spans="1:10">
      <c r="A128" s="125">
        <v>119</v>
      </c>
      <c r="B128" s="126"/>
      <c r="C128" s="126"/>
      <c r="D128" s="128"/>
      <c r="E128" s="15" t="str">
        <f t="shared" si="8"/>
        <v/>
      </c>
      <c r="H128" s="15"/>
      <c r="I128" s="15" t="str">
        <f t="shared" si="13"/>
        <v/>
      </c>
      <c r="J128" s="15" t="str">
        <f t="shared" si="14"/>
        <v/>
      </c>
    </row>
    <row r="129" spans="1:10">
      <c r="A129" s="125">
        <v>120</v>
      </c>
      <c r="B129" s="126"/>
      <c r="C129" s="126"/>
      <c r="D129" s="128"/>
      <c r="E129" s="15" t="str">
        <f t="shared" si="8"/>
        <v/>
      </c>
      <c r="H129" s="15"/>
      <c r="I129" s="15" t="str">
        <f t="shared" si="13"/>
        <v/>
      </c>
      <c r="J129" s="15" t="str">
        <f t="shared" si="14"/>
        <v/>
      </c>
    </row>
    <row r="130" spans="1:10">
      <c r="A130" s="125">
        <v>121</v>
      </c>
      <c r="B130" s="126"/>
      <c r="C130" s="126"/>
      <c r="D130" s="128"/>
      <c r="E130" s="15" t="str">
        <f t="shared" si="8"/>
        <v/>
      </c>
      <c r="H130" s="15"/>
      <c r="I130" s="15" t="str">
        <f t="shared" si="13"/>
        <v/>
      </c>
      <c r="J130" s="15" t="str">
        <f t="shared" si="14"/>
        <v/>
      </c>
    </row>
    <row r="131" spans="1:10">
      <c r="A131" s="125">
        <v>122</v>
      </c>
      <c r="B131" s="126"/>
      <c r="C131" s="126"/>
      <c r="D131" s="128"/>
      <c r="E131" s="15" t="str">
        <f t="shared" si="8"/>
        <v/>
      </c>
      <c r="H131" s="15"/>
      <c r="I131" s="15" t="str">
        <f t="shared" si="13"/>
        <v/>
      </c>
      <c r="J131" s="15" t="str">
        <f t="shared" si="14"/>
        <v/>
      </c>
    </row>
    <row r="132" spans="1:10">
      <c r="A132" s="125">
        <v>123</v>
      </c>
      <c r="B132" s="126"/>
      <c r="C132" s="126"/>
      <c r="D132" s="128"/>
      <c r="E132" s="15" t="str">
        <f t="shared" si="8"/>
        <v/>
      </c>
      <c r="H132" s="15"/>
      <c r="I132" s="15" t="str">
        <f t="shared" si="13"/>
        <v/>
      </c>
      <c r="J132" s="15" t="str">
        <f t="shared" si="14"/>
        <v/>
      </c>
    </row>
    <row r="133" spans="1:10">
      <c r="A133" s="125">
        <v>124</v>
      </c>
      <c r="B133" s="126"/>
      <c r="C133" s="126"/>
      <c r="D133" s="128"/>
      <c r="E133" s="15" t="str">
        <f t="shared" si="8"/>
        <v/>
      </c>
      <c r="H133" s="15"/>
      <c r="I133" s="15" t="str">
        <f t="shared" si="13"/>
        <v/>
      </c>
      <c r="J133" s="15" t="str">
        <f t="shared" si="14"/>
        <v/>
      </c>
    </row>
    <row r="134" spans="1:10">
      <c r="A134" s="125">
        <v>125</v>
      </c>
      <c r="B134" s="126"/>
      <c r="C134" s="126"/>
      <c r="D134" s="128"/>
      <c r="E134" s="15" t="str">
        <f t="shared" si="8"/>
        <v/>
      </c>
      <c r="H134" s="15"/>
      <c r="I134" s="15" t="str">
        <f t="shared" si="13"/>
        <v/>
      </c>
      <c r="J134" s="15" t="str">
        <f t="shared" si="14"/>
        <v/>
      </c>
    </row>
    <row r="135" spans="1:10">
      <c r="A135" s="125">
        <v>126</v>
      </c>
      <c r="B135" s="126"/>
      <c r="C135" s="126"/>
      <c r="D135" s="128"/>
      <c r="E135" s="15" t="str">
        <f t="shared" si="8"/>
        <v/>
      </c>
      <c r="H135" s="15"/>
      <c r="I135" s="15" t="str">
        <f t="shared" si="13"/>
        <v/>
      </c>
      <c r="J135" s="15" t="str">
        <f t="shared" si="14"/>
        <v/>
      </c>
    </row>
    <row r="136" spans="1:10">
      <c r="A136" s="125">
        <v>127</v>
      </c>
      <c r="B136" s="126"/>
      <c r="C136" s="126"/>
      <c r="D136" s="128"/>
      <c r="E136" s="15" t="str">
        <f t="shared" si="8"/>
        <v/>
      </c>
      <c r="H136" s="15"/>
      <c r="I136" s="15" t="str">
        <f t="shared" si="13"/>
        <v/>
      </c>
      <c r="J136" s="15" t="str">
        <f t="shared" si="14"/>
        <v/>
      </c>
    </row>
    <row r="137" spans="1:10">
      <c r="A137" s="125">
        <v>128</v>
      </c>
      <c r="B137" s="126"/>
      <c r="C137" s="126"/>
      <c r="D137" s="128"/>
      <c r="E137" s="15" t="str">
        <f t="shared" si="8"/>
        <v/>
      </c>
      <c r="H137" s="15"/>
      <c r="I137" s="15" t="str">
        <f t="shared" si="13"/>
        <v/>
      </c>
      <c r="J137" s="15" t="str">
        <f t="shared" si="14"/>
        <v/>
      </c>
    </row>
    <row r="138" spans="1:10">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c r="A139" s="125">
        <v>130</v>
      </c>
      <c r="B139" s="126"/>
      <c r="C139" s="126"/>
      <c r="D139" s="128"/>
      <c r="E139" s="15" t="str">
        <f t="shared" si="15"/>
        <v/>
      </c>
      <c r="H139" s="15"/>
      <c r="I139" s="15" t="str">
        <f t="shared" si="16"/>
        <v/>
      </c>
      <c r="J139" s="15" t="str">
        <f t="shared" si="17"/>
        <v/>
      </c>
    </row>
    <row r="140" spans="1:10">
      <c r="A140" s="125">
        <v>131</v>
      </c>
      <c r="B140" s="126"/>
      <c r="C140" s="126"/>
      <c r="D140" s="128"/>
      <c r="E140" s="15" t="str">
        <f t="shared" si="15"/>
        <v/>
      </c>
      <c r="H140" s="15"/>
      <c r="I140" s="15" t="str">
        <f t="shared" si="16"/>
        <v/>
      </c>
      <c r="J140" s="15" t="str">
        <f t="shared" si="17"/>
        <v/>
      </c>
    </row>
    <row r="141" spans="1:10">
      <c r="A141" s="125">
        <v>132</v>
      </c>
      <c r="B141" s="126"/>
      <c r="C141" s="126"/>
      <c r="D141" s="128"/>
      <c r="E141" s="15" t="str">
        <f t="shared" si="15"/>
        <v/>
      </c>
      <c r="H141" s="15"/>
      <c r="I141" s="15" t="str">
        <f t="shared" si="16"/>
        <v/>
      </c>
      <c r="J141" s="15" t="str">
        <f t="shared" si="17"/>
        <v/>
      </c>
    </row>
    <row r="142" spans="1:10">
      <c r="A142" s="125">
        <v>133</v>
      </c>
      <c r="B142" s="126"/>
      <c r="C142" s="126"/>
      <c r="D142" s="128"/>
      <c r="E142" s="15" t="str">
        <f t="shared" si="15"/>
        <v/>
      </c>
      <c r="H142" s="15"/>
      <c r="I142" s="15" t="str">
        <f t="shared" si="16"/>
        <v/>
      </c>
      <c r="J142" s="15" t="str">
        <f t="shared" si="17"/>
        <v/>
      </c>
    </row>
    <row r="143" spans="1:10">
      <c r="A143" s="125">
        <v>134</v>
      </c>
      <c r="B143" s="126"/>
      <c r="C143" s="126"/>
      <c r="D143" s="128"/>
      <c r="E143" s="15" t="str">
        <f t="shared" si="15"/>
        <v/>
      </c>
      <c r="H143" s="15"/>
      <c r="I143" s="15" t="str">
        <f t="shared" si="16"/>
        <v/>
      </c>
      <c r="J143" s="15" t="str">
        <f t="shared" si="17"/>
        <v/>
      </c>
    </row>
    <row r="144" spans="1:10">
      <c r="A144" s="125">
        <v>135</v>
      </c>
      <c r="B144" s="126"/>
      <c r="C144" s="126"/>
      <c r="D144" s="128"/>
      <c r="E144" s="15" t="str">
        <f t="shared" si="15"/>
        <v/>
      </c>
      <c r="H144" s="15"/>
      <c r="I144" s="15" t="str">
        <f t="shared" si="16"/>
        <v/>
      </c>
      <c r="J144" s="15" t="str">
        <f t="shared" si="17"/>
        <v/>
      </c>
    </row>
    <row r="145" spans="1:10">
      <c r="A145" s="125">
        <v>136</v>
      </c>
      <c r="B145" s="126"/>
      <c r="C145" s="126"/>
      <c r="D145" s="128"/>
      <c r="E145" s="15" t="str">
        <f t="shared" si="15"/>
        <v/>
      </c>
      <c r="H145" s="15"/>
      <c r="I145" s="15" t="str">
        <f t="shared" si="16"/>
        <v/>
      </c>
      <c r="J145" s="15" t="str">
        <f t="shared" si="17"/>
        <v/>
      </c>
    </row>
    <row r="146" spans="1:10">
      <c r="A146" s="125">
        <v>137</v>
      </c>
      <c r="B146" s="126"/>
      <c r="C146" s="126"/>
      <c r="D146" s="128"/>
      <c r="E146" s="15" t="str">
        <f t="shared" si="15"/>
        <v/>
      </c>
      <c r="H146" s="15"/>
      <c r="I146" s="15" t="str">
        <f t="shared" si="16"/>
        <v/>
      </c>
      <c r="J146" s="15" t="str">
        <f t="shared" si="17"/>
        <v/>
      </c>
    </row>
    <row r="147" spans="1:10">
      <c r="A147" s="125">
        <v>138</v>
      </c>
      <c r="B147" s="126"/>
      <c r="C147" s="126"/>
      <c r="D147" s="128"/>
      <c r="E147" s="15" t="str">
        <f t="shared" si="15"/>
        <v/>
      </c>
      <c r="H147" s="15"/>
      <c r="I147" s="15" t="str">
        <f t="shared" si="16"/>
        <v/>
      </c>
      <c r="J147" s="15" t="str">
        <f t="shared" si="17"/>
        <v/>
      </c>
    </row>
    <row r="148" spans="1:10">
      <c r="A148" s="125">
        <v>139</v>
      </c>
      <c r="B148" s="126"/>
      <c r="C148" s="126"/>
      <c r="D148" s="128"/>
      <c r="E148" s="15" t="str">
        <f t="shared" si="15"/>
        <v/>
      </c>
      <c r="H148" s="15"/>
      <c r="I148" s="15" t="str">
        <f t="shared" si="16"/>
        <v/>
      </c>
      <c r="J148" s="15" t="str">
        <f t="shared" si="17"/>
        <v/>
      </c>
    </row>
    <row r="149" spans="1:10">
      <c r="A149" s="125">
        <v>140</v>
      </c>
      <c r="B149" s="126"/>
      <c r="C149" s="126"/>
      <c r="D149" s="128"/>
      <c r="E149" s="15" t="str">
        <f t="shared" si="15"/>
        <v/>
      </c>
      <c r="H149" s="15"/>
      <c r="I149" s="15" t="str">
        <f t="shared" si="16"/>
        <v/>
      </c>
      <c r="J149" s="15" t="str">
        <f t="shared" si="17"/>
        <v/>
      </c>
    </row>
    <row r="150" spans="1:10">
      <c r="A150" s="125">
        <v>141</v>
      </c>
      <c r="B150" s="126"/>
      <c r="C150" s="126"/>
      <c r="D150" s="128"/>
      <c r="E150" s="15" t="str">
        <f t="shared" si="15"/>
        <v/>
      </c>
      <c r="H150" s="15"/>
      <c r="I150" s="15" t="str">
        <f t="shared" si="16"/>
        <v/>
      </c>
      <c r="J150" s="15" t="str">
        <f t="shared" si="17"/>
        <v/>
      </c>
    </row>
    <row r="151" spans="1:10">
      <c r="A151" s="125">
        <v>142</v>
      </c>
      <c r="B151" s="126"/>
      <c r="C151" s="126"/>
      <c r="D151" s="128"/>
      <c r="E151" s="15" t="str">
        <f t="shared" si="15"/>
        <v/>
      </c>
      <c r="H151" s="15"/>
      <c r="I151" s="15" t="str">
        <f t="shared" si="16"/>
        <v/>
      </c>
      <c r="J151" s="15" t="str">
        <f t="shared" si="17"/>
        <v/>
      </c>
    </row>
    <row r="152" spans="1:10">
      <c r="A152" s="125">
        <v>143</v>
      </c>
      <c r="B152" s="126"/>
      <c r="C152" s="126"/>
      <c r="D152" s="128"/>
      <c r="E152" s="15" t="str">
        <f t="shared" si="15"/>
        <v/>
      </c>
      <c r="H152" s="15"/>
      <c r="I152" s="15" t="str">
        <f t="shared" si="16"/>
        <v/>
      </c>
      <c r="J152" s="15" t="str">
        <f t="shared" si="17"/>
        <v/>
      </c>
    </row>
    <row r="153" spans="1:10">
      <c r="A153" s="125">
        <v>144</v>
      </c>
      <c r="B153" s="126"/>
      <c r="C153" s="126"/>
      <c r="D153" s="128"/>
      <c r="E153" s="15" t="str">
        <f t="shared" si="15"/>
        <v/>
      </c>
      <c r="H153" s="15"/>
      <c r="I153" s="15" t="str">
        <f t="shared" si="16"/>
        <v/>
      </c>
      <c r="J153" s="15" t="str">
        <f t="shared" si="17"/>
        <v/>
      </c>
    </row>
    <row r="154" spans="1:10">
      <c r="A154" s="125">
        <v>145</v>
      </c>
      <c r="B154" s="126"/>
      <c r="C154" s="126"/>
      <c r="D154" s="128"/>
      <c r="E154" s="15" t="str">
        <f t="shared" si="15"/>
        <v/>
      </c>
      <c r="H154" s="15"/>
      <c r="I154" s="15" t="str">
        <f t="shared" si="16"/>
        <v/>
      </c>
      <c r="J154" s="15" t="str">
        <f t="shared" si="17"/>
        <v/>
      </c>
    </row>
    <row r="155" spans="1:10">
      <c r="A155" s="125">
        <v>146</v>
      </c>
      <c r="B155" s="126"/>
      <c r="C155" s="126"/>
      <c r="D155" s="128"/>
      <c r="E155" s="15" t="str">
        <f t="shared" si="15"/>
        <v/>
      </c>
      <c r="H155" s="15"/>
      <c r="I155" s="15" t="str">
        <f t="shared" si="16"/>
        <v/>
      </c>
      <c r="J155" s="15" t="str">
        <f t="shared" si="17"/>
        <v/>
      </c>
    </row>
    <row r="156" spans="1:10">
      <c r="A156" s="125">
        <v>147</v>
      </c>
      <c r="B156" s="126"/>
      <c r="C156" s="126"/>
      <c r="D156" s="128"/>
      <c r="E156" s="15" t="str">
        <f t="shared" si="15"/>
        <v/>
      </c>
      <c r="H156" s="15"/>
      <c r="I156" s="15" t="str">
        <f t="shared" si="16"/>
        <v/>
      </c>
      <c r="J156" s="15" t="str">
        <f t="shared" si="17"/>
        <v/>
      </c>
    </row>
    <row r="157" spans="1:10">
      <c r="A157" s="125">
        <v>148</v>
      </c>
      <c r="B157" s="126"/>
      <c r="C157" s="126"/>
      <c r="D157" s="128"/>
      <c r="E157" s="15" t="str">
        <f t="shared" si="15"/>
        <v/>
      </c>
      <c r="H157" s="15"/>
      <c r="I157" s="15" t="str">
        <f t="shared" si="16"/>
        <v/>
      </c>
      <c r="J157" s="15" t="str">
        <f t="shared" si="17"/>
        <v/>
      </c>
    </row>
    <row r="158" spans="1:10">
      <c r="A158" s="125">
        <v>149</v>
      </c>
      <c r="B158" s="126"/>
      <c r="C158" s="126"/>
      <c r="D158" s="128"/>
      <c r="E158" s="15" t="str">
        <f t="shared" si="15"/>
        <v/>
      </c>
      <c r="H158" s="15"/>
      <c r="I158" s="15" t="str">
        <f t="shared" si="16"/>
        <v/>
      </c>
      <c r="J158" s="15" t="str">
        <f t="shared" si="17"/>
        <v/>
      </c>
    </row>
    <row r="159" spans="1:10">
      <c r="A159" s="125">
        <v>150</v>
      </c>
      <c r="B159" s="126"/>
      <c r="C159" s="126"/>
      <c r="D159" s="128"/>
      <c r="E159" s="15" t="str">
        <f t="shared" si="15"/>
        <v/>
      </c>
      <c r="H159" s="15"/>
      <c r="I159" s="15" t="str">
        <f t="shared" si="16"/>
        <v/>
      </c>
      <c r="J159" s="15" t="str">
        <f t="shared" si="17"/>
        <v/>
      </c>
    </row>
    <row r="160" spans="1:10">
      <c r="A160" s="125">
        <v>151</v>
      </c>
      <c r="B160" s="126"/>
      <c r="C160" s="126"/>
      <c r="D160" s="128"/>
      <c r="E160" s="15" t="str">
        <f t="shared" si="15"/>
        <v/>
      </c>
      <c r="H160" s="15"/>
      <c r="I160" s="15" t="str">
        <f t="shared" si="16"/>
        <v/>
      </c>
      <c r="J160" s="15" t="str">
        <f t="shared" si="17"/>
        <v/>
      </c>
    </row>
    <row r="161" spans="1:10">
      <c r="A161" s="125">
        <v>152</v>
      </c>
      <c r="B161" s="126"/>
      <c r="C161" s="126"/>
      <c r="D161" s="128"/>
      <c r="E161" s="15" t="str">
        <f t="shared" si="15"/>
        <v/>
      </c>
      <c r="H161" s="15"/>
      <c r="I161" s="15" t="str">
        <f t="shared" si="16"/>
        <v/>
      </c>
      <c r="J161" s="15" t="str">
        <f t="shared" si="17"/>
        <v/>
      </c>
    </row>
    <row r="162" spans="1:10">
      <c r="A162" s="125">
        <v>153</v>
      </c>
      <c r="B162" s="126"/>
      <c r="C162" s="126"/>
      <c r="D162" s="128"/>
      <c r="E162" s="15" t="str">
        <f t="shared" si="15"/>
        <v/>
      </c>
      <c r="H162" s="15"/>
      <c r="I162" s="15" t="str">
        <f t="shared" si="16"/>
        <v/>
      </c>
      <c r="J162" s="15" t="str">
        <f t="shared" si="17"/>
        <v/>
      </c>
    </row>
    <row r="163" spans="1:10">
      <c r="A163" s="125">
        <v>154</v>
      </c>
      <c r="B163" s="126"/>
      <c r="C163" s="126"/>
      <c r="D163" s="128"/>
      <c r="E163" s="15" t="str">
        <f t="shared" si="15"/>
        <v/>
      </c>
      <c r="H163" s="15"/>
      <c r="I163" s="15" t="str">
        <f t="shared" si="16"/>
        <v/>
      </c>
      <c r="J163" s="15" t="str">
        <f t="shared" si="17"/>
        <v/>
      </c>
    </row>
    <row r="164" spans="1:10">
      <c r="A164" s="125">
        <v>155</v>
      </c>
      <c r="B164" s="126"/>
      <c r="C164" s="126"/>
      <c r="D164" s="128"/>
      <c r="E164" s="15" t="str">
        <f t="shared" si="15"/>
        <v/>
      </c>
      <c r="H164" s="15"/>
      <c r="I164" s="15" t="str">
        <f t="shared" si="16"/>
        <v/>
      </c>
      <c r="J164" s="15" t="str">
        <f t="shared" si="17"/>
        <v/>
      </c>
    </row>
    <row r="165" spans="1:10">
      <c r="A165" s="125">
        <v>156</v>
      </c>
      <c r="B165" s="126"/>
      <c r="C165" s="126"/>
      <c r="D165" s="128"/>
      <c r="E165" s="15" t="str">
        <f t="shared" si="15"/>
        <v/>
      </c>
      <c r="H165" s="15"/>
      <c r="I165" s="15" t="str">
        <f t="shared" si="16"/>
        <v/>
      </c>
      <c r="J165" s="15" t="str">
        <f t="shared" si="17"/>
        <v/>
      </c>
    </row>
    <row r="166" spans="1:10">
      <c r="A166" s="125">
        <v>157</v>
      </c>
      <c r="B166" s="126"/>
      <c r="C166" s="126"/>
      <c r="D166" s="128"/>
      <c r="E166" s="15" t="str">
        <f t="shared" si="15"/>
        <v/>
      </c>
      <c r="H166" s="15"/>
      <c r="I166" s="15" t="str">
        <f t="shared" si="16"/>
        <v/>
      </c>
      <c r="J166" s="15" t="str">
        <f t="shared" si="17"/>
        <v/>
      </c>
    </row>
    <row r="167" spans="1:10">
      <c r="A167" s="125">
        <v>158</v>
      </c>
      <c r="B167" s="126"/>
      <c r="C167" s="126"/>
      <c r="D167" s="128"/>
      <c r="E167" s="15" t="str">
        <f t="shared" si="15"/>
        <v/>
      </c>
      <c r="H167" s="15"/>
      <c r="I167" s="15" t="str">
        <f t="shared" si="16"/>
        <v/>
      </c>
      <c r="J167" s="15" t="str">
        <f t="shared" si="17"/>
        <v/>
      </c>
    </row>
    <row r="168" spans="1:10">
      <c r="A168" s="125">
        <v>159</v>
      </c>
      <c r="B168" s="126"/>
      <c r="C168" s="126"/>
      <c r="D168" s="128"/>
      <c r="E168" s="15" t="str">
        <f t="shared" si="15"/>
        <v/>
      </c>
      <c r="H168" s="15"/>
      <c r="I168" s="15" t="str">
        <f t="shared" si="16"/>
        <v/>
      </c>
      <c r="J168" s="15" t="str">
        <f t="shared" si="17"/>
        <v/>
      </c>
    </row>
    <row r="169" spans="1:10">
      <c r="A169" s="125">
        <v>160</v>
      </c>
      <c r="B169" s="126"/>
      <c r="C169" s="126"/>
      <c r="D169" s="128"/>
      <c r="E169" s="15" t="str">
        <f t="shared" si="15"/>
        <v/>
      </c>
      <c r="H169" s="15"/>
      <c r="I169" s="15" t="str">
        <f t="shared" si="16"/>
        <v/>
      </c>
      <c r="J169" s="15" t="str">
        <f t="shared" si="17"/>
        <v/>
      </c>
    </row>
    <row r="170" spans="1:10">
      <c r="A170" s="125">
        <v>161</v>
      </c>
      <c r="B170" s="126"/>
      <c r="C170" s="126"/>
      <c r="D170" s="128"/>
      <c r="E170" s="15" t="str">
        <f t="shared" si="15"/>
        <v/>
      </c>
      <c r="H170" s="15"/>
      <c r="I170" s="15" t="str">
        <f t="shared" si="16"/>
        <v/>
      </c>
      <c r="J170" s="15" t="str">
        <f t="shared" si="17"/>
        <v/>
      </c>
    </row>
    <row r="171" spans="1:10">
      <c r="A171" s="125">
        <v>162</v>
      </c>
      <c r="B171" s="126"/>
      <c r="C171" s="126"/>
      <c r="D171" s="128"/>
      <c r="E171" s="15" t="str">
        <f t="shared" si="15"/>
        <v/>
      </c>
      <c r="H171" s="15"/>
      <c r="I171" s="15" t="str">
        <f t="shared" si="16"/>
        <v/>
      </c>
      <c r="J171" s="15" t="str">
        <f t="shared" si="17"/>
        <v/>
      </c>
    </row>
    <row r="172" spans="1:10">
      <c r="A172" s="125">
        <v>163</v>
      </c>
      <c r="B172" s="126"/>
      <c r="C172" s="126"/>
      <c r="D172" s="128"/>
      <c r="E172" s="15" t="str">
        <f t="shared" si="15"/>
        <v/>
      </c>
      <c r="H172" s="15"/>
      <c r="I172" s="15" t="str">
        <f t="shared" si="16"/>
        <v/>
      </c>
      <c r="J172" s="15" t="str">
        <f t="shared" si="17"/>
        <v/>
      </c>
    </row>
    <row r="173" spans="1:10">
      <c r="A173" s="125">
        <v>164</v>
      </c>
      <c r="B173" s="126"/>
      <c r="C173" s="126"/>
      <c r="D173" s="128"/>
      <c r="E173" s="15" t="str">
        <f t="shared" si="15"/>
        <v/>
      </c>
      <c r="H173" s="15"/>
      <c r="I173" s="15" t="str">
        <f t="shared" si="16"/>
        <v/>
      </c>
      <c r="J173" s="15" t="str">
        <f t="shared" si="17"/>
        <v/>
      </c>
    </row>
    <row r="174" spans="1:10">
      <c r="A174" s="125">
        <v>165</v>
      </c>
      <c r="B174" s="126"/>
      <c r="C174" s="126"/>
      <c r="D174" s="128"/>
      <c r="E174" s="15" t="str">
        <f t="shared" si="15"/>
        <v/>
      </c>
      <c r="H174" s="15"/>
      <c r="I174" s="15" t="str">
        <f t="shared" si="16"/>
        <v/>
      </c>
      <c r="J174" s="15" t="str">
        <f t="shared" si="17"/>
        <v/>
      </c>
    </row>
    <row r="175" spans="1:10">
      <c r="A175" s="125">
        <v>166</v>
      </c>
      <c r="B175" s="126"/>
      <c r="C175" s="126"/>
      <c r="D175" s="128"/>
      <c r="E175" s="15" t="str">
        <f t="shared" si="15"/>
        <v/>
      </c>
      <c r="H175" s="15"/>
      <c r="I175" s="15" t="str">
        <f t="shared" si="16"/>
        <v/>
      </c>
      <c r="J175" s="15" t="str">
        <f t="shared" si="17"/>
        <v/>
      </c>
    </row>
    <row r="176" spans="1:10">
      <c r="A176" s="125">
        <v>167</v>
      </c>
      <c r="B176" s="126"/>
      <c r="C176" s="126"/>
      <c r="D176" s="128"/>
      <c r="E176" s="15" t="str">
        <f t="shared" si="15"/>
        <v/>
      </c>
      <c r="H176" s="15"/>
      <c r="I176" s="15" t="str">
        <f t="shared" si="16"/>
        <v/>
      </c>
      <c r="J176" s="15" t="str">
        <f t="shared" si="17"/>
        <v/>
      </c>
    </row>
    <row r="177" spans="1:10">
      <c r="A177" s="125">
        <v>168</v>
      </c>
      <c r="B177" s="126"/>
      <c r="C177" s="126"/>
      <c r="D177" s="128"/>
      <c r="E177" s="15" t="str">
        <f t="shared" si="15"/>
        <v/>
      </c>
      <c r="H177" s="15"/>
      <c r="I177" s="15" t="str">
        <f t="shared" si="16"/>
        <v/>
      </c>
      <c r="J177" s="15" t="str">
        <f t="shared" si="17"/>
        <v/>
      </c>
    </row>
    <row r="178" spans="1:10">
      <c r="A178" s="125">
        <v>169</v>
      </c>
      <c r="B178" s="126"/>
      <c r="C178" s="126"/>
      <c r="D178" s="128"/>
      <c r="E178" s="15" t="str">
        <f t="shared" si="15"/>
        <v/>
      </c>
      <c r="H178" s="15"/>
      <c r="I178" s="15" t="str">
        <f t="shared" si="16"/>
        <v/>
      </c>
      <c r="J178" s="15" t="str">
        <f t="shared" si="17"/>
        <v/>
      </c>
    </row>
    <row r="179" spans="1:10">
      <c r="A179" s="125">
        <v>170</v>
      </c>
      <c r="B179" s="126"/>
      <c r="C179" s="126"/>
      <c r="D179" s="128"/>
      <c r="E179" s="15" t="str">
        <f t="shared" si="15"/>
        <v/>
      </c>
      <c r="H179" s="15"/>
      <c r="I179" s="15" t="str">
        <f t="shared" si="16"/>
        <v/>
      </c>
      <c r="J179" s="15" t="str">
        <f t="shared" si="17"/>
        <v/>
      </c>
    </row>
    <row r="180" spans="1:10">
      <c r="A180" s="125">
        <v>171</v>
      </c>
      <c r="B180" s="126"/>
      <c r="C180" s="126"/>
      <c r="D180" s="128"/>
      <c r="E180" s="15" t="str">
        <f t="shared" si="15"/>
        <v/>
      </c>
      <c r="H180" s="15"/>
      <c r="I180" s="15" t="str">
        <f t="shared" si="16"/>
        <v/>
      </c>
      <c r="J180" s="15" t="str">
        <f t="shared" si="17"/>
        <v/>
      </c>
    </row>
    <row r="181" spans="1:10">
      <c r="A181" s="125">
        <v>172</v>
      </c>
      <c r="B181" s="126"/>
      <c r="C181" s="126"/>
      <c r="D181" s="128"/>
      <c r="E181" s="15" t="str">
        <f t="shared" si="15"/>
        <v/>
      </c>
      <c r="H181" s="15"/>
      <c r="I181" s="15" t="str">
        <f t="shared" si="16"/>
        <v/>
      </c>
      <c r="J181" s="15" t="str">
        <f t="shared" si="17"/>
        <v/>
      </c>
    </row>
    <row r="182" spans="1:10">
      <c r="A182" s="125">
        <v>173</v>
      </c>
      <c r="B182" s="126"/>
      <c r="C182" s="126"/>
      <c r="D182" s="128"/>
      <c r="E182" s="15" t="str">
        <f t="shared" si="15"/>
        <v/>
      </c>
      <c r="H182" s="15"/>
      <c r="I182" s="15" t="str">
        <f t="shared" si="16"/>
        <v/>
      </c>
      <c r="J182" s="15" t="str">
        <f t="shared" si="17"/>
        <v/>
      </c>
    </row>
    <row r="183" spans="1:10">
      <c r="A183" s="125">
        <v>174</v>
      </c>
      <c r="B183" s="126"/>
      <c r="C183" s="126"/>
      <c r="D183" s="128"/>
      <c r="E183" s="15" t="str">
        <f t="shared" si="15"/>
        <v/>
      </c>
      <c r="H183" s="15"/>
      <c r="I183" s="15" t="str">
        <f t="shared" si="16"/>
        <v/>
      </c>
      <c r="J183" s="15" t="str">
        <f t="shared" si="17"/>
        <v/>
      </c>
    </row>
    <row r="184" spans="1:10">
      <c r="A184" s="125">
        <v>175</v>
      </c>
      <c r="B184" s="126"/>
      <c r="C184" s="126"/>
      <c r="D184" s="128"/>
      <c r="E184" s="15" t="str">
        <f t="shared" si="15"/>
        <v/>
      </c>
      <c r="H184" s="15"/>
      <c r="I184" s="15" t="str">
        <f t="shared" si="16"/>
        <v/>
      </c>
      <c r="J184" s="15" t="str">
        <f t="shared" si="17"/>
        <v/>
      </c>
    </row>
    <row r="185" spans="1:10">
      <c r="A185" s="125">
        <v>176</v>
      </c>
      <c r="B185" s="126"/>
      <c r="C185" s="126"/>
      <c r="D185" s="128"/>
      <c r="E185" s="15" t="str">
        <f t="shared" si="15"/>
        <v/>
      </c>
      <c r="H185" s="15"/>
      <c r="I185" s="15" t="str">
        <f t="shared" si="16"/>
        <v/>
      </c>
      <c r="J185" s="15" t="str">
        <f t="shared" si="17"/>
        <v/>
      </c>
    </row>
    <row r="186" spans="1:10">
      <c r="A186" s="125">
        <v>177</v>
      </c>
      <c r="B186" s="126"/>
      <c r="C186" s="126"/>
      <c r="D186" s="128"/>
      <c r="E186" s="15" t="str">
        <f t="shared" si="15"/>
        <v/>
      </c>
      <c r="H186" s="15"/>
      <c r="I186" s="15" t="str">
        <f t="shared" si="16"/>
        <v/>
      </c>
      <c r="J186" s="15" t="str">
        <f t="shared" si="17"/>
        <v/>
      </c>
    </row>
    <row r="187" spans="1:10">
      <c r="A187" s="125">
        <v>178</v>
      </c>
      <c r="B187" s="126"/>
      <c r="C187" s="126"/>
      <c r="D187" s="128"/>
      <c r="E187" s="15" t="str">
        <f t="shared" si="15"/>
        <v/>
      </c>
      <c r="H187" s="15"/>
      <c r="I187" s="15" t="str">
        <f t="shared" si="16"/>
        <v/>
      </c>
      <c r="J187" s="15" t="str">
        <f t="shared" si="17"/>
        <v/>
      </c>
    </row>
    <row r="188" spans="1:10">
      <c r="A188" s="125">
        <v>179</v>
      </c>
      <c r="B188" s="126"/>
      <c r="C188" s="126"/>
      <c r="D188" s="128"/>
      <c r="E188" s="15" t="str">
        <f t="shared" si="15"/>
        <v/>
      </c>
      <c r="H188" s="15"/>
      <c r="I188" s="15" t="str">
        <f t="shared" si="16"/>
        <v/>
      </c>
      <c r="J188" s="15" t="str">
        <f t="shared" si="17"/>
        <v/>
      </c>
    </row>
    <row r="189" spans="1:10">
      <c r="A189" s="125">
        <v>180</v>
      </c>
      <c r="B189" s="126"/>
      <c r="C189" s="126"/>
      <c r="D189" s="128"/>
      <c r="E189" s="15" t="str">
        <f t="shared" si="15"/>
        <v/>
      </c>
      <c r="H189" s="15"/>
      <c r="I189" s="15" t="str">
        <f t="shared" si="16"/>
        <v/>
      </c>
      <c r="J189" s="15" t="str">
        <f t="shared" si="17"/>
        <v/>
      </c>
    </row>
    <row r="190" spans="1:10">
      <c r="A190" s="125">
        <v>181</v>
      </c>
      <c r="B190" s="126"/>
      <c r="C190" s="126"/>
      <c r="D190" s="128"/>
      <c r="E190" s="15" t="str">
        <f t="shared" si="15"/>
        <v/>
      </c>
      <c r="H190" s="15"/>
      <c r="I190" s="15" t="str">
        <f t="shared" si="16"/>
        <v/>
      </c>
      <c r="J190" s="15" t="str">
        <f t="shared" si="17"/>
        <v/>
      </c>
    </row>
    <row r="191" spans="1:10">
      <c r="A191" s="125">
        <v>182</v>
      </c>
      <c r="B191" s="126"/>
      <c r="C191" s="126"/>
      <c r="D191" s="128"/>
      <c r="E191" s="15" t="str">
        <f t="shared" si="15"/>
        <v/>
      </c>
      <c r="H191" s="15"/>
      <c r="I191" s="15" t="str">
        <f t="shared" si="16"/>
        <v/>
      </c>
      <c r="J191" s="15" t="str">
        <f t="shared" si="17"/>
        <v/>
      </c>
    </row>
    <row r="192" spans="1:10">
      <c r="A192" s="125">
        <v>183</v>
      </c>
      <c r="B192" s="126"/>
      <c r="C192" s="126"/>
      <c r="D192" s="128"/>
      <c r="E192" s="15" t="str">
        <f t="shared" si="15"/>
        <v/>
      </c>
      <c r="H192" s="15"/>
      <c r="I192" s="15" t="str">
        <f t="shared" si="16"/>
        <v/>
      </c>
      <c r="J192" s="15" t="str">
        <f t="shared" si="17"/>
        <v/>
      </c>
    </row>
    <row r="193" spans="1:10">
      <c r="A193" s="125">
        <v>184</v>
      </c>
      <c r="B193" s="126"/>
      <c r="C193" s="126"/>
      <c r="D193" s="128"/>
      <c r="E193" s="15" t="str">
        <f t="shared" si="15"/>
        <v/>
      </c>
      <c r="H193" s="15"/>
      <c r="I193" s="15" t="str">
        <f t="shared" si="16"/>
        <v/>
      </c>
      <c r="J193" s="15" t="str">
        <f t="shared" si="17"/>
        <v/>
      </c>
    </row>
    <row r="194" spans="1:10">
      <c r="A194" s="125">
        <v>185</v>
      </c>
      <c r="B194" s="126"/>
      <c r="C194" s="126"/>
      <c r="D194" s="128"/>
      <c r="E194" s="15" t="str">
        <f t="shared" si="15"/>
        <v/>
      </c>
      <c r="H194" s="15"/>
      <c r="I194" s="15" t="str">
        <f t="shared" si="16"/>
        <v/>
      </c>
      <c r="J194" s="15" t="str">
        <f t="shared" si="17"/>
        <v/>
      </c>
    </row>
    <row r="195" spans="1:10">
      <c r="A195" s="125">
        <v>186</v>
      </c>
      <c r="B195" s="126"/>
      <c r="C195" s="126"/>
      <c r="D195" s="128"/>
      <c r="E195" s="15" t="str">
        <f t="shared" si="15"/>
        <v/>
      </c>
      <c r="H195" s="15"/>
      <c r="I195" s="15" t="str">
        <f t="shared" si="16"/>
        <v/>
      </c>
      <c r="J195" s="15" t="str">
        <f t="shared" si="17"/>
        <v/>
      </c>
    </row>
    <row r="196" spans="1:10">
      <c r="A196" s="125">
        <v>187</v>
      </c>
      <c r="B196" s="126"/>
      <c r="C196" s="126"/>
      <c r="D196" s="128"/>
      <c r="E196" s="15" t="str">
        <f t="shared" si="15"/>
        <v/>
      </c>
      <c r="H196" s="15"/>
      <c r="I196" s="15" t="str">
        <f t="shared" si="16"/>
        <v/>
      </c>
      <c r="J196" s="15" t="str">
        <f t="shared" si="17"/>
        <v/>
      </c>
    </row>
    <row r="197" spans="1:10">
      <c r="A197" s="125">
        <v>188</v>
      </c>
      <c r="B197" s="126"/>
      <c r="C197" s="126"/>
      <c r="D197" s="128"/>
      <c r="E197" s="15" t="str">
        <f t="shared" si="15"/>
        <v/>
      </c>
      <c r="H197" s="15"/>
      <c r="I197" s="15" t="str">
        <f t="shared" si="16"/>
        <v/>
      </c>
      <c r="J197" s="15" t="str">
        <f t="shared" si="17"/>
        <v/>
      </c>
    </row>
    <row r="198" spans="1:10">
      <c r="A198" s="125">
        <v>189</v>
      </c>
      <c r="B198" s="126"/>
      <c r="C198" s="126"/>
      <c r="D198" s="128"/>
      <c r="E198" s="15" t="str">
        <f t="shared" si="15"/>
        <v/>
      </c>
      <c r="H198" s="15"/>
      <c r="I198" s="15" t="str">
        <f t="shared" si="16"/>
        <v/>
      </c>
      <c r="J198" s="15" t="str">
        <f t="shared" si="17"/>
        <v/>
      </c>
    </row>
    <row r="199" spans="1:10">
      <c r="A199" s="125">
        <v>190</v>
      </c>
      <c r="B199" s="126"/>
      <c r="C199" s="126"/>
      <c r="D199" s="128"/>
      <c r="E199" s="15" t="str">
        <f t="shared" si="15"/>
        <v/>
      </c>
      <c r="H199" s="15"/>
      <c r="I199" s="15" t="str">
        <f t="shared" si="16"/>
        <v/>
      </c>
      <c r="J199" s="15" t="str">
        <f t="shared" si="17"/>
        <v/>
      </c>
    </row>
    <row r="200" spans="1:10">
      <c r="A200" s="125">
        <v>191</v>
      </c>
      <c r="B200" s="126"/>
      <c r="C200" s="126"/>
      <c r="D200" s="128"/>
      <c r="E200" s="15" t="str">
        <f t="shared" si="15"/>
        <v/>
      </c>
      <c r="H200" s="15"/>
      <c r="I200" s="15" t="str">
        <f t="shared" si="16"/>
        <v/>
      </c>
      <c r="J200" s="15" t="str">
        <f t="shared" si="17"/>
        <v/>
      </c>
    </row>
    <row r="201" spans="1:10">
      <c r="A201" s="125">
        <v>192</v>
      </c>
      <c r="B201" s="126"/>
      <c r="C201" s="126"/>
      <c r="D201" s="128"/>
      <c r="E201" s="15" t="str">
        <f t="shared" si="15"/>
        <v/>
      </c>
      <c r="H201" s="15"/>
      <c r="I201" s="15" t="str">
        <f t="shared" si="16"/>
        <v/>
      </c>
      <c r="J201" s="15" t="str">
        <f t="shared" si="17"/>
        <v/>
      </c>
    </row>
    <row r="202" spans="1:10">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c r="A203" s="125">
        <v>194</v>
      </c>
      <c r="B203" s="126"/>
      <c r="C203" s="126"/>
      <c r="D203" s="128"/>
      <c r="E203" s="15" t="str">
        <f t="shared" si="18"/>
        <v/>
      </c>
      <c r="H203" s="15"/>
      <c r="I203" s="15" t="str">
        <f t="shared" si="19"/>
        <v/>
      </c>
      <c r="J203" s="15" t="str">
        <f t="shared" si="20"/>
        <v/>
      </c>
    </row>
    <row r="204" spans="1:10">
      <c r="A204" s="125">
        <v>195</v>
      </c>
      <c r="B204" s="126"/>
      <c r="C204" s="126"/>
      <c r="D204" s="128"/>
      <c r="E204" s="15" t="str">
        <f t="shared" si="18"/>
        <v/>
      </c>
      <c r="H204" s="15"/>
      <c r="I204" s="15" t="str">
        <f t="shared" si="19"/>
        <v/>
      </c>
      <c r="J204" s="15" t="str">
        <f t="shared" si="20"/>
        <v/>
      </c>
    </row>
    <row r="205" spans="1:10">
      <c r="A205" s="125">
        <v>196</v>
      </c>
      <c r="B205" s="126"/>
      <c r="C205" s="126"/>
      <c r="D205" s="128"/>
      <c r="E205" s="15" t="str">
        <f t="shared" si="18"/>
        <v/>
      </c>
      <c r="H205" s="15"/>
      <c r="I205" s="15" t="str">
        <f t="shared" si="19"/>
        <v/>
      </c>
      <c r="J205" s="15" t="str">
        <f t="shared" si="20"/>
        <v/>
      </c>
    </row>
    <row r="206" spans="1:10">
      <c r="A206" s="125">
        <v>197</v>
      </c>
      <c r="B206" s="126"/>
      <c r="C206" s="126"/>
      <c r="D206" s="128"/>
      <c r="E206" s="15" t="str">
        <f t="shared" si="18"/>
        <v/>
      </c>
      <c r="H206" s="15"/>
      <c r="I206" s="15" t="str">
        <f t="shared" si="19"/>
        <v/>
      </c>
      <c r="J206" s="15" t="str">
        <f t="shared" si="20"/>
        <v/>
      </c>
    </row>
    <row r="207" spans="1:10">
      <c r="A207" s="125">
        <v>198</v>
      </c>
      <c r="B207" s="126"/>
      <c r="C207" s="126"/>
      <c r="D207" s="128"/>
      <c r="E207" s="15" t="str">
        <f t="shared" si="18"/>
        <v/>
      </c>
      <c r="H207" s="15"/>
      <c r="I207" s="15" t="str">
        <f t="shared" si="19"/>
        <v/>
      </c>
      <c r="J207" s="15" t="str">
        <f t="shared" si="20"/>
        <v/>
      </c>
    </row>
    <row r="208" spans="1:10">
      <c r="A208" s="125">
        <v>199</v>
      </c>
      <c r="B208" s="126"/>
      <c r="C208" s="126"/>
      <c r="D208" s="128"/>
      <c r="E208" s="15" t="str">
        <f t="shared" si="18"/>
        <v/>
      </c>
      <c r="H208" s="15"/>
      <c r="I208" s="15" t="str">
        <f t="shared" si="19"/>
        <v/>
      </c>
      <c r="J208" s="15" t="str">
        <f t="shared" si="20"/>
        <v/>
      </c>
    </row>
    <row r="209" spans="1:10">
      <c r="A209" s="125">
        <v>200</v>
      </c>
      <c r="B209" s="126"/>
      <c r="C209" s="126"/>
      <c r="D209" s="128"/>
      <c r="E209" s="15" t="str">
        <f t="shared" si="18"/>
        <v/>
      </c>
      <c r="H209" s="15"/>
      <c r="I209" s="15" t="str">
        <f t="shared" si="19"/>
        <v/>
      </c>
      <c r="J209" s="15" t="str">
        <f t="shared" si="20"/>
        <v/>
      </c>
    </row>
    <row r="210" spans="1:10">
      <c r="A210" s="125">
        <v>201</v>
      </c>
      <c r="B210" s="126"/>
      <c r="C210" s="126"/>
      <c r="D210" s="128"/>
      <c r="E210" s="15" t="str">
        <f t="shared" si="18"/>
        <v/>
      </c>
      <c r="H210" s="15"/>
      <c r="I210" s="15" t="str">
        <f t="shared" si="19"/>
        <v/>
      </c>
      <c r="J210" s="15" t="str">
        <f t="shared" si="20"/>
        <v/>
      </c>
    </row>
    <row r="211" spans="1:10">
      <c r="A211" s="125">
        <v>202</v>
      </c>
      <c r="B211" s="126"/>
      <c r="C211" s="126"/>
      <c r="D211" s="128"/>
      <c r="E211" s="15" t="str">
        <f t="shared" si="18"/>
        <v/>
      </c>
      <c r="H211" s="15"/>
      <c r="I211" s="15" t="str">
        <f t="shared" si="19"/>
        <v/>
      </c>
      <c r="J211" s="15" t="str">
        <f t="shared" si="20"/>
        <v/>
      </c>
    </row>
    <row r="212" spans="1:10">
      <c r="A212" s="125">
        <v>203</v>
      </c>
      <c r="B212" s="126"/>
      <c r="C212" s="126"/>
      <c r="D212" s="128"/>
      <c r="E212" s="15" t="str">
        <f t="shared" si="18"/>
        <v/>
      </c>
      <c r="H212" s="15"/>
      <c r="I212" s="15" t="str">
        <f t="shared" si="19"/>
        <v/>
      </c>
      <c r="J212" s="15" t="str">
        <f t="shared" si="20"/>
        <v/>
      </c>
    </row>
    <row r="213" spans="1:10">
      <c r="A213" s="125">
        <v>204</v>
      </c>
      <c r="B213" s="126"/>
      <c r="C213" s="126"/>
      <c r="D213" s="128"/>
      <c r="E213" s="15" t="str">
        <f t="shared" si="18"/>
        <v/>
      </c>
      <c r="H213" s="15"/>
      <c r="I213" s="15" t="str">
        <f t="shared" si="19"/>
        <v/>
      </c>
      <c r="J213" s="15" t="str">
        <f t="shared" si="20"/>
        <v/>
      </c>
    </row>
    <row r="214" spans="1:10">
      <c r="A214" s="125">
        <v>205</v>
      </c>
      <c r="B214" s="126"/>
      <c r="C214" s="126"/>
      <c r="D214" s="128"/>
      <c r="E214" s="15" t="str">
        <f t="shared" si="18"/>
        <v/>
      </c>
      <c r="H214" s="15"/>
      <c r="I214" s="15" t="str">
        <f t="shared" si="19"/>
        <v/>
      </c>
      <c r="J214" s="15" t="str">
        <f t="shared" si="20"/>
        <v/>
      </c>
    </row>
    <row r="215" spans="1:10">
      <c r="A215" s="125">
        <v>206</v>
      </c>
      <c r="B215" s="126"/>
      <c r="C215" s="126"/>
      <c r="D215" s="128"/>
      <c r="E215" s="15" t="str">
        <f t="shared" si="18"/>
        <v/>
      </c>
      <c r="H215" s="15"/>
      <c r="I215" s="15" t="str">
        <f t="shared" si="19"/>
        <v/>
      </c>
      <c r="J215" s="15" t="str">
        <f t="shared" si="20"/>
        <v/>
      </c>
    </row>
    <row r="216" spans="1:10">
      <c r="A216" s="125">
        <v>207</v>
      </c>
      <c r="B216" s="126"/>
      <c r="C216" s="126"/>
      <c r="D216" s="128"/>
      <c r="E216" s="15" t="str">
        <f t="shared" si="18"/>
        <v/>
      </c>
      <c r="H216" s="15"/>
      <c r="I216" s="15" t="str">
        <f t="shared" si="19"/>
        <v/>
      </c>
      <c r="J216" s="15" t="str">
        <f t="shared" si="20"/>
        <v/>
      </c>
    </row>
    <row r="217" spans="1:10">
      <c r="A217" s="125">
        <v>208</v>
      </c>
      <c r="B217" s="126"/>
      <c r="C217" s="126"/>
      <c r="D217" s="128"/>
      <c r="E217" s="15" t="str">
        <f t="shared" si="18"/>
        <v/>
      </c>
      <c r="H217" s="15"/>
      <c r="I217" s="15" t="str">
        <f t="shared" si="19"/>
        <v/>
      </c>
      <c r="J217" s="15" t="str">
        <f t="shared" si="20"/>
        <v/>
      </c>
    </row>
    <row r="218" spans="1:10">
      <c r="A218" s="125">
        <v>209</v>
      </c>
      <c r="B218" s="126"/>
      <c r="C218" s="126"/>
      <c r="D218" s="128"/>
      <c r="E218" s="15" t="str">
        <f t="shared" si="18"/>
        <v/>
      </c>
      <c r="H218" s="15"/>
      <c r="I218" s="15" t="str">
        <f t="shared" si="19"/>
        <v/>
      </c>
      <c r="J218" s="15" t="str">
        <f t="shared" si="20"/>
        <v/>
      </c>
    </row>
    <row r="219" spans="1:10">
      <c r="A219" s="125">
        <v>210</v>
      </c>
      <c r="B219" s="126"/>
      <c r="C219" s="126"/>
      <c r="D219" s="128"/>
      <c r="E219" s="15" t="str">
        <f t="shared" si="18"/>
        <v/>
      </c>
      <c r="H219" s="15"/>
      <c r="I219" s="15" t="str">
        <f t="shared" si="19"/>
        <v/>
      </c>
      <c r="J219" s="15" t="str">
        <f t="shared" si="20"/>
        <v/>
      </c>
    </row>
    <row r="220" spans="1:10">
      <c r="A220" s="125">
        <v>211</v>
      </c>
      <c r="B220" s="126"/>
      <c r="C220" s="126"/>
      <c r="D220" s="128"/>
      <c r="E220" s="15" t="str">
        <f t="shared" si="18"/>
        <v/>
      </c>
      <c r="H220" s="15"/>
      <c r="I220" s="15" t="str">
        <f t="shared" si="19"/>
        <v/>
      </c>
      <c r="J220" s="15" t="str">
        <f t="shared" si="20"/>
        <v/>
      </c>
    </row>
    <row r="221" spans="1:10">
      <c r="A221" s="125">
        <v>212</v>
      </c>
      <c r="B221" s="126"/>
      <c r="C221" s="126"/>
      <c r="D221" s="128"/>
      <c r="E221" s="15" t="str">
        <f t="shared" si="18"/>
        <v/>
      </c>
      <c r="H221" s="15"/>
      <c r="I221" s="15" t="str">
        <f t="shared" si="19"/>
        <v/>
      </c>
      <c r="J221" s="15" t="str">
        <f t="shared" si="20"/>
        <v/>
      </c>
    </row>
    <row r="222" spans="1:10">
      <c r="A222" s="125">
        <v>213</v>
      </c>
      <c r="B222" s="126"/>
      <c r="C222" s="126"/>
      <c r="D222" s="128"/>
      <c r="E222" s="15" t="str">
        <f t="shared" si="18"/>
        <v/>
      </c>
      <c r="H222" s="15"/>
      <c r="I222" s="15" t="str">
        <f t="shared" si="19"/>
        <v/>
      </c>
      <c r="J222" s="15" t="str">
        <f t="shared" si="20"/>
        <v/>
      </c>
    </row>
    <row r="223" spans="1:10">
      <c r="A223" s="125">
        <v>214</v>
      </c>
      <c r="B223" s="126"/>
      <c r="C223" s="126"/>
      <c r="D223" s="128"/>
      <c r="E223" s="15" t="str">
        <f t="shared" si="18"/>
        <v/>
      </c>
      <c r="H223" s="15"/>
      <c r="I223" s="15" t="str">
        <f t="shared" si="19"/>
        <v/>
      </c>
      <c r="J223" s="15" t="str">
        <f t="shared" si="20"/>
        <v/>
      </c>
    </row>
    <row r="224" spans="1:10">
      <c r="A224" s="125">
        <v>215</v>
      </c>
      <c r="B224" s="126"/>
      <c r="C224" s="126"/>
      <c r="D224" s="128"/>
      <c r="E224" s="15" t="str">
        <f t="shared" si="18"/>
        <v/>
      </c>
      <c r="H224" s="15"/>
      <c r="I224" s="15" t="str">
        <f t="shared" si="19"/>
        <v/>
      </c>
      <c r="J224" s="15" t="str">
        <f t="shared" si="20"/>
        <v/>
      </c>
    </row>
    <row r="225" spans="1:10">
      <c r="A225" s="125">
        <v>216</v>
      </c>
      <c r="B225" s="126"/>
      <c r="C225" s="126"/>
      <c r="D225" s="128"/>
      <c r="E225" s="15" t="str">
        <f t="shared" si="18"/>
        <v/>
      </c>
      <c r="H225" s="15"/>
      <c r="I225" s="15" t="str">
        <f t="shared" si="19"/>
        <v/>
      </c>
      <c r="J225" s="15" t="str">
        <f t="shared" si="20"/>
        <v/>
      </c>
    </row>
    <row r="226" spans="1:10">
      <c r="A226" s="125">
        <v>217</v>
      </c>
      <c r="B226" s="126"/>
      <c r="C226" s="126"/>
      <c r="D226" s="128"/>
      <c r="E226" s="15" t="str">
        <f t="shared" si="18"/>
        <v/>
      </c>
      <c r="H226" s="15"/>
      <c r="I226" s="15" t="str">
        <f t="shared" si="19"/>
        <v/>
      </c>
      <c r="J226" s="15" t="str">
        <f t="shared" si="20"/>
        <v/>
      </c>
    </row>
    <row r="227" spans="1:10">
      <c r="A227" s="125">
        <v>218</v>
      </c>
      <c r="B227" s="126"/>
      <c r="C227" s="126"/>
      <c r="D227" s="128"/>
      <c r="E227" s="15" t="str">
        <f t="shared" si="18"/>
        <v/>
      </c>
      <c r="H227" s="15"/>
      <c r="I227" s="15" t="str">
        <f t="shared" si="19"/>
        <v/>
      </c>
      <c r="J227" s="15" t="str">
        <f t="shared" si="20"/>
        <v/>
      </c>
    </row>
    <row r="228" spans="1:10">
      <c r="A228" s="125">
        <v>219</v>
      </c>
      <c r="B228" s="126"/>
      <c r="C228" s="126"/>
      <c r="D228" s="128"/>
      <c r="E228" s="15" t="str">
        <f t="shared" si="18"/>
        <v/>
      </c>
      <c r="H228" s="15"/>
      <c r="I228" s="15" t="str">
        <f t="shared" si="19"/>
        <v/>
      </c>
      <c r="J228" s="15" t="str">
        <f t="shared" si="20"/>
        <v/>
      </c>
    </row>
    <row r="229" spans="1:10">
      <c r="A229" s="125">
        <v>220</v>
      </c>
      <c r="B229" s="126"/>
      <c r="C229" s="126"/>
      <c r="D229" s="128"/>
      <c r="E229" s="15" t="str">
        <f t="shared" si="18"/>
        <v/>
      </c>
      <c r="H229" s="15"/>
      <c r="I229" s="15" t="str">
        <f t="shared" si="19"/>
        <v/>
      </c>
      <c r="J229" s="15" t="str">
        <f t="shared" si="20"/>
        <v/>
      </c>
    </row>
    <row r="230" spans="1:10">
      <c r="A230" s="125">
        <v>221</v>
      </c>
      <c r="B230" s="126"/>
      <c r="C230" s="126"/>
      <c r="D230" s="128"/>
      <c r="E230" s="15" t="str">
        <f t="shared" si="18"/>
        <v/>
      </c>
      <c r="H230" s="15"/>
      <c r="I230" s="15" t="str">
        <f t="shared" si="19"/>
        <v/>
      </c>
      <c r="J230" s="15" t="str">
        <f t="shared" si="20"/>
        <v/>
      </c>
    </row>
    <row r="231" spans="1:10">
      <c r="A231" s="125">
        <v>222</v>
      </c>
      <c r="B231" s="126"/>
      <c r="C231" s="126"/>
      <c r="D231" s="128"/>
      <c r="E231" s="15" t="str">
        <f t="shared" si="18"/>
        <v/>
      </c>
      <c r="H231" s="15"/>
      <c r="I231" s="15" t="str">
        <f t="shared" si="19"/>
        <v/>
      </c>
      <c r="J231" s="15" t="str">
        <f t="shared" si="20"/>
        <v/>
      </c>
    </row>
    <row r="232" spans="1:10">
      <c r="A232" s="125">
        <v>223</v>
      </c>
      <c r="B232" s="126"/>
      <c r="C232" s="126"/>
      <c r="D232" s="128"/>
      <c r="E232" s="15" t="str">
        <f t="shared" si="18"/>
        <v/>
      </c>
      <c r="H232" s="15"/>
      <c r="I232" s="15" t="str">
        <f t="shared" si="19"/>
        <v/>
      </c>
      <c r="J232" s="15" t="str">
        <f t="shared" si="20"/>
        <v/>
      </c>
    </row>
    <row r="233" spans="1:10">
      <c r="A233" s="125">
        <v>224</v>
      </c>
      <c r="B233" s="126"/>
      <c r="C233" s="126"/>
      <c r="D233" s="128"/>
      <c r="E233" s="15" t="str">
        <f t="shared" si="18"/>
        <v/>
      </c>
      <c r="H233" s="15"/>
      <c r="I233" s="15" t="str">
        <f t="shared" si="19"/>
        <v/>
      </c>
      <c r="J233" s="15" t="str">
        <f t="shared" si="20"/>
        <v/>
      </c>
    </row>
    <row r="234" spans="1:10">
      <c r="A234" s="125">
        <v>225</v>
      </c>
      <c r="B234" s="126"/>
      <c r="C234" s="126"/>
      <c r="D234" s="128"/>
      <c r="E234" s="15" t="str">
        <f t="shared" si="18"/>
        <v/>
      </c>
      <c r="H234" s="15"/>
      <c r="I234" s="15" t="str">
        <f t="shared" si="19"/>
        <v/>
      </c>
      <c r="J234" s="15" t="str">
        <f t="shared" si="20"/>
        <v/>
      </c>
    </row>
    <row r="235" spans="1:10">
      <c r="A235" s="125">
        <v>226</v>
      </c>
      <c r="B235" s="126"/>
      <c r="C235" s="126"/>
      <c r="D235" s="128"/>
      <c r="E235" s="15" t="str">
        <f t="shared" si="18"/>
        <v/>
      </c>
      <c r="H235" s="15"/>
      <c r="I235" s="15" t="str">
        <f t="shared" si="19"/>
        <v/>
      </c>
      <c r="J235" s="15" t="str">
        <f t="shared" si="20"/>
        <v/>
      </c>
    </row>
    <row r="236" spans="1:10">
      <c r="A236" s="125">
        <v>227</v>
      </c>
      <c r="B236" s="126"/>
      <c r="C236" s="126"/>
      <c r="D236" s="128"/>
      <c r="E236" s="15" t="str">
        <f t="shared" si="18"/>
        <v/>
      </c>
      <c r="H236" s="15"/>
      <c r="I236" s="15" t="str">
        <f t="shared" si="19"/>
        <v/>
      </c>
      <c r="J236" s="15" t="str">
        <f t="shared" si="20"/>
        <v/>
      </c>
    </row>
    <row r="237" spans="1:10">
      <c r="A237" s="125">
        <v>228</v>
      </c>
      <c r="B237" s="126"/>
      <c r="C237" s="126"/>
      <c r="D237" s="128"/>
      <c r="E237" s="15" t="str">
        <f t="shared" si="18"/>
        <v/>
      </c>
      <c r="H237" s="15"/>
      <c r="I237" s="15" t="str">
        <f t="shared" si="19"/>
        <v/>
      </c>
      <c r="J237" s="15" t="str">
        <f t="shared" si="20"/>
        <v/>
      </c>
    </row>
    <row r="238" spans="1:10">
      <c r="A238" s="125">
        <v>229</v>
      </c>
      <c r="B238" s="126"/>
      <c r="C238" s="126"/>
      <c r="D238" s="128"/>
      <c r="E238" s="15" t="str">
        <f t="shared" si="18"/>
        <v/>
      </c>
      <c r="H238" s="15"/>
      <c r="I238" s="15" t="str">
        <f t="shared" si="19"/>
        <v/>
      </c>
      <c r="J238" s="15" t="str">
        <f t="shared" si="20"/>
        <v/>
      </c>
    </row>
    <row r="239" spans="1:10">
      <c r="A239" s="125">
        <v>230</v>
      </c>
      <c r="B239" s="126"/>
      <c r="C239" s="126"/>
      <c r="D239" s="128"/>
      <c r="E239" s="15" t="str">
        <f t="shared" si="18"/>
        <v/>
      </c>
      <c r="H239" s="15"/>
      <c r="I239" s="15" t="str">
        <f t="shared" si="19"/>
        <v/>
      </c>
      <c r="J239" s="15" t="str">
        <f t="shared" si="20"/>
        <v/>
      </c>
    </row>
    <row r="240" spans="1:10">
      <c r="A240" s="125">
        <v>231</v>
      </c>
      <c r="B240" s="126"/>
      <c r="C240" s="126"/>
      <c r="D240" s="128"/>
      <c r="E240" s="15" t="str">
        <f t="shared" si="18"/>
        <v/>
      </c>
      <c r="H240" s="15"/>
      <c r="I240" s="15" t="str">
        <f t="shared" si="19"/>
        <v/>
      </c>
      <c r="J240" s="15" t="str">
        <f t="shared" si="20"/>
        <v/>
      </c>
    </row>
    <row r="241" spans="1:10">
      <c r="A241" s="125">
        <v>232</v>
      </c>
      <c r="B241" s="126"/>
      <c r="C241" s="126"/>
      <c r="D241" s="128"/>
      <c r="E241" s="15" t="str">
        <f t="shared" si="18"/>
        <v/>
      </c>
      <c r="H241" s="15"/>
      <c r="I241" s="15" t="str">
        <f t="shared" si="19"/>
        <v/>
      </c>
      <c r="J241" s="15" t="str">
        <f t="shared" si="20"/>
        <v/>
      </c>
    </row>
    <row r="242" spans="1:10">
      <c r="A242" s="125">
        <v>233</v>
      </c>
      <c r="B242" s="126"/>
      <c r="C242" s="126"/>
      <c r="D242" s="128"/>
      <c r="E242" s="15" t="str">
        <f t="shared" si="18"/>
        <v/>
      </c>
      <c r="H242" s="15"/>
      <c r="I242" s="15" t="str">
        <f t="shared" si="19"/>
        <v/>
      </c>
      <c r="J242" s="15" t="str">
        <f t="shared" si="20"/>
        <v/>
      </c>
    </row>
    <row r="243" spans="1:10">
      <c r="A243" s="125">
        <v>234</v>
      </c>
      <c r="B243" s="126"/>
      <c r="C243" s="126"/>
      <c r="D243" s="128"/>
      <c r="E243" s="15" t="str">
        <f t="shared" si="18"/>
        <v/>
      </c>
      <c r="H243" s="15"/>
      <c r="I243" s="15" t="str">
        <f t="shared" si="19"/>
        <v/>
      </c>
      <c r="J243" s="15" t="str">
        <f t="shared" si="20"/>
        <v/>
      </c>
    </row>
    <row r="244" spans="1:10">
      <c r="A244" s="125">
        <v>235</v>
      </c>
      <c r="B244" s="126"/>
      <c r="C244" s="126"/>
      <c r="D244" s="128"/>
      <c r="E244" s="15" t="str">
        <f t="shared" si="18"/>
        <v/>
      </c>
      <c r="H244" s="15"/>
      <c r="I244" s="15" t="str">
        <f t="shared" si="19"/>
        <v/>
      </c>
      <c r="J244" s="15" t="str">
        <f t="shared" si="20"/>
        <v/>
      </c>
    </row>
    <row r="245" spans="1:10">
      <c r="A245" s="125">
        <v>236</v>
      </c>
      <c r="B245" s="126"/>
      <c r="C245" s="126"/>
      <c r="D245" s="128"/>
      <c r="E245" s="15" t="str">
        <f t="shared" si="18"/>
        <v/>
      </c>
      <c r="H245" s="15"/>
      <c r="I245" s="15" t="str">
        <f t="shared" si="19"/>
        <v/>
      </c>
      <c r="J245" s="15" t="str">
        <f t="shared" si="20"/>
        <v/>
      </c>
    </row>
    <row r="246" spans="1:10">
      <c r="A246" s="125">
        <v>237</v>
      </c>
      <c r="B246" s="126"/>
      <c r="C246" s="126"/>
      <c r="D246" s="128"/>
      <c r="E246" s="15" t="str">
        <f t="shared" si="18"/>
        <v/>
      </c>
      <c r="H246" s="15"/>
      <c r="I246" s="15" t="str">
        <f t="shared" si="19"/>
        <v/>
      </c>
      <c r="J246" s="15" t="str">
        <f t="shared" si="20"/>
        <v/>
      </c>
    </row>
    <row r="247" spans="1:10">
      <c r="A247" s="125">
        <v>238</v>
      </c>
      <c r="B247" s="126"/>
      <c r="C247" s="126"/>
      <c r="D247" s="128"/>
      <c r="E247" s="15" t="str">
        <f t="shared" si="18"/>
        <v/>
      </c>
      <c r="H247" s="15"/>
      <c r="I247" s="15" t="str">
        <f t="shared" si="19"/>
        <v/>
      </c>
      <c r="J247" s="15" t="str">
        <f t="shared" si="20"/>
        <v/>
      </c>
    </row>
    <row r="248" spans="1:10">
      <c r="A248" s="125">
        <v>239</v>
      </c>
      <c r="B248" s="126"/>
      <c r="C248" s="126"/>
      <c r="D248" s="128"/>
      <c r="E248" s="15" t="str">
        <f t="shared" si="18"/>
        <v/>
      </c>
      <c r="H248" s="15"/>
      <c r="I248" s="15" t="str">
        <f t="shared" si="19"/>
        <v/>
      </c>
      <c r="J248" s="15" t="str">
        <f t="shared" si="20"/>
        <v/>
      </c>
    </row>
    <row r="249" spans="1:10">
      <c r="A249" s="125">
        <v>240</v>
      </c>
      <c r="B249" s="126"/>
      <c r="C249" s="126"/>
      <c r="D249" s="128"/>
      <c r="E249" s="15" t="str">
        <f t="shared" si="18"/>
        <v/>
      </c>
      <c r="H249" s="15"/>
      <c r="I249" s="15" t="str">
        <f t="shared" si="19"/>
        <v/>
      </c>
      <c r="J249" s="15" t="str">
        <f t="shared" si="20"/>
        <v/>
      </c>
    </row>
    <row r="250" spans="1:10">
      <c r="A250" s="125">
        <v>241</v>
      </c>
      <c r="B250" s="126"/>
      <c r="C250" s="126"/>
      <c r="D250" s="128"/>
      <c r="E250" s="15" t="str">
        <f t="shared" si="18"/>
        <v/>
      </c>
      <c r="H250" s="15"/>
      <c r="I250" s="15" t="str">
        <f t="shared" si="19"/>
        <v/>
      </c>
      <c r="J250" s="15" t="str">
        <f t="shared" si="20"/>
        <v/>
      </c>
    </row>
    <row r="251" spans="1:10">
      <c r="A251" s="125">
        <v>242</v>
      </c>
      <c r="B251" s="126"/>
      <c r="C251" s="126"/>
      <c r="D251" s="128"/>
      <c r="E251" s="15" t="str">
        <f t="shared" si="18"/>
        <v/>
      </c>
      <c r="H251" s="15"/>
      <c r="I251" s="15" t="str">
        <f t="shared" si="19"/>
        <v/>
      </c>
      <c r="J251" s="15" t="str">
        <f t="shared" si="20"/>
        <v/>
      </c>
    </row>
    <row r="252" spans="1:10">
      <c r="A252" s="125">
        <v>243</v>
      </c>
      <c r="B252" s="126"/>
      <c r="C252" s="126"/>
      <c r="D252" s="128"/>
      <c r="E252" s="15" t="str">
        <f t="shared" si="18"/>
        <v/>
      </c>
      <c r="H252" s="15"/>
      <c r="I252" s="15" t="str">
        <f t="shared" si="19"/>
        <v/>
      </c>
      <c r="J252" s="15" t="str">
        <f t="shared" si="20"/>
        <v/>
      </c>
    </row>
    <row r="253" spans="1:10">
      <c r="A253" s="125">
        <v>244</v>
      </c>
      <c r="B253" s="126"/>
      <c r="C253" s="126"/>
      <c r="D253" s="128"/>
      <c r="E253" s="15" t="str">
        <f t="shared" si="18"/>
        <v/>
      </c>
      <c r="H253" s="15"/>
      <c r="I253" s="15" t="str">
        <f t="shared" si="19"/>
        <v/>
      </c>
      <c r="J253" s="15" t="str">
        <f t="shared" si="20"/>
        <v/>
      </c>
    </row>
    <row r="254" spans="1:10">
      <c r="A254" s="125">
        <v>245</v>
      </c>
      <c r="B254" s="126"/>
      <c r="C254" s="126"/>
      <c r="D254" s="128"/>
      <c r="E254" s="15" t="str">
        <f t="shared" si="18"/>
        <v/>
      </c>
      <c r="H254" s="15"/>
      <c r="I254" s="15" t="str">
        <f t="shared" si="19"/>
        <v/>
      </c>
      <c r="J254" s="15" t="str">
        <f t="shared" si="20"/>
        <v/>
      </c>
    </row>
    <row r="255" spans="1:10">
      <c r="A255" s="125">
        <v>246</v>
      </c>
      <c r="B255" s="126"/>
      <c r="C255" s="126"/>
      <c r="D255" s="128"/>
      <c r="E255" s="15" t="str">
        <f t="shared" si="18"/>
        <v/>
      </c>
      <c r="H255" s="15"/>
      <c r="I255" s="15" t="str">
        <f t="shared" si="19"/>
        <v/>
      </c>
      <c r="J255" s="15" t="str">
        <f t="shared" si="20"/>
        <v/>
      </c>
    </row>
    <row r="256" spans="1:10">
      <c r="A256" s="125">
        <v>247</v>
      </c>
      <c r="B256" s="126"/>
      <c r="C256" s="126"/>
      <c r="D256" s="128"/>
      <c r="E256" s="15" t="str">
        <f t="shared" si="18"/>
        <v/>
      </c>
      <c r="H256" s="15"/>
      <c r="I256" s="15" t="str">
        <f t="shared" si="19"/>
        <v/>
      </c>
      <c r="J256" s="15" t="str">
        <f t="shared" si="20"/>
        <v/>
      </c>
    </row>
    <row r="257" spans="1:10">
      <c r="A257" s="125">
        <v>248</v>
      </c>
      <c r="B257" s="126"/>
      <c r="C257" s="126"/>
      <c r="D257" s="128"/>
      <c r="E257" s="15" t="str">
        <f t="shared" si="18"/>
        <v/>
      </c>
      <c r="H257" s="15"/>
      <c r="I257" s="15" t="str">
        <f t="shared" si="19"/>
        <v/>
      </c>
      <c r="J257" s="15" t="str">
        <f t="shared" si="20"/>
        <v/>
      </c>
    </row>
    <row r="258" spans="1:10">
      <c r="A258" s="125">
        <v>249</v>
      </c>
      <c r="B258" s="126"/>
      <c r="C258" s="126"/>
      <c r="D258" s="128"/>
      <c r="E258" s="15" t="str">
        <f t="shared" si="18"/>
        <v/>
      </c>
      <c r="H258" s="15"/>
      <c r="I258" s="15" t="str">
        <f t="shared" si="19"/>
        <v/>
      </c>
      <c r="J258" s="15" t="str">
        <f t="shared" si="20"/>
        <v/>
      </c>
    </row>
    <row r="259" spans="1:10">
      <c r="A259" s="125">
        <v>250</v>
      </c>
      <c r="B259" s="126"/>
      <c r="C259" s="126"/>
      <c r="D259" s="128"/>
      <c r="E259" s="15" t="str">
        <f t="shared" si="18"/>
        <v/>
      </c>
      <c r="H259" s="15"/>
      <c r="I259" s="15" t="str">
        <f t="shared" si="19"/>
        <v/>
      </c>
      <c r="J259" s="15" t="str">
        <f t="shared" si="20"/>
        <v/>
      </c>
    </row>
  </sheetData>
  <sheetProtection algorithmName="SHA-512" hashValue="JzV9h3BDKi8IGljmf6fAln+6prh/BAl+ctbFFrpgbwPPcWOQFtYW0odtEvqtIykz9pb/R+GGDWLb8ImRNj0mTw==" saltValue="ae1D0Sfi9t0RV2LDCAa+eA=="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D10" sqref="D10:D12"/>
    </sheetView>
  </sheetViews>
  <sheetFormatPr defaultColWidth="9.140625" defaultRowHeight="15.75"/>
  <cols>
    <col min="1" max="1" width="5.7109375" style="53" customWidth="1"/>
    <col min="2" max="2" width="61.28515625" style="57" customWidth="1"/>
    <col min="3" max="3" width="28.7109375" style="57" bestFit="1" customWidth="1"/>
    <col min="4" max="4" width="10.7109375" style="62" customWidth="1"/>
    <col min="5" max="5" width="17.7109375" style="57" customWidth="1"/>
    <col min="6" max="6" width="9.140625" style="63" hidden="1" customWidth="1"/>
    <col min="7" max="7" width="9.140625" style="57" hidden="1" customWidth="1"/>
    <col min="8" max="17" width="9.140625" style="57" customWidth="1"/>
    <col min="18" max="16384" width="9.140625" style="57"/>
  </cols>
  <sheetData>
    <row r="1" spans="1:7" s="53" customFormat="1">
      <c r="A1" s="52" t="s">
        <v>483</v>
      </c>
      <c r="D1" s="54"/>
      <c r="E1" s="56"/>
    </row>
    <row r="2" spans="1:7" s="53" customFormat="1">
      <c r="A2" s="304" t="str">
        <f>IF(ISBLANK(facultate), IF(ISBLANK(departament),"","Departament " &amp; departament), "Facultatea " &amp; facultate)</f>
        <v>Facultatea Științe ale Comunicării</v>
      </c>
      <c r="D2" s="54"/>
      <c r="E2" s="56"/>
    </row>
    <row r="3" spans="1:7" s="53" customFormat="1">
      <c r="A3" s="304" t="str">
        <f>IF(ISBLANK(departament),"","Departamentul " &amp; departament)</f>
        <v>Departamentul Comunicare și Limbi Străine</v>
      </c>
      <c r="D3" s="54"/>
      <c r="E3" s="56"/>
    </row>
    <row r="4" spans="1:7">
      <c r="A4" s="448" t="s">
        <v>903</v>
      </c>
      <c r="B4" s="448"/>
      <c r="C4" s="448"/>
      <c r="D4" s="448"/>
      <c r="E4" s="448"/>
    </row>
    <row r="5" spans="1:7">
      <c r="A5" s="448" t="s">
        <v>1004</v>
      </c>
      <c r="B5" s="448"/>
      <c r="C5" s="448"/>
      <c r="D5" s="448"/>
      <c r="E5" s="448"/>
    </row>
    <row r="6" spans="1:7" ht="13.5" customHeight="1">
      <c r="D6" s="57"/>
      <c r="E6" s="305" t="str">
        <f>CONCATENATE(functie," ",nume_candidat)</f>
        <v>Profesor Pop Mirela-Cristina</v>
      </c>
    </row>
    <row r="7" spans="1:7" ht="18.75" customHeight="1">
      <c r="A7" s="445" t="s">
        <v>338</v>
      </c>
      <c r="B7" s="445" t="s">
        <v>1042</v>
      </c>
      <c r="C7" s="445" t="s">
        <v>460</v>
      </c>
      <c r="D7" s="451" t="s">
        <v>2</v>
      </c>
      <c r="E7" s="503" t="s">
        <v>544</v>
      </c>
      <c r="F7" s="452" t="s">
        <v>541</v>
      </c>
      <c r="G7" s="453" t="s">
        <v>551</v>
      </c>
    </row>
    <row r="8" spans="1:7" ht="46.5" customHeight="1">
      <c r="A8" s="445"/>
      <c r="B8" s="445"/>
      <c r="C8" s="445"/>
      <c r="D8" s="451"/>
      <c r="E8" s="504"/>
      <c r="F8" s="452"/>
      <c r="G8" s="453"/>
    </row>
    <row r="9" spans="1:7">
      <c r="A9" s="79"/>
      <c r="B9" s="58"/>
      <c r="C9" s="58"/>
      <c r="D9" s="29"/>
      <c r="E9" s="130">
        <f>SUMIF(E10:E1010,"&gt;0")</f>
        <v>0</v>
      </c>
      <c r="F9" s="261"/>
    </row>
    <row r="10" spans="1:7">
      <c r="A10" s="36">
        <v>1</v>
      </c>
      <c r="B10" s="7"/>
      <c r="C10" s="7"/>
      <c r="D10" s="189"/>
      <c r="E10" s="15" t="str">
        <f t="shared" ref="E10:E73" si="0">IF(OR($B10="",,,,$D10&lt;an_initial,$D10&gt;an_final,),"",HLOOKUP(C10,ii11puncte,2,FALSE) )</f>
        <v/>
      </c>
      <c r="F10" s="307" t="b">
        <f t="shared" ref="F10:F73" si="1">IF(nume_candidat="",FALSE,ISNUMBER(SEARCH(nume_candidat,$B10)))</f>
        <v>0</v>
      </c>
      <c r="G10" s="308">
        <f t="shared" ref="G10:G73" si="2">LEN(B10)-LEN(SUBSTITUTE(B10,",",""))+1</f>
        <v>1</v>
      </c>
    </row>
    <row r="11" spans="1:7">
      <c r="A11" s="36">
        <v>2</v>
      </c>
      <c r="B11" s="7"/>
      <c r="C11" s="7"/>
      <c r="D11" s="189"/>
      <c r="E11" s="15" t="str">
        <f t="shared" si="0"/>
        <v/>
      </c>
      <c r="F11" s="307" t="b">
        <f t="shared" si="1"/>
        <v>0</v>
      </c>
      <c r="G11" s="308">
        <f t="shared" si="2"/>
        <v>1</v>
      </c>
    </row>
    <row r="12" spans="1:7">
      <c r="A12" s="36">
        <v>3</v>
      </c>
      <c r="B12" s="7"/>
      <c r="C12" s="7"/>
      <c r="D12" s="189"/>
      <c r="E12" s="15" t="str">
        <f t="shared" si="0"/>
        <v/>
      </c>
      <c r="F12" s="307" t="b">
        <f t="shared" si="1"/>
        <v>0</v>
      </c>
      <c r="G12" s="308">
        <f t="shared" si="2"/>
        <v>1</v>
      </c>
    </row>
    <row r="13" spans="1:7">
      <c r="A13" s="36">
        <v>4</v>
      </c>
      <c r="B13" s="6"/>
      <c r="C13" s="6"/>
      <c r="D13" s="188"/>
      <c r="E13" s="15" t="str">
        <f t="shared" si="0"/>
        <v/>
      </c>
      <c r="F13" s="307" t="b">
        <f t="shared" si="1"/>
        <v>0</v>
      </c>
      <c r="G13" s="308">
        <f t="shared" si="2"/>
        <v>1</v>
      </c>
    </row>
    <row r="14" spans="1:7">
      <c r="A14" s="36">
        <v>5</v>
      </c>
      <c r="B14" s="6"/>
      <c r="C14" s="6"/>
      <c r="D14" s="188"/>
      <c r="E14" s="15" t="str">
        <f t="shared" si="0"/>
        <v/>
      </c>
      <c r="F14" s="307" t="b">
        <f t="shared" si="1"/>
        <v>0</v>
      </c>
      <c r="G14" s="308">
        <f t="shared" si="2"/>
        <v>1</v>
      </c>
    </row>
    <row r="15" spans="1:7">
      <c r="A15" s="36">
        <v>6</v>
      </c>
      <c r="B15" s="6"/>
      <c r="C15" s="6"/>
      <c r="D15" s="188"/>
      <c r="E15" s="15" t="str">
        <f t="shared" si="0"/>
        <v/>
      </c>
      <c r="F15" s="307" t="b">
        <f t="shared" si="1"/>
        <v>0</v>
      </c>
      <c r="G15" s="308">
        <f t="shared" si="2"/>
        <v>1</v>
      </c>
    </row>
    <row r="16" spans="1:7">
      <c r="A16" s="36">
        <v>7</v>
      </c>
      <c r="B16" s="6"/>
      <c r="C16" s="6"/>
      <c r="D16" s="188"/>
      <c r="E16" s="15" t="str">
        <f t="shared" si="0"/>
        <v/>
      </c>
      <c r="F16" s="307" t="b">
        <f t="shared" si="1"/>
        <v>0</v>
      </c>
      <c r="G16" s="308">
        <f t="shared" si="2"/>
        <v>1</v>
      </c>
    </row>
    <row r="17" spans="1:7">
      <c r="A17" s="36">
        <v>8</v>
      </c>
      <c r="B17" s="6"/>
      <c r="C17" s="6"/>
      <c r="D17" s="188"/>
      <c r="E17" s="15" t="str">
        <f t="shared" si="0"/>
        <v/>
      </c>
      <c r="F17" s="307" t="b">
        <f t="shared" si="1"/>
        <v>0</v>
      </c>
      <c r="G17" s="308">
        <f t="shared" si="2"/>
        <v>1</v>
      </c>
    </row>
    <row r="18" spans="1:7">
      <c r="A18" s="36">
        <v>9</v>
      </c>
      <c r="B18" s="6"/>
      <c r="C18" s="6"/>
      <c r="D18" s="188"/>
      <c r="E18" s="15" t="str">
        <f t="shared" si="0"/>
        <v/>
      </c>
      <c r="F18" s="307" t="b">
        <f t="shared" si="1"/>
        <v>0</v>
      </c>
      <c r="G18" s="308">
        <f t="shared" si="2"/>
        <v>1</v>
      </c>
    </row>
    <row r="19" spans="1:7">
      <c r="A19" s="36">
        <v>10</v>
      </c>
      <c r="B19" s="6"/>
      <c r="C19" s="6"/>
      <c r="D19" s="188"/>
      <c r="E19" s="15" t="str">
        <f t="shared" si="0"/>
        <v/>
      </c>
      <c r="F19" s="307" t="b">
        <f t="shared" si="1"/>
        <v>0</v>
      </c>
      <c r="G19" s="308">
        <f t="shared" si="2"/>
        <v>1</v>
      </c>
    </row>
    <row r="20" spans="1:7">
      <c r="A20" s="36">
        <v>11</v>
      </c>
      <c r="B20" s="6"/>
      <c r="C20" s="6"/>
      <c r="D20" s="188"/>
      <c r="E20" s="15" t="str">
        <f t="shared" si="0"/>
        <v/>
      </c>
      <c r="F20" s="307" t="b">
        <f t="shared" si="1"/>
        <v>0</v>
      </c>
      <c r="G20" s="308">
        <f t="shared" si="2"/>
        <v>1</v>
      </c>
    </row>
    <row r="21" spans="1:7">
      <c r="A21" s="36">
        <v>12</v>
      </c>
      <c r="B21" s="6"/>
      <c r="C21" s="6"/>
      <c r="D21" s="188"/>
      <c r="E21" s="15" t="str">
        <f t="shared" si="0"/>
        <v/>
      </c>
      <c r="F21" s="307" t="b">
        <f t="shared" si="1"/>
        <v>0</v>
      </c>
      <c r="G21" s="308">
        <f t="shared" si="2"/>
        <v>1</v>
      </c>
    </row>
    <row r="22" spans="1:7">
      <c r="A22" s="36">
        <v>13</v>
      </c>
      <c r="B22" s="6"/>
      <c r="C22" s="6"/>
      <c r="D22" s="188"/>
      <c r="E22" s="15" t="str">
        <f t="shared" si="0"/>
        <v/>
      </c>
      <c r="F22" s="307" t="b">
        <f t="shared" si="1"/>
        <v>0</v>
      </c>
      <c r="G22" s="308">
        <f t="shared" si="2"/>
        <v>1</v>
      </c>
    </row>
    <row r="23" spans="1:7">
      <c r="A23" s="36">
        <v>14</v>
      </c>
      <c r="B23" s="6"/>
      <c r="C23" s="6"/>
      <c r="D23" s="188"/>
      <c r="E23" s="15" t="str">
        <f t="shared" si="0"/>
        <v/>
      </c>
      <c r="F23" s="307" t="b">
        <f t="shared" si="1"/>
        <v>0</v>
      </c>
      <c r="G23" s="308">
        <f t="shared" si="2"/>
        <v>1</v>
      </c>
    </row>
    <row r="24" spans="1:7">
      <c r="A24" s="36">
        <v>15</v>
      </c>
      <c r="B24" s="6"/>
      <c r="C24" s="6"/>
      <c r="D24" s="188"/>
      <c r="E24" s="15" t="str">
        <f t="shared" si="0"/>
        <v/>
      </c>
      <c r="F24" s="307" t="b">
        <f t="shared" si="1"/>
        <v>0</v>
      </c>
      <c r="G24" s="308">
        <f t="shared" si="2"/>
        <v>1</v>
      </c>
    </row>
    <row r="25" spans="1:7">
      <c r="A25" s="36">
        <v>16</v>
      </c>
      <c r="B25" s="6"/>
      <c r="C25" s="6"/>
      <c r="D25" s="188"/>
      <c r="E25" s="15" t="str">
        <f t="shared" si="0"/>
        <v/>
      </c>
      <c r="F25" s="307" t="b">
        <f t="shared" si="1"/>
        <v>0</v>
      </c>
      <c r="G25" s="308">
        <f t="shared" si="2"/>
        <v>1</v>
      </c>
    </row>
    <row r="26" spans="1:7">
      <c r="A26" s="36">
        <v>17</v>
      </c>
      <c r="B26" s="6"/>
      <c r="C26" s="6"/>
      <c r="D26" s="188"/>
      <c r="E26" s="15" t="str">
        <f t="shared" si="0"/>
        <v/>
      </c>
      <c r="F26" s="307" t="b">
        <f t="shared" si="1"/>
        <v>0</v>
      </c>
      <c r="G26" s="308">
        <f t="shared" si="2"/>
        <v>1</v>
      </c>
    </row>
    <row r="27" spans="1:7">
      <c r="A27" s="36">
        <v>18</v>
      </c>
      <c r="B27" s="6"/>
      <c r="C27" s="6"/>
      <c r="D27" s="188"/>
      <c r="E27" s="15" t="str">
        <f t="shared" si="0"/>
        <v/>
      </c>
      <c r="F27" s="307" t="b">
        <f t="shared" si="1"/>
        <v>0</v>
      </c>
      <c r="G27" s="308">
        <f t="shared" si="2"/>
        <v>1</v>
      </c>
    </row>
    <row r="28" spans="1:7">
      <c r="A28" s="36">
        <v>19</v>
      </c>
      <c r="B28" s="6"/>
      <c r="C28" s="6"/>
      <c r="D28" s="188"/>
      <c r="E28" s="15" t="str">
        <f t="shared" si="0"/>
        <v/>
      </c>
      <c r="F28" s="307" t="b">
        <f t="shared" si="1"/>
        <v>0</v>
      </c>
      <c r="G28" s="308">
        <f t="shared" si="2"/>
        <v>1</v>
      </c>
    </row>
    <row r="29" spans="1:7">
      <c r="A29" s="36">
        <v>20</v>
      </c>
      <c r="B29" s="6"/>
      <c r="C29" s="6"/>
      <c r="D29" s="188"/>
      <c r="E29" s="15" t="str">
        <f t="shared" si="0"/>
        <v/>
      </c>
      <c r="F29" s="307" t="b">
        <f t="shared" si="1"/>
        <v>0</v>
      </c>
      <c r="G29" s="308">
        <f t="shared" si="2"/>
        <v>1</v>
      </c>
    </row>
    <row r="30" spans="1:7">
      <c r="A30" s="36">
        <v>21</v>
      </c>
      <c r="B30" s="6"/>
      <c r="C30" s="6"/>
      <c r="D30" s="188"/>
      <c r="E30" s="15" t="str">
        <f t="shared" si="0"/>
        <v/>
      </c>
      <c r="F30" s="307" t="b">
        <f t="shared" si="1"/>
        <v>0</v>
      </c>
      <c r="G30" s="308">
        <f t="shared" si="2"/>
        <v>1</v>
      </c>
    </row>
    <row r="31" spans="1:7">
      <c r="A31" s="36">
        <v>22</v>
      </c>
      <c r="B31" s="6"/>
      <c r="C31" s="6"/>
      <c r="D31" s="188"/>
      <c r="E31" s="15" t="str">
        <f t="shared" si="0"/>
        <v/>
      </c>
      <c r="F31" s="307" t="b">
        <f t="shared" si="1"/>
        <v>0</v>
      </c>
      <c r="G31" s="308">
        <f t="shared" si="2"/>
        <v>1</v>
      </c>
    </row>
    <row r="32" spans="1:7">
      <c r="A32" s="36">
        <v>23</v>
      </c>
      <c r="B32" s="6"/>
      <c r="C32" s="6"/>
      <c r="D32" s="188"/>
      <c r="E32" s="15" t="str">
        <f t="shared" si="0"/>
        <v/>
      </c>
      <c r="F32" s="307" t="b">
        <f t="shared" si="1"/>
        <v>0</v>
      </c>
      <c r="G32" s="308">
        <f t="shared" si="2"/>
        <v>1</v>
      </c>
    </row>
    <row r="33" spans="1:7">
      <c r="A33" s="36">
        <v>24</v>
      </c>
      <c r="B33" s="6"/>
      <c r="C33" s="6"/>
      <c r="D33" s="188"/>
      <c r="E33" s="15" t="str">
        <f t="shared" si="0"/>
        <v/>
      </c>
      <c r="F33" s="307" t="b">
        <f t="shared" si="1"/>
        <v>0</v>
      </c>
      <c r="G33" s="308">
        <f t="shared" si="2"/>
        <v>1</v>
      </c>
    </row>
    <row r="34" spans="1:7">
      <c r="A34" s="36">
        <v>25</v>
      </c>
      <c r="B34" s="6"/>
      <c r="C34" s="6"/>
      <c r="D34" s="188"/>
      <c r="E34" s="15" t="str">
        <f t="shared" si="0"/>
        <v/>
      </c>
      <c r="F34" s="307" t="b">
        <f t="shared" si="1"/>
        <v>0</v>
      </c>
      <c r="G34" s="308">
        <f t="shared" si="2"/>
        <v>1</v>
      </c>
    </row>
    <row r="35" spans="1:7">
      <c r="A35" s="36">
        <v>26</v>
      </c>
      <c r="B35" s="6"/>
      <c r="C35" s="6"/>
      <c r="D35" s="188"/>
      <c r="E35" s="15" t="str">
        <f t="shared" si="0"/>
        <v/>
      </c>
      <c r="F35" s="307" t="b">
        <f t="shared" si="1"/>
        <v>0</v>
      </c>
      <c r="G35" s="308">
        <f t="shared" si="2"/>
        <v>1</v>
      </c>
    </row>
    <row r="36" spans="1:7">
      <c r="A36" s="36">
        <v>27</v>
      </c>
      <c r="B36" s="6"/>
      <c r="C36" s="6"/>
      <c r="D36" s="188"/>
      <c r="E36" s="15" t="str">
        <f t="shared" si="0"/>
        <v/>
      </c>
      <c r="F36" s="307" t="b">
        <f t="shared" si="1"/>
        <v>0</v>
      </c>
      <c r="G36" s="308">
        <f t="shared" si="2"/>
        <v>1</v>
      </c>
    </row>
    <row r="37" spans="1:7">
      <c r="A37" s="36">
        <v>28</v>
      </c>
      <c r="B37" s="6"/>
      <c r="C37" s="6"/>
      <c r="D37" s="188"/>
      <c r="E37" s="15" t="str">
        <f t="shared" si="0"/>
        <v/>
      </c>
      <c r="F37" s="307" t="b">
        <f t="shared" si="1"/>
        <v>0</v>
      </c>
      <c r="G37" s="308">
        <f t="shared" si="2"/>
        <v>1</v>
      </c>
    </row>
    <row r="38" spans="1:7">
      <c r="A38" s="36">
        <v>29</v>
      </c>
      <c r="B38" s="6"/>
      <c r="C38" s="6"/>
      <c r="D38" s="188"/>
      <c r="E38" s="15" t="str">
        <f t="shared" si="0"/>
        <v/>
      </c>
      <c r="F38" s="307" t="b">
        <f t="shared" si="1"/>
        <v>0</v>
      </c>
      <c r="G38" s="308">
        <f t="shared" si="2"/>
        <v>1</v>
      </c>
    </row>
    <row r="39" spans="1:7">
      <c r="A39" s="36">
        <v>30</v>
      </c>
      <c r="B39" s="6"/>
      <c r="C39" s="6"/>
      <c r="D39" s="188"/>
      <c r="E39" s="15" t="str">
        <f t="shared" si="0"/>
        <v/>
      </c>
      <c r="F39" s="307" t="b">
        <f t="shared" si="1"/>
        <v>0</v>
      </c>
      <c r="G39" s="308">
        <f t="shared" si="2"/>
        <v>1</v>
      </c>
    </row>
    <row r="40" spans="1:7">
      <c r="A40" s="36">
        <v>31</v>
      </c>
      <c r="B40" s="6"/>
      <c r="C40" s="6"/>
      <c r="D40" s="188"/>
      <c r="E40" s="15" t="str">
        <f t="shared" si="0"/>
        <v/>
      </c>
      <c r="F40" s="307" t="b">
        <f t="shared" si="1"/>
        <v>0</v>
      </c>
      <c r="G40" s="308">
        <f t="shared" si="2"/>
        <v>1</v>
      </c>
    </row>
    <row r="41" spans="1:7">
      <c r="A41" s="36">
        <v>32</v>
      </c>
      <c r="B41" s="6"/>
      <c r="C41" s="6"/>
      <c r="D41" s="188"/>
      <c r="E41" s="15" t="str">
        <f t="shared" si="0"/>
        <v/>
      </c>
      <c r="F41" s="307" t="b">
        <f t="shared" si="1"/>
        <v>0</v>
      </c>
      <c r="G41" s="308">
        <f t="shared" si="2"/>
        <v>1</v>
      </c>
    </row>
    <row r="42" spans="1:7">
      <c r="A42" s="36">
        <v>33</v>
      </c>
      <c r="B42" s="6"/>
      <c r="C42" s="6"/>
      <c r="D42" s="188"/>
      <c r="E42" s="15" t="str">
        <f t="shared" si="0"/>
        <v/>
      </c>
      <c r="F42" s="307" t="b">
        <f t="shared" si="1"/>
        <v>0</v>
      </c>
      <c r="G42" s="308">
        <f t="shared" si="2"/>
        <v>1</v>
      </c>
    </row>
    <row r="43" spans="1:7">
      <c r="A43" s="36">
        <v>34</v>
      </c>
      <c r="B43" s="6"/>
      <c r="C43" s="6"/>
      <c r="D43" s="188"/>
      <c r="E43" s="15" t="str">
        <f t="shared" si="0"/>
        <v/>
      </c>
      <c r="F43" s="307" t="b">
        <f t="shared" si="1"/>
        <v>0</v>
      </c>
      <c r="G43" s="308">
        <f t="shared" si="2"/>
        <v>1</v>
      </c>
    </row>
    <row r="44" spans="1:7">
      <c r="A44" s="36">
        <v>35</v>
      </c>
      <c r="B44" s="6"/>
      <c r="C44" s="6"/>
      <c r="D44" s="188"/>
      <c r="E44" s="15" t="str">
        <f t="shared" si="0"/>
        <v/>
      </c>
      <c r="F44" s="307" t="b">
        <f t="shared" si="1"/>
        <v>0</v>
      </c>
      <c r="G44" s="308">
        <f t="shared" si="2"/>
        <v>1</v>
      </c>
    </row>
    <row r="45" spans="1:7">
      <c r="A45" s="36">
        <v>36</v>
      </c>
      <c r="B45" s="6"/>
      <c r="C45" s="6"/>
      <c r="D45" s="188"/>
      <c r="E45" s="15" t="str">
        <f t="shared" si="0"/>
        <v/>
      </c>
      <c r="F45" s="307" t="b">
        <f t="shared" si="1"/>
        <v>0</v>
      </c>
      <c r="G45" s="308">
        <f t="shared" si="2"/>
        <v>1</v>
      </c>
    </row>
    <row r="46" spans="1:7">
      <c r="A46" s="36">
        <v>37</v>
      </c>
      <c r="B46" s="6"/>
      <c r="C46" s="6"/>
      <c r="D46" s="188"/>
      <c r="E46" s="15" t="str">
        <f t="shared" si="0"/>
        <v/>
      </c>
      <c r="F46" s="307" t="b">
        <f t="shared" si="1"/>
        <v>0</v>
      </c>
      <c r="G46" s="308">
        <f t="shared" si="2"/>
        <v>1</v>
      </c>
    </row>
    <row r="47" spans="1:7">
      <c r="A47" s="36">
        <v>38</v>
      </c>
      <c r="B47" s="6"/>
      <c r="C47" s="6"/>
      <c r="D47" s="188"/>
      <c r="E47" s="15" t="str">
        <f t="shared" si="0"/>
        <v/>
      </c>
      <c r="F47" s="307" t="b">
        <f t="shared" si="1"/>
        <v>0</v>
      </c>
      <c r="G47" s="308">
        <f t="shared" si="2"/>
        <v>1</v>
      </c>
    </row>
    <row r="48" spans="1:7">
      <c r="A48" s="36">
        <v>39</v>
      </c>
      <c r="B48" s="6"/>
      <c r="C48" s="6"/>
      <c r="D48" s="188"/>
      <c r="E48" s="15" t="str">
        <f t="shared" si="0"/>
        <v/>
      </c>
      <c r="F48" s="307" t="b">
        <f t="shared" si="1"/>
        <v>0</v>
      </c>
      <c r="G48" s="308">
        <f t="shared" si="2"/>
        <v>1</v>
      </c>
    </row>
    <row r="49" spans="1:7">
      <c r="A49" s="36">
        <v>40</v>
      </c>
      <c r="B49" s="6"/>
      <c r="C49" s="6"/>
      <c r="D49" s="188"/>
      <c r="E49" s="15" t="str">
        <f t="shared" si="0"/>
        <v/>
      </c>
      <c r="F49" s="307" t="b">
        <f t="shared" si="1"/>
        <v>0</v>
      </c>
      <c r="G49" s="308">
        <f t="shared" si="2"/>
        <v>1</v>
      </c>
    </row>
    <row r="50" spans="1:7">
      <c r="A50" s="36">
        <v>41</v>
      </c>
      <c r="B50" s="6"/>
      <c r="C50" s="6"/>
      <c r="D50" s="188"/>
      <c r="E50" s="15" t="str">
        <f t="shared" si="0"/>
        <v/>
      </c>
      <c r="F50" s="307" t="b">
        <f t="shared" si="1"/>
        <v>0</v>
      </c>
      <c r="G50" s="308">
        <f t="shared" si="2"/>
        <v>1</v>
      </c>
    </row>
    <row r="51" spans="1:7">
      <c r="A51" s="36">
        <v>42</v>
      </c>
      <c r="B51" s="6"/>
      <c r="C51" s="6"/>
      <c r="D51" s="188"/>
      <c r="E51" s="15" t="str">
        <f t="shared" si="0"/>
        <v/>
      </c>
      <c r="F51" s="307" t="b">
        <f t="shared" si="1"/>
        <v>0</v>
      </c>
      <c r="G51" s="308">
        <f t="shared" si="2"/>
        <v>1</v>
      </c>
    </row>
    <row r="52" spans="1:7">
      <c r="A52" s="36">
        <v>43</v>
      </c>
      <c r="B52" s="6"/>
      <c r="C52" s="6"/>
      <c r="D52" s="188"/>
      <c r="E52" s="15" t="str">
        <f t="shared" si="0"/>
        <v/>
      </c>
      <c r="F52" s="307" t="b">
        <f t="shared" si="1"/>
        <v>0</v>
      </c>
      <c r="G52" s="308">
        <f t="shared" si="2"/>
        <v>1</v>
      </c>
    </row>
    <row r="53" spans="1:7">
      <c r="A53" s="36">
        <v>44</v>
      </c>
      <c r="B53" s="6"/>
      <c r="C53" s="6"/>
      <c r="D53" s="188"/>
      <c r="E53" s="15" t="str">
        <f t="shared" si="0"/>
        <v/>
      </c>
      <c r="F53" s="307" t="b">
        <f t="shared" si="1"/>
        <v>0</v>
      </c>
      <c r="G53" s="308">
        <f t="shared" si="2"/>
        <v>1</v>
      </c>
    </row>
    <row r="54" spans="1:7">
      <c r="A54" s="36">
        <v>45</v>
      </c>
      <c r="B54" s="6"/>
      <c r="C54" s="6"/>
      <c r="D54" s="188"/>
      <c r="E54" s="15" t="str">
        <f t="shared" si="0"/>
        <v/>
      </c>
      <c r="F54" s="307" t="b">
        <f t="shared" si="1"/>
        <v>0</v>
      </c>
      <c r="G54" s="308">
        <f t="shared" si="2"/>
        <v>1</v>
      </c>
    </row>
    <row r="55" spans="1:7">
      <c r="A55" s="36">
        <v>46</v>
      </c>
      <c r="B55" s="6"/>
      <c r="C55" s="6"/>
      <c r="D55" s="188"/>
      <c r="E55" s="15" t="str">
        <f t="shared" si="0"/>
        <v/>
      </c>
      <c r="F55" s="307" t="b">
        <f t="shared" si="1"/>
        <v>0</v>
      </c>
      <c r="G55" s="308">
        <f t="shared" si="2"/>
        <v>1</v>
      </c>
    </row>
    <row r="56" spans="1:7">
      <c r="A56" s="36">
        <v>47</v>
      </c>
      <c r="B56" s="6"/>
      <c r="C56" s="6"/>
      <c r="D56" s="188"/>
      <c r="E56" s="15" t="str">
        <f t="shared" si="0"/>
        <v/>
      </c>
      <c r="F56" s="307" t="b">
        <f t="shared" si="1"/>
        <v>0</v>
      </c>
      <c r="G56" s="308">
        <f t="shared" si="2"/>
        <v>1</v>
      </c>
    </row>
    <row r="57" spans="1:7">
      <c r="A57" s="36">
        <v>48</v>
      </c>
      <c r="B57" s="6"/>
      <c r="C57" s="6"/>
      <c r="D57" s="188"/>
      <c r="E57" s="15" t="str">
        <f t="shared" si="0"/>
        <v/>
      </c>
      <c r="F57" s="307" t="b">
        <f t="shared" si="1"/>
        <v>0</v>
      </c>
      <c r="G57" s="308">
        <f t="shared" si="2"/>
        <v>1</v>
      </c>
    </row>
    <row r="58" spans="1:7">
      <c r="A58" s="36">
        <v>49</v>
      </c>
      <c r="B58" s="6"/>
      <c r="C58" s="6"/>
      <c r="D58" s="188"/>
      <c r="E58" s="15" t="str">
        <f t="shared" si="0"/>
        <v/>
      </c>
      <c r="F58" s="307" t="b">
        <f t="shared" si="1"/>
        <v>0</v>
      </c>
      <c r="G58" s="308">
        <f t="shared" si="2"/>
        <v>1</v>
      </c>
    </row>
    <row r="59" spans="1:7">
      <c r="A59" s="36">
        <v>50</v>
      </c>
      <c r="B59" s="6"/>
      <c r="C59" s="6"/>
      <c r="D59" s="188"/>
      <c r="E59" s="15" t="str">
        <f t="shared" si="0"/>
        <v/>
      </c>
      <c r="F59" s="307" t="b">
        <f t="shared" si="1"/>
        <v>0</v>
      </c>
      <c r="G59" s="308">
        <f t="shared" si="2"/>
        <v>1</v>
      </c>
    </row>
    <row r="60" spans="1:7">
      <c r="A60" s="36">
        <v>51</v>
      </c>
      <c r="B60" s="6"/>
      <c r="C60" s="6"/>
      <c r="D60" s="188"/>
      <c r="E60" s="15" t="str">
        <f t="shared" si="0"/>
        <v/>
      </c>
      <c r="F60" s="307" t="b">
        <f t="shared" si="1"/>
        <v>0</v>
      </c>
      <c r="G60" s="308">
        <f t="shared" si="2"/>
        <v>1</v>
      </c>
    </row>
    <row r="61" spans="1:7">
      <c r="A61" s="36">
        <v>52</v>
      </c>
      <c r="B61" s="6"/>
      <c r="C61" s="6"/>
      <c r="D61" s="188"/>
      <c r="E61" s="15" t="str">
        <f t="shared" si="0"/>
        <v/>
      </c>
      <c r="F61" s="307" t="b">
        <f t="shared" si="1"/>
        <v>0</v>
      </c>
      <c r="G61" s="308">
        <f t="shared" si="2"/>
        <v>1</v>
      </c>
    </row>
    <row r="62" spans="1:7">
      <c r="A62" s="36">
        <v>53</v>
      </c>
      <c r="B62" s="6"/>
      <c r="C62" s="6"/>
      <c r="D62" s="188"/>
      <c r="E62" s="15" t="str">
        <f t="shared" si="0"/>
        <v/>
      </c>
      <c r="F62" s="307" t="b">
        <f t="shared" si="1"/>
        <v>0</v>
      </c>
      <c r="G62" s="308">
        <f t="shared" si="2"/>
        <v>1</v>
      </c>
    </row>
    <row r="63" spans="1:7">
      <c r="A63" s="36">
        <v>54</v>
      </c>
      <c r="B63" s="6"/>
      <c r="C63" s="6"/>
      <c r="D63" s="188"/>
      <c r="E63" s="15" t="str">
        <f t="shared" si="0"/>
        <v/>
      </c>
      <c r="F63" s="307" t="b">
        <f t="shared" si="1"/>
        <v>0</v>
      </c>
      <c r="G63" s="308">
        <f t="shared" si="2"/>
        <v>1</v>
      </c>
    </row>
    <row r="64" spans="1:7">
      <c r="A64" s="36">
        <v>55</v>
      </c>
      <c r="B64" s="6"/>
      <c r="C64" s="6"/>
      <c r="D64" s="188"/>
      <c r="E64" s="15" t="str">
        <f t="shared" si="0"/>
        <v/>
      </c>
      <c r="F64" s="307" t="b">
        <f t="shared" si="1"/>
        <v>0</v>
      </c>
      <c r="G64" s="308">
        <f t="shared" si="2"/>
        <v>1</v>
      </c>
    </row>
    <row r="65" spans="1:7">
      <c r="A65" s="36">
        <v>56</v>
      </c>
      <c r="B65" s="6"/>
      <c r="C65" s="6"/>
      <c r="D65" s="188"/>
      <c r="E65" s="15" t="str">
        <f t="shared" si="0"/>
        <v/>
      </c>
      <c r="F65" s="307" t="b">
        <f t="shared" si="1"/>
        <v>0</v>
      </c>
      <c r="G65" s="308">
        <f t="shared" si="2"/>
        <v>1</v>
      </c>
    </row>
    <row r="66" spans="1:7">
      <c r="A66" s="36">
        <v>57</v>
      </c>
      <c r="B66" s="6"/>
      <c r="C66" s="6"/>
      <c r="D66" s="188"/>
      <c r="E66" s="15" t="str">
        <f t="shared" si="0"/>
        <v/>
      </c>
      <c r="F66" s="307" t="b">
        <f t="shared" si="1"/>
        <v>0</v>
      </c>
      <c r="G66" s="308">
        <f t="shared" si="2"/>
        <v>1</v>
      </c>
    </row>
    <row r="67" spans="1:7">
      <c r="A67" s="36">
        <v>58</v>
      </c>
      <c r="B67" s="6"/>
      <c r="C67" s="6"/>
      <c r="D67" s="188"/>
      <c r="E67" s="15" t="str">
        <f t="shared" si="0"/>
        <v/>
      </c>
      <c r="F67" s="307" t="b">
        <f t="shared" si="1"/>
        <v>0</v>
      </c>
      <c r="G67" s="308">
        <f t="shared" si="2"/>
        <v>1</v>
      </c>
    </row>
    <row r="68" spans="1:7">
      <c r="A68" s="36">
        <v>59</v>
      </c>
      <c r="B68" s="6"/>
      <c r="C68" s="6"/>
      <c r="D68" s="188"/>
      <c r="E68" s="15" t="str">
        <f t="shared" si="0"/>
        <v/>
      </c>
      <c r="F68" s="307" t="b">
        <f t="shared" si="1"/>
        <v>0</v>
      </c>
      <c r="G68" s="308">
        <f t="shared" si="2"/>
        <v>1</v>
      </c>
    </row>
    <row r="69" spans="1:7">
      <c r="A69" s="36">
        <v>60</v>
      </c>
      <c r="B69" s="6"/>
      <c r="C69" s="6"/>
      <c r="D69" s="188"/>
      <c r="E69" s="15" t="str">
        <f t="shared" si="0"/>
        <v/>
      </c>
      <c r="F69" s="307" t="b">
        <f t="shared" si="1"/>
        <v>0</v>
      </c>
      <c r="G69" s="308">
        <f t="shared" si="2"/>
        <v>1</v>
      </c>
    </row>
    <row r="70" spans="1:7">
      <c r="A70" s="36">
        <v>61</v>
      </c>
      <c r="B70" s="6"/>
      <c r="C70" s="6"/>
      <c r="D70" s="188"/>
      <c r="E70" s="15" t="str">
        <f t="shared" si="0"/>
        <v/>
      </c>
      <c r="F70" s="307" t="b">
        <f t="shared" si="1"/>
        <v>0</v>
      </c>
      <c r="G70" s="308">
        <f t="shared" si="2"/>
        <v>1</v>
      </c>
    </row>
    <row r="71" spans="1:7">
      <c r="A71" s="36">
        <v>62</v>
      </c>
      <c r="B71" s="6"/>
      <c r="C71" s="6"/>
      <c r="D71" s="188"/>
      <c r="E71" s="15" t="str">
        <f t="shared" si="0"/>
        <v/>
      </c>
      <c r="F71" s="307" t="b">
        <f t="shared" si="1"/>
        <v>0</v>
      </c>
      <c r="G71" s="308">
        <f t="shared" si="2"/>
        <v>1</v>
      </c>
    </row>
    <row r="72" spans="1:7">
      <c r="A72" s="36">
        <v>63</v>
      </c>
      <c r="B72" s="6"/>
      <c r="C72" s="6"/>
      <c r="D72" s="188"/>
      <c r="E72" s="15" t="str">
        <f t="shared" si="0"/>
        <v/>
      </c>
      <c r="F72" s="307" t="b">
        <f t="shared" si="1"/>
        <v>0</v>
      </c>
      <c r="G72" s="308">
        <f t="shared" si="2"/>
        <v>1</v>
      </c>
    </row>
    <row r="73" spans="1:7">
      <c r="A73" s="36">
        <v>64</v>
      </c>
      <c r="B73" s="6"/>
      <c r="C73" s="6"/>
      <c r="D73" s="188"/>
      <c r="E73" s="15" t="str">
        <f t="shared" si="0"/>
        <v/>
      </c>
      <c r="F73" s="307" t="b">
        <f t="shared" si="1"/>
        <v>0</v>
      </c>
      <c r="G73" s="308">
        <f t="shared" si="2"/>
        <v>1</v>
      </c>
    </row>
    <row r="74" spans="1:7">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c r="A75" s="36">
        <v>66</v>
      </c>
      <c r="B75" s="6"/>
      <c r="C75" s="6"/>
      <c r="D75" s="188"/>
      <c r="E75" s="15" t="str">
        <f t="shared" si="3"/>
        <v/>
      </c>
      <c r="F75" s="307" t="b">
        <f t="shared" si="4"/>
        <v>0</v>
      </c>
      <c r="G75" s="308">
        <f t="shared" si="5"/>
        <v>1</v>
      </c>
    </row>
    <row r="76" spans="1:7">
      <c r="A76" s="36">
        <v>67</v>
      </c>
      <c r="B76" s="6"/>
      <c r="C76" s="6"/>
      <c r="D76" s="188"/>
      <c r="E76" s="15" t="str">
        <f t="shared" si="3"/>
        <v/>
      </c>
      <c r="F76" s="307" t="b">
        <f t="shared" si="4"/>
        <v>0</v>
      </c>
      <c r="G76" s="308">
        <f t="shared" si="5"/>
        <v>1</v>
      </c>
    </row>
    <row r="77" spans="1:7">
      <c r="A77" s="36">
        <v>68</v>
      </c>
      <c r="B77" s="6"/>
      <c r="C77" s="6"/>
      <c r="D77" s="188"/>
      <c r="E77" s="15" t="str">
        <f t="shared" si="3"/>
        <v/>
      </c>
      <c r="F77" s="307" t="b">
        <f t="shared" si="4"/>
        <v>0</v>
      </c>
      <c r="G77" s="308">
        <f t="shared" si="5"/>
        <v>1</v>
      </c>
    </row>
    <row r="78" spans="1:7">
      <c r="A78" s="36">
        <v>69</v>
      </c>
      <c r="B78" s="6"/>
      <c r="C78" s="6"/>
      <c r="D78" s="188"/>
      <c r="E78" s="15" t="str">
        <f t="shared" si="3"/>
        <v/>
      </c>
      <c r="F78" s="307" t="b">
        <f t="shared" si="4"/>
        <v>0</v>
      </c>
      <c r="G78" s="308">
        <f t="shared" si="5"/>
        <v>1</v>
      </c>
    </row>
    <row r="79" spans="1:7">
      <c r="A79" s="36">
        <v>70</v>
      </c>
      <c r="B79" s="6"/>
      <c r="C79" s="6"/>
      <c r="D79" s="188"/>
      <c r="E79" s="15" t="str">
        <f t="shared" si="3"/>
        <v/>
      </c>
      <c r="F79" s="307" t="b">
        <f t="shared" si="4"/>
        <v>0</v>
      </c>
      <c r="G79" s="308">
        <f t="shared" si="5"/>
        <v>1</v>
      </c>
    </row>
    <row r="80" spans="1:7">
      <c r="A80" s="36">
        <v>71</v>
      </c>
      <c r="B80" s="6"/>
      <c r="C80" s="6"/>
      <c r="D80" s="188"/>
      <c r="E80" s="15" t="str">
        <f t="shared" si="3"/>
        <v/>
      </c>
      <c r="F80" s="307" t="b">
        <f t="shared" si="4"/>
        <v>0</v>
      </c>
      <c r="G80" s="308">
        <f t="shared" si="5"/>
        <v>1</v>
      </c>
    </row>
    <row r="81" spans="1:7">
      <c r="A81" s="36">
        <v>72</v>
      </c>
      <c r="B81" s="6"/>
      <c r="C81" s="6"/>
      <c r="D81" s="188"/>
      <c r="E81" s="15" t="str">
        <f t="shared" si="3"/>
        <v/>
      </c>
      <c r="F81" s="307" t="b">
        <f t="shared" si="4"/>
        <v>0</v>
      </c>
      <c r="G81" s="308">
        <f t="shared" si="5"/>
        <v>1</v>
      </c>
    </row>
    <row r="82" spans="1:7">
      <c r="A82" s="36">
        <v>73</v>
      </c>
      <c r="B82" s="6"/>
      <c r="C82" s="6"/>
      <c r="D82" s="188"/>
      <c r="E82" s="15" t="str">
        <f t="shared" si="3"/>
        <v/>
      </c>
      <c r="F82" s="307" t="b">
        <f t="shared" si="4"/>
        <v>0</v>
      </c>
      <c r="G82" s="308">
        <f t="shared" si="5"/>
        <v>1</v>
      </c>
    </row>
    <row r="83" spans="1:7">
      <c r="A83" s="36">
        <v>74</v>
      </c>
      <c r="B83" s="6"/>
      <c r="C83" s="6"/>
      <c r="D83" s="188"/>
      <c r="E83" s="15" t="str">
        <f t="shared" si="3"/>
        <v/>
      </c>
      <c r="F83" s="307" t="b">
        <f t="shared" si="4"/>
        <v>0</v>
      </c>
      <c r="G83" s="308">
        <f t="shared" si="5"/>
        <v>1</v>
      </c>
    </row>
    <row r="84" spans="1:7">
      <c r="A84" s="36">
        <v>75</v>
      </c>
      <c r="B84" s="6"/>
      <c r="C84" s="6"/>
      <c r="D84" s="188"/>
      <c r="E84" s="15" t="str">
        <f t="shared" si="3"/>
        <v/>
      </c>
      <c r="F84" s="307" t="b">
        <f t="shared" si="4"/>
        <v>0</v>
      </c>
      <c r="G84" s="308">
        <f t="shared" si="5"/>
        <v>1</v>
      </c>
    </row>
    <row r="85" spans="1:7">
      <c r="A85" s="36">
        <v>76</v>
      </c>
      <c r="B85" s="6"/>
      <c r="C85" s="6"/>
      <c r="D85" s="188"/>
      <c r="E85" s="15" t="str">
        <f t="shared" si="3"/>
        <v/>
      </c>
      <c r="F85" s="307" t="b">
        <f t="shared" si="4"/>
        <v>0</v>
      </c>
      <c r="G85" s="308">
        <f t="shared" si="5"/>
        <v>1</v>
      </c>
    </row>
    <row r="86" spans="1:7">
      <c r="A86" s="36">
        <v>77</v>
      </c>
      <c r="B86" s="6"/>
      <c r="C86" s="6"/>
      <c r="D86" s="188"/>
      <c r="E86" s="15" t="str">
        <f t="shared" si="3"/>
        <v/>
      </c>
      <c r="F86" s="307" t="b">
        <f t="shared" si="4"/>
        <v>0</v>
      </c>
      <c r="G86" s="308">
        <f t="shared" si="5"/>
        <v>1</v>
      </c>
    </row>
    <row r="87" spans="1:7">
      <c r="A87" s="36">
        <v>78</v>
      </c>
      <c r="B87" s="6"/>
      <c r="C87" s="6"/>
      <c r="D87" s="188"/>
      <c r="E87" s="15" t="str">
        <f t="shared" si="3"/>
        <v/>
      </c>
      <c r="F87" s="307" t="b">
        <f t="shared" si="4"/>
        <v>0</v>
      </c>
      <c r="G87" s="308">
        <f t="shared" si="5"/>
        <v>1</v>
      </c>
    </row>
    <row r="88" spans="1:7">
      <c r="A88" s="36">
        <v>79</v>
      </c>
      <c r="B88" s="6"/>
      <c r="C88" s="6"/>
      <c r="D88" s="188"/>
      <c r="E88" s="15" t="str">
        <f t="shared" si="3"/>
        <v/>
      </c>
      <c r="F88" s="307" t="b">
        <f t="shared" si="4"/>
        <v>0</v>
      </c>
      <c r="G88" s="308">
        <f t="shared" si="5"/>
        <v>1</v>
      </c>
    </row>
    <row r="89" spans="1:7">
      <c r="A89" s="36">
        <v>80</v>
      </c>
      <c r="B89" s="6"/>
      <c r="C89" s="6"/>
      <c r="D89" s="188"/>
      <c r="E89" s="15" t="str">
        <f t="shared" si="3"/>
        <v/>
      </c>
      <c r="F89" s="307" t="b">
        <f t="shared" si="4"/>
        <v>0</v>
      </c>
      <c r="G89" s="308">
        <f t="shared" si="5"/>
        <v>1</v>
      </c>
    </row>
    <row r="90" spans="1:7">
      <c r="A90" s="36">
        <v>81</v>
      </c>
      <c r="B90" s="6"/>
      <c r="C90" s="6"/>
      <c r="D90" s="188"/>
      <c r="E90" s="15" t="str">
        <f t="shared" si="3"/>
        <v/>
      </c>
      <c r="F90" s="307" t="b">
        <f t="shared" si="4"/>
        <v>0</v>
      </c>
      <c r="G90" s="308">
        <f t="shared" si="5"/>
        <v>1</v>
      </c>
    </row>
    <row r="91" spans="1:7">
      <c r="A91" s="36">
        <v>82</v>
      </c>
      <c r="B91" s="6"/>
      <c r="C91" s="6"/>
      <c r="D91" s="188"/>
      <c r="E91" s="15" t="str">
        <f t="shared" si="3"/>
        <v/>
      </c>
      <c r="F91" s="307" t="b">
        <f t="shared" si="4"/>
        <v>0</v>
      </c>
      <c r="G91" s="308">
        <f t="shared" si="5"/>
        <v>1</v>
      </c>
    </row>
    <row r="92" spans="1:7">
      <c r="A92" s="36">
        <v>83</v>
      </c>
      <c r="B92" s="6"/>
      <c r="C92" s="6"/>
      <c r="D92" s="188"/>
      <c r="E92" s="15" t="str">
        <f t="shared" si="3"/>
        <v/>
      </c>
      <c r="F92" s="307" t="b">
        <f t="shared" si="4"/>
        <v>0</v>
      </c>
      <c r="G92" s="308">
        <f t="shared" si="5"/>
        <v>1</v>
      </c>
    </row>
    <row r="93" spans="1:7">
      <c r="A93" s="36">
        <v>84</v>
      </c>
      <c r="B93" s="6"/>
      <c r="C93" s="6"/>
      <c r="D93" s="188"/>
      <c r="E93" s="15" t="str">
        <f t="shared" si="3"/>
        <v/>
      </c>
      <c r="F93" s="307" t="b">
        <f t="shared" si="4"/>
        <v>0</v>
      </c>
      <c r="G93" s="308">
        <f t="shared" si="5"/>
        <v>1</v>
      </c>
    </row>
    <row r="94" spans="1:7">
      <c r="A94" s="36">
        <v>85</v>
      </c>
      <c r="B94" s="6"/>
      <c r="C94" s="6"/>
      <c r="D94" s="188"/>
      <c r="E94" s="15" t="str">
        <f t="shared" si="3"/>
        <v/>
      </c>
      <c r="F94" s="307" t="b">
        <f t="shared" si="4"/>
        <v>0</v>
      </c>
      <c r="G94" s="308">
        <f t="shared" si="5"/>
        <v>1</v>
      </c>
    </row>
    <row r="95" spans="1:7">
      <c r="A95" s="36">
        <v>86</v>
      </c>
      <c r="B95" s="6"/>
      <c r="C95" s="6"/>
      <c r="D95" s="188"/>
      <c r="E95" s="15" t="str">
        <f t="shared" si="3"/>
        <v/>
      </c>
      <c r="F95" s="307" t="b">
        <f t="shared" si="4"/>
        <v>0</v>
      </c>
      <c r="G95" s="308">
        <f t="shared" si="5"/>
        <v>1</v>
      </c>
    </row>
    <row r="96" spans="1:7">
      <c r="A96" s="36">
        <v>87</v>
      </c>
      <c r="B96" s="6"/>
      <c r="C96" s="6"/>
      <c r="D96" s="188"/>
      <c r="E96" s="15" t="str">
        <f t="shared" si="3"/>
        <v/>
      </c>
      <c r="F96" s="307" t="b">
        <f t="shared" si="4"/>
        <v>0</v>
      </c>
      <c r="G96" s="308">
        <f t="shared" si="5"/>
        <v>1</v>
      </c>
    </row>
    <row r="97" spans="1:7">
      <c r="A97" s="36">
        <v>88</v>
      </c>
      <c r="B97" s="6"/>
      <c r="C97" s="6"/>
      <c r="D97" s="188"/>
      <c r="E97" s="15" t="str">
        <f t="shared" si="3"/>
        <v/>
      </c>
      <c r="F97" s="307" t="b">
        <f t="shared" si="4"/>
        <v>0</v>
      </c>
      <c r="G97" s="308">
        <f t="shared" si="5"/>
        <v>1</v>
      </c>
    </row>
    <row r="98" spans="1:7">
      <c r="A98" s="36">
        <v>89</v>
      </c>
      <c r="B98" s="6"/>
      <c r="C98" s="6"/>
      <c r="D98" s="188"/>
      <c r="E98" s="15" t="str">
        <f t="shared" si="3"/>
        <v/>
      </c>
      <c r="F98" s="307" t="b">
        <f t="shared" si="4"/>
        <v>0</v>
      </c>
      <c r="G98" s="308">
        <f t="shared" si="5"/>
        <v>1</v>
      </c>
    </row>
    <row r="99" spans="1:7">
      <c r="A99" s="36">
        <v>90</v>
      </c>
      <c r="B99" s="6"/>
      <c r="C99" s="6"/>
      <c r="D99" s="188"/>
      <c r="E99" s="15" t="str">
        <f t="shared" si="3"/>
        <v/>
      </c>
      <c r="F99" s="307" t="b">
        <f t="shared" si="4"/>
        <v>0</v>
      </c>
      <c r="G99" s="308">
        <f t="shared" si="5"/>
        <v>1</v>
      </c>
    </row>
    <row r="100" spans="1:7">
      <c r="A100" s="36">
        <v>91</v>
      </c>
      <c r="B100" s="6"/>
      <c r="C100" s="6"/>
      <c r="D100" s="188"/>
      <c r="E100" s="15" t="str">
        <f t="shared" si="3"/>
        <v/>
      </c>
      <c r="F100" s="307" t="b">
        <f t="shared" si="4"/>
        <v>0</v>
      </c>
      <c r="G100" s="308">
        <f t="shared" si="5"/>
        <v>1</v>
      </c>
    </row>
    <row r="101" spans="1:7">
      <c r="A101" s="36">
        <v>92</v>
      </c>
      <c r="B101" s="6"/>
      <c r="C101" s="6"/>
      <c r="D101" s="188"/>
      <c r="E101" s="15" t="str">
        <f t="shared" si="3"/>
        <v/>
      </c>
      <c r="F101" s="307" t="b">
        <f t="shared" si="4"/>
        <v>0</v>
      </c>
      <c r="G101" s="308">
        <f t="shared" si="5"/>
        <v>1</v>
      </c>
    </row>
    <row r="102" spans="1:7">
      <c r="A102" s="36">
        <v>93</v>
      </c>
      <c r="B102" s="6"/>
      <c r="C102" s="6"/>
      <c r="D102" s="188"/>
      <c r="E102" s="15" t="str">
        <f t="shared" si="3"/>
        <v/>
      </c>
      <c r="F102" s="307" t="b">
        <f t="shared" si="4"/>
        <v>0</v>
      </c>
      <c r="G102" s="308">
        <f t="shared" si="5"/>
        <v>1</v>
      </c>
    </row>
    <row r="103" spans="1:7">
      <c r="A103" s="36">
        <v>94</v>
      </c>
      <c r="B103" s="6"/>
      <c r="C103" s="6"/>
      <c r="D103" s="188"/>
      <c r="E103" s="15" t="str">
        <f t="shared" si="3"/>
        <v/>
      </c>
      <c r="F103" s="307" t="b">
        <f t="shared" si="4"/>
        <v>0</v>
      </c>
      <c r="G103" s="308">
        <f t="shared" si="5"/>
        <v>1</v>
      </c>
    </row>
    <row r="104" spans="1:7">
      <c r="A104" s="36">
        <v>95</v>
      </c>
      <c r="B104" s="6"/>
      <c r="C104" s="6"/>
      <c r="D104" s="188"/>
      <c r="E104" s="15" t="str">
        <f t="shared" si="3"/>
        <v/>
      </c>
      <c r="F104" s="307" t="b">
        <f t="shared" si="4"/>
        <v>0</v>
      </c>
      <c r="G104" s="308">
        <f t="shared" si="5"/>
        <v>1</v>
      </c>
    </row>
    <row r="105" spans="1:7">
      <c r="A105" s="36">
        <v>96</v>
      </c>
      <c r="B105" s="6"/>
      <c r="C105" s="6"/>
      <c r="D105" s="188"/>
      <c r="E105" s="15" t="str">
        <f t="shared" si="3"/>
        <v/>
      </c>
      <c r="F105" s="307" t="b">
        <f t="shared" si="4"/>
        <v>0</v>
      </c>
      <c r="G105" s="308">
        <f t="shared" si="5"/>
        <v>1</v>
      </c>
    </row>
    <row r="106" spans="1:7">
      <c r="A106" s="36">
        <v>97</v>
      </c>
      <c r="B106" s="6"/>
      <c r="C106" s="6"/>
      <c r="D106" s="188"/>
      <c r="E106" s="15" t="str">
        <f t="shared" si="3"/>
        <v/>
      </c>
      <c r="F106" s="307" t="b">
        <f t="shared" si="4"/>
        <v>0</v>
      </c>
      <c r="G106" s="308">
        <f t="shared" si="5"/>
        <v>1</v>
      </c>
    </row>
    <row r="107" spans="1:7">
      <c r="A107" s="36">
        <v>98</v>
      </c>
      <c r="B107" s="6"/>
      <c r="C107" s="6"/>
      <c r="D107" s="188"/>
      <c r="E107" s="15" t="str">
        <f t="shared" si="3"/>
        <v/>
      </c>
      <c r="F107" s="307" t="b">
        <f t="shared" si="4"/>
        <v>0</v>
      </c>
      <c r="G107" s="308">
        <f t="shared" si="5"/>
        <v>1</v>
      </c>
    </row>
    <row r="108" spans="1:7">
      <c r="A108" s="125">
        <v>99</v>
      </c>
      <c r="B108" s="6"/>
      <c r="C108" s="6"/>
      <c r="D108" s="188"/>
      <c r="E108" s="15" t="str">
        <f t="shared" si="3"/>
        <v/>
      </c>
      <c r="F108" s="307" t="b">
        <f t="shared" si="4"/>
        <v>0</v>
      </c>
      <c r="G108" s="308">
        <f t="shared" si="5"/>
        <v>1</v>
      </c>
    </row>
    <row r="109" spans="1:7">
      <c r="A109" s="125">
        <v>100</v>
      </c>
      <c r="B109" s="126"/>
      <c r="C109" s="126"/>
      <c r="D109" s="128"/>
      <c r="E109" s="15" t="str">
        <f t="shared" si="3"/>
        <v/>
      </c>
      <c r="F109" s="307" t="b">
        <f t="shared" si="4"/>
        <v>0</v>
      </c>
      <c r="G109" s="308">
        <f t="shared" ref="G109:G172" si="6">LEN(B109)-LEN(SUBSTITUTE(B109,",",""))+1</f>
        <v>1</v>
      </c>
    </row>
    <row r="110" spans="1:7">
      <c r="A110" s="125">
        <v>101</v>
      </c>
      <c r="B110" s="126"/>
      <c r="C110" s="126"/>
      <c r="D110" s="128"/>
      <c r="E110" s="15" t="str">
        <f t="shared" si="3"/>
        <v/>
      </c>
      <c r="F110" s="307" t="b">
        <f t="shared" si="4"/>
        <v>0</v>
      </c>
      <c r="G110" s="308">
        <f t="shared" si="6"/>
        <v>1</v>
      </c>
    </row>
    <row r="111" spans="1:7">
      <c r="A111" s="125">
        <v>102</v>
      </c>
      <c r="B111" s="126"/>
      <c r="C111" s="126"/>
      <c r="D111" s="128"/>
      <c r="E111" s="15" t="str">
        <f t="shared" si="3"/>
        <v/>
      </c>
      <c r="F111" s="307" t="b">
        <f t="shared" si="4"/>
        <v>0</v>
      </c>
      <c r="G111" s="308">
        <f t="shared" si="6"/>
        <v>1</v>
      </c>
    </row>
    <row r="112" spans="1:7">
      <c r="A112" s="125">
        <v>103</v>
      </c>
      <c r="B112" s="126"/>
      <c r="C112" s="126"/>
      <c r="D112" s="128"/>
      <c r="E112" s="15" t="str">
        <f t="shared" si="3"/>
        <v/>
      </c>
      <c r="F112" s="307" t="b">
        <f t="shared" si="4"/>
        <v>0</v>
      </c>
      <c r="G112" s="308">
        <f t="shared" si="6"/>
        <v>1</v>
      </c>
    </row>
    <row r="113" spans="1:7">
      <c r="A113" s="125">
        <v>104</v>
      </c>
      <c r="B113" s="126"/>
      <c r="C113" s="126"/>
      <c r="D113" s="128"/>
      <c r="E113" s="15" t="str">
        <f t="shared" si="3"/>
        <v/>
      </c>
      <c r="F113" s="307" t="b">
        <f t="shared" si="4"/>
        <v>0</v>
      </c>
      <c r="G113" s="308">
        <f t="shared" si="6"/>
        <v>1</v>
      </c>
    </row>
    <row r="114" spans="1:7">
      <c r="A114" s="125">
        <v>105</v>
      </c>
      <c r="B114" s="126"/>
      <c r="C114" s="126"/>
      <c r="D114" s="128"/>
      <c r="E114" s="15" t="str">
        <f t="shared" si="3"/>
        <v/>
      </c>
      <c r="F114" s="307" t="b">
        <f t="shared" si="4"/>
        <v>0</v>
      </c>
      <c r="G114" s="308">
        <f t="shared" si="6"/>
        <v>1</v>
      </c>
    </row>
    <row r="115" spans="1:7">
      <c r="A115" s="125">
        <v>106</v>
      </c>
      <c r="B115" s="126"/>
      <c r="C115" s="126"/>
      <c r="D115" s="128"/>
      <c r="E115" s="15" t="str">
        <f t="shared" si="3"/>
        <v/>
      </c>
      <c r="F115" s="307" t="b">
        <f t="shared" si="4"/>
        <v>0</v>
      </c>
      <c r="G115" s="308">
        <f t="shared" si="6"/>
        <v>1</v>
      </c>
    </row>
    <row r="116" spans="1:7">
      <c r="A116" s="125">
        <v>107</v>
      </c>
      <c r="B116" s="126"/>
      <c r="C116" s="126"/>
      <c r="D116" s="128"/>
      <c r="E116" s="15" t="str">
        <f t="shared" si="3"/>
        <v/>
      </c>
      <c r="F116" s="307" t="b">
        <f t="shared" si="4"/>
        <v>0</v>
      </c>
      <c r="G116" s="308">
        <f t="shared" si="6"/>
        <v>1</v>
      </c>
    </row>
    <row r="117" spans="1:7">
      <c r="A117" s="125">
        <v>108</v>
      </c>
      <c r="B117" s="126"/>
      <c r="C117" s="126"/>
      <c r="D117" s="128"/>
      <c r="E117" s="15" t="str">
        <f t="shared" si="3"/>
        <v/>
      </c>
      <c r="F117" s="307" t="b">
        <f t="shared" si="4"/>
        <v>0</v>
      </c>
      <c r="G117" s="308">
        <f t="shared" si="6"/>
        <v>1</v>
      </c>
    </row>
    <row r="118" spans="1:7">
      <c r="A118" s="125">
        <v>109</v>
      </c>
      <c r="B118" s="126"/>
      <c r="C118" s="126"/>
      <c r="D118" s="128"/>
      <c r="E118" s="15" t="str">
        <f t="shared" si="3"/>
        <v/>
      </c>
      <c r="F118" s="307" t="b">
        <f t="shared" si="4"/>
        <v>0</v>
      </c>
      <c r="G118" s="308">
        <f t="shared" si="6"/>
        <v>1</v>
      </c>
    </row>
    <row r="119" spans="1:7">
      <c r="A119" s="125">
        <v>110</v>
      </c>
      <c r="B119" s="126"/>
      <c r="C119" s="126"/>
      <c r="D119" s="128"/>
      <c r="E119" s="15" t="str">
        <f t="shared" si="3"/>
        <v/>
      </c>
      <c r="F119" s="307" t="b">
        <f t="shared" si="4"/>
        <v>0</v>
      </c>
      <c r="G119" s="308">
        <f t="shared" si="6"/>
        <v>1</v>
      </c>
    </row>
    <row r="120" spans="1:7">
      <c r="A120" s="125">
        <v>111</v>
      </c>
      <c r="B120" s="126"/>
      <c r="C120" s="126"/>
      <c r="D120" s="128"/>
      <c r="E120" s="15" t="str">
        <f t="shared" si="3"/>
        <v/>
      </c>
      <c r="F120" s="307" t="b">
        <f t="shared" si="4"/>
        <v>0</v>
      </c>
      <c r="G120" s="308">
        <f t="shared" si="6"/>
        <v>1</v>
      </c>
    </row>
    <row r="121" spans="1:7">
      <c r="A121" s="125">
        <v>112</v>
      </c>
      <c r="B121" s="126"/>
      <c r="C121" s="126"/>
      <c r="D121" s="128"/>
      <c r="E121" s="15" t="str">
        <f t="shared" si="3"/>
        <v/>
      </c>
      <c r="F121" s="307" t="b">
        <f t="shared" si="4"/>
        <v>0</v>
      </c>
      <c r="G121" s="308">
        <f t="shared" si="6"/>
        <v>1</v>
      </c>
    </row>
    <row r="122" spans="1:7">
      <c r="A122" s="125">
        <v>113</v>
      </c>
      <c r="B122" s="126"/>
      <c r="C122" s="126"/>
      <c r="D122" s="128"/>
      <c r="E122" s="15" t="str">
        <f t="shared" si="3"/>
        <v/>
      </c>
      <c r="F122" s="307" t="b">
        <f t="shared" si="4"/>
        <v>0</v>
      </c>
      <c r="G122" s="308">
        <f t="shared" si="6"/>
        <v>1</v>
      </c>
    </row>
    <row r="123" spans="1:7">
      <c r="A123" s="125">
        <v>114</v>
      </c>
      <c r="B123" s="126"/>
      <c r="C123" s="126"/>
      <c r="D123" s="128"/>
      <c r="E123" s="15" t="str">
        <f t="shared" si="3"/>
        <v/>
      </c>
      <c r="F123" s="307" t="b">
        <f t="shared" si="4"/>
        <v>0</v>
      </c>
      <c r="G123" s="308">
        <f t="shared" si="6"/>
        <v>1</v>
      </c>
    </row>
    <row r="124" spans="1:7">
      <c r="A124" s="125">
        <v>115</v>
      </c>
      <c r="B124" s="126"/>
      <c r="C124" s="126"/>
      <c r="D124" s="128"/>
      <c r="E124" s="15" t="str">
        <f t="shared" si="3"/>
        <v/>
      </c>
      <c r="F124" s="307" t="b">
        <f t="shared" si="4"/>
        <v>0</v>
      </c>
      <c r="G124" s="308">
        <f t="shared" si="6"/>
        <v>1</v>
      </c>
    </row>
    <row r="125" spans="1:7">
      <c r="A125" s="125">
        <v>116</v>
      </c>
      <c r="B125" s="126"/>
      <c r="C125" s="126"/>
      <c r="D125" s="128"/>
      <c r="E125" s="15" t="str">
        <f t="shared" si="3"/>
        <v/>
      </c>
      <c r="F125" s="307" t="b">
        <f t="shared" si="4"/>
        <v>0</v>
      </c>
      <c r="G125" s="308">
        <f t="shared" si="6"/>
        <v>1</v>
      </c>
    </row>
    <row r="126" spans="1:7">
      <c r="A126" s="125">
        <v>117</v>
      </c>
      <c r="B126" s="126"/>
      <c r="C126" s="126"/>
      <c r="D126" s="128"/>
      <c r="E126" s="15" t="str">
        <f t="shared" si="3"/>
        <v/>
      </c>
      <c r="F126" s="307" t="b">
        <f t="shared" si="4"/>
        <v>0</v>
      </c>
      <c r="G126" s="308">
        <f t="shared" si="6"/>
        <v>1</v>
      </c>
    </row>
    <row r="127" spans="1:7">
      <c r="A127" s="125">
        <v>118</v>
      </c>
      <c r="B127" s="126"/>
      <c r="C127" s="126"/>
      <c r="D127" s="128"/>
      <c r="E127" s="15" t="str">
        <f t="shared" si="3"/>
        <v/>
      </c>
      <c r="F127" s="307" t="b">
        <f t="shared" si="4"/>
        <v>0</v>
      </c>
      <c r="G127" s="308">
        <f t="shared" si="6"/>
        <v>1</v>
      </c>
    </row>
    <row r="128" spans="1:7">
      <c r="A128" s="125">
        <v>119</v>
      </c>
      <c r="B128" s="126"/>
      <c r="C128" s="126"/>
      <c r="D128" s="128"/>
      <c r="E128" s="15" t="str">
        <f t="shared" si="3"/>
        <v/>
      </c>
      <c r="F128" s="307" t="b">
        <f t="shared" si="4"/>
        <v>0</v>
      </c>
      <c r="G128" s="308">
        <f t="shared" si="6"/>
        <v>1</v>
      </c>
    </row>
    <row r="129" spans="1:7">
      <c r="A129" s="125">
        <v>120</v>
      </c>
      <c r="B129" s="126"/>
      <c r="C129" s="126"/>
      <c r="D129" s="128"/>
      <c r="E129" s="15" t="str">
        <f t="shared" si="3"/>
        <v/>
      </c>
      <c r="F129" s="307" t="b">
        <f t="shared" si="4"/>
        <v>0</v>
      </c>
      <c r="G129" s="308">
        <f t="shared" si="6"/>
        <v>1</v>
      </c>
    </row>
    <row r="130" spans="1:7">
      <c r="A130" s="125">
        <v>121</v>
      </c>
      <c r="B130" s="126"/>
      <c r="C130" s="126"/>
      <c r="D130" s="128"/>
      <c r="E130" s="15" t="str">
        <f t="shared" si="3"/>
        <v/>
      </c>
      <c r="F130" s="307" t="b">
        <f t="shared" si="4"/>
        <v>0</v>
      </c>
      <c r="G130" s="308">
        <f t="shared" si="6"/>
        <v>1</v>
      </c>
    </row>
    <row r="131" spans="1:7">
      <c r="A131" s="125">
        <v>122</v>
      </c>
      <c r="B131" s="126"/>
      <c r="C131" s="126"/>
      <c r="D131" s="128"/>
      <c r="E131" s="15" t="str">
        <f t="shared" si="3"/>
        <v/>
      </c>
      <c r="F131" s="307" t="b">
        <f t="shared" si="4"/>
        <v>0</v>
      </c>
      <c r="G131" s="308">
        <f t="shared" si="6"/>
        <v>1</v>
      </c>
    </row>
    <row r="132" spans="1:7">
      <c r="A132" s="125">
        <v>123</v>
      </c>
      <c r="B132" s="126"/>
      <c r="C132" s="126"/>
      <c r="D132" s="128"/>
      <c r="E132" s="15" t="str">
        <f t="shared" si="3"/>
        <v/>
      </c>
      <c r="F132" s="307" t="b">
        <f t="shared" si="4"/>
        <v>0</v>
      </c>
      <c r="G132" s="308">
        <f t="shared" si="6"/>
        <v>1</v>
      </c>
    </row>
    <row r="133" spans="1:7">
      <c r="A133" s="125">
        <v>124</v>
      </c>
      <c r="B133" s="126"/>
      <c r="C133" s="126"/>
      <c r="D133" s="128"/>
      <c r="E133" s="15" t="str">
        <f t="shared" si="3"/>
        <v/>
      </c>
      <c r="F133" s="307" t="b">
        <f t="shared" si="4"/>
        <v>0</v>
      </c>
      <c r="G133" s="308">
        <f t="shared" si="6"/>
        <v>1</v>
      </c>
    </row>
    <row r="134" spans="1:7">
      <c r="A134" s="125">
        <v>125</v>
      </c>
      <c r="B134" s="126"/>
      <c r="C134" s="126"/>
      <c r="D134" s="128"/>
      <c r="E134" s="15" t="str">
        <f t="shared" si="3"/>
        <v/>
      </c>
      <c r="F134" s="307" t="b">
        <f t="shared" si="4"/>
        <v>0</v>
      </c>
      <c r="G134" s="308">
        <f t="shared" si="6"/>
        <v>1</v>
      </c>
    </row>
    <row r="135" spans="1:7">
      <c r="A135" s="125">
        <v>126</v>
      </c>
      <c r="B135" s="126"/>
      <c r="C135" s="126"/>
      <c r="D135" s="128"/>
      <c r="E135" s="15" t="str">
        <f t="shared" si="3"/>
        <v/>
      </c>
      <c r="F135" s="307" t="b">
        <f t="shared" si="4"/>
        <v>0</v>
      </c>
      <c r="G135" s="308">
        <f t="shared" si="6"/>
        <v>1</v>
      </c>
    </row>
    <row r="136" spans="1:7">
      <c r="A136" s="125">
        <v>127</v>
      </c>
      <c r="B136" s="126"/>
      <c r="C136" s="126"/>
      <c r="D136" s="128"/>
      <c r="E136" s="15" t="str">
        <f t="shared" si="3"/>
        <v/>
      </c>
      <c r="F136" s="307" t="b">
        <f t="shared" si="4"/>
        <v>0</v>
      </c>
      <c r="G136" s="308">
        <f t="shared" si="6"/>
        <v>1</v>
      </c>
    </row>
    <row r="137" spans="1:7">
      <c r="A137" s="125">
        <v>128</v>
      </c>
      <c r="B137" s="126"/>
      <c r="C137" s="126"/>
      <c r="D137" s="128"/>
      <c r="E137" s="15" t="str">
        <f t="shared" si="3"/>
        <v/>
      </c>
      <c r="F137" s="307" t="b">
        <f t="shared" si="4"/>
        <v>0</v>
      </c>
      <c r="G137" s="308">
        <f t="shared" si="6"/>
        <v>1</v>
      </c>
    </row>
    <row r="138" spans="1:7">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c r="A139" s="125">
        <v>130</v>
      </c>
      <c r="B139" s="126"/>
      <c r="C139" s="126"/>
      <c r="D139" s="128"/>
      <c r="E139" s="15" t="str">
        <f t="shared" si="7"/>
        <v/>
      </c>
      <c r="F139" s="307" t="b">
        <f t="shared" si="8"/>
        <v>0</v>
      </c>
      <c r="G139" s="308">
        <f t="shared" si="6"/>
        <v>1</v>
      </c>
    </row>
    <row r="140" spans="1:7">
      <c r="A140" s="125">
        <v>131</v>
      </c>
      <c r="B140" s="126"/>
      <c r="C140" s="126"/>
      <c r="D140" s="128"/>
      <c r="E140" s="15" t="str">
        <f t="shared" si="7"/>
        <v/>
      </c>
      <c r="F140" s="307" t="b">
        <f t="shared" si="8"/>
        <v>0</v>
      </c>
      <c r="G140" s="308">
        <f t="shared" si="6"/>
        <v>1</v>
      </c>
    </row>
    <row r="141" spans="1:7">
      <c r="A141" s="125">
        <v>132</v>
      </c>
      <c r="B141" s="126"/>
      <c r="C141" s="126"/>
      <c r="D141" s="128"/>
      <c r="E141" s="15" t="str">
        <f t="shared" si="7"/>
        <v/>
      </c>
      <c r="F141" s="307" t="b">
        <f t="shared" si="8"/>
        <v>0</v>
      </c>
      <c r="G141" s="308">
        <f t="shared" si="6"/>
        <v>1</v>
      </c>
    </row>
    <row r="142" spans="1:7">
      <c r="A142" s="125">
        <v>133</v>
      </c>
      <c r="B142" s="126"/>
      <c r="C142" s="126"/>
      <c r="D142" s="128"/>
      <c r="E142" s="15" t="str">
        <f t="shared" si="7"/>
        <v/>
      </c>
      <c r="F142" s="307" t="b">
        <f t="shared" si="8"/>
        <v>0</v>
      </c>
      <c r="G142" s="308">
        <f t="shared" si="6"/>
        <v>1</v>
      </c>
    </row>
    <row r="143" spans="1:7">
      <c r="A143" s="125">
        <v>134</v>
      </c>
      <c r="B143" s="126"/>
      <c r="C143" s="126"/>
      <c r="D143" s="128"/>
      <c r="E143" s="15" t="str">
        <f t="shared" si="7"/>
        <v/>
      </c>
      <c r="F143" s="307" t="b">
        <f t="shared" si="8"/>
        <v>0</v>
      </c>
      <c r="G143" s="308">
        <f t="shared" si="6"/>
        <v>1</v>
      </c>
    </row>
    <row r="144" spans="1:7">
      <c r="A144" s="125">
        <v>135</v>
      </c>
      <c r="B144" s="126"/>
      <c r="C144" s="126"/>
      <c r="D144" s="128"/>
      <c r="E144" s="15" t="str">
        <f t="shared" si="7"/>
        <v/>
      </c>
      <c r="F144" s="307" t="b">
        <f t="shared" si="8"/>
        <v>0</v>
      </c>
      <c r="G144" s="308">
        <f t="shared" si="6"/>
        <v>1</v>
      </c>
    </row>
    <row r="145" spans="1:7">
      <c r="A145" s="125">
        <v>136</v>
      </c>
      <c r="B145" s="126"/>
      <c r="C145" s="126"/>
      <c r="D145" s="128"/>
      <c r="E145" s="15" t="str">
        <f t="shared" si="7"/>
        <v/>
      </c>
      <c r="F145" s="307" t="b">
        <f t="shared" si="8"/>
        <v>0</v>
      </c>
      <c r="G145" s="308">
        <f t="shared" si="6"/>
        <v>1</v>
      </c>
    </row>
    <row r="146" spans="1:7">
      <c r="A146" s="125">
        <v>137</v>
      </c>
      <c r="B146" s="126"/>
      <c r="C146" s="126"/>
      <c r="D146" s="128"/>
      <c r="E146" s="15" t="str">
        <f t="shared" si="7"/>
        <v/>
      </c>
      <c r="F146" s="307" t="b">
        <f t="shared" si="8"/>
        <v>0</v>
      </c>
      <c r="G146" s="308">
        <f t="shared" si="6"/>
        <v>1</v>
      </c>
    </row>
    <row r="147" spans="1:7">
      <c r="A147" s="125">
        <v>138</v>
      </c>
      <c r="B147" s="126"/>
      <c r="C147" s="126"/>
      <c r="D147" s="128"/>
      <c r="E147" s="15" t="str">
        <f t="shared" si="7"/>
        <v/>
      </c>
      <c r="F147" s="307" t="b">
        <f t="shared" si="8"/>
        <v>0</v>
      </c>
      <c r="G147" s="308">
        <f t="shared" si="6"/>
        <v>1</v>
      </c>
    </row>
    <row r="148" spans="1:7">
      <c r="A148" s="125">
        <v>139</v>
      </c>
      <c r="B148" s="126"/>
      <c r="C148" s="126"/>
      <c r="D148" s="128"/>
      <c r="E148" s="15" t="str">
        <f t="shared" si="7"/>
        <v/>
      </c>
      <c r="F148" s="307" t="b">
        <f t="shared" si="8"/>
        <v>0</v>
      </c>
      <c r="G148" s="308">
        <f t="shared" si="6"/>
        <v>1</v>
      </c>
    </row>
    <row r="149" spans="1:7">
      <c r="A149" s="125">
        <v>140</v>
      </c>
      <c r="B149" s="126"/>
      <c r="C149" s="126"/>
      <c r="D149" s="128"/>
      <c r="E149" s="15" t="str">
        <f t="shared" si="7"/>
        <v/>
      </c>
      <c r="F149" s="307" t="b">
        <f t="shared" si="8"/>
        <v>0</v>
      </c>
      <c r="G149" s="308">
        <f t="shared" si="6"/>
        <v>1</v>
      </c>
    </row>
    <row r="150" spans="1:7">
      <c r="A150" s="125">
        <v>141</v>
      </c>
      <c r="B150" s="126"/>
      <c r="C150" s="126"/>
      <c r="D150" s="128"/>
      <c r="E150" s="15" t="str">
        <f t="shared" si="7"/>
        <v/>
      </c>
      <c r="F150" s="307" t="b">
        <f t="shared" si="8"/>
        <v>0</v>
      </c>
      <c r="G150" s="308">
        <f t="shared" si="6"/>
        <v>1</v>
      </c>
    </row>
    <row r="151" spans="1:7">
      <c r="A151" s="125">
        <v>142</v>
      </c>
      <c r="B151" s="126"/>
      <c r="C151" s="126"/>
      <c r="D151" s="128"/>
      <c r="E151" s="15" t="str">
        <f t="shared" si="7"/>
        <v/>
      </c>
      <c r="F151" s="307" t="b">
        <f t="shared" si="8"/>
        <v>0</v>
      </c>
      <c r="G151" s="308">
        <f t="shared" si="6"/>
        <v>1</v>
      </c>
    </row>
    <row r="152" spans="1:7">
      <c r="A152" s="125">
        <v>143</v>
      </c>
      <c r="B152" s="126"/>
      <c r="C152" s="126"/>
      <c r="D152" s="128"/>
      <c r="E152" s="15" t="str">
        <f t="shared" si="7"/>
        <v/>
      </c>
      <c r="F152" s="307" t="b">
        <f t="shared" si="8"/>
        <v>0</v>
      </c>
      <c r="G152" s="308">
        <f t="shared" si="6"/>
        <v>1</v>
      </c>
    </row>
    <row r="153" spans="1:7">
      <c r="A153" s="125">
        <v>144</v>
      </c>
      <c r="B153" s="126"/>
      <c r="C153" s="126"/>
      <c r="D153" s="128"/>
      <c r="E153" s="15" t="str">
        <f t="shared" si="7"/>
        <v/>
      </c>
      <c r="F153" s="307" t="b">
        <f t="shared" si="8"/>
        <v>0</v>
      </c>
      <c r="G153" s="308">
        <f t="shared" si="6"/>
        <v>1</v>
      </c>
    </row>
    <row r="154" spans="1:7">
      <c r="A154" s="125">
        <v>145</v>
      </c>
      <c r="B154" s="126"/>
      <c r="C154" s="126"/>
      <c r="D154" s="128"/>
      <c r="E154" s="15" t="str">
        <f t="shared" si="7"/>
        <v/>
      </c>
      <c r="F154" s="307" t="b">
        <f t="shared" si="8"/>
        <v>0</v>
      </c>
      <c r="G154" s="308">
        <f t="shared" si="6"/>
        <v>1</v>
      </c>
    </row>
    <row r="155" spans="1:7">
      <c r="A155" s="125">
        <v>146</v>
      </c>
      <c r="B155" s="126"/>
      <c r="C155" s="126"/>
      <c r="D155" s="128"/>
      <c r="E155" s="15" t="str">
        <f t="shared" si="7"/>
        <v/>
      </c>
      <c r="F155" s="307" t="b">
        <f t="shared" si="8"/>
        <v>0</v>
      </c>
      <c r="G155" s="308">
        <f t="shared" si="6"/>
        <v>1</v>
      </c>
    </row>
    <row r="156" spans="1:7">
      <c r="A156" s="125">
        <v>147</v>
      </c>
      <c r="B156" s="126"/>
      <c r="C156" s="126"/>
      <c r="D156" s="128"/>
      <c r="E156" s="15" t="str">
        <f t="shared" si="7"/>
        <v/>
      </c>
      <c r="F156" s="307" t="b">
        <f t="shared" si="8"/>
        <v>0</v>
      </c>
      <c r="G156" s="308">
        <f t="shared" si="6"/>
        <v>1</v>
      </c>
    </row>
    <row r="157" spans="1:7">
      <c r="A157" s="125">
        <v>148</v>
      </c>
      <c r="B157" s="126"/>
      <c r="C157" s="126"/>
      <c r="D157" s="128"/>
      <c r="E157" s="15" t="str">
        <f t="shared" si="7"/>
        <v/>
      </c>
      <c r="F157" s="307" t="b">
        <f t="shared" si="8"/>
        <v>0</v>
      </c>
      <c r="G157" s="308">
        <f t="shared" si="6"/>
        <v>1</v>
      </c>
    </row>
    <row r="158" spans="1:7">
      <c r="A158" s="125">
        <v>149</v>
      </c>
      <c r="B158" s="126"/>
      <c r="C158" s="126"/>
      <c r="D158" s="128"/>
      <c r="E158" s="15" t="str">
        <f t="shared" si="7"/>
        <v/>
      </c>
      <c r="F158" s="307" t="b">
        <f t="shared" si="8"/>
        <v>0</v>
      </c>
      <c r="G158" s="308">
        <f t="shared" si="6"/>
        <v>1</v>
      </c>
    </row>
    <row r="159" spans="1:7">
      <c r="A159" s="125">
        <v>150</v>
      </c>
      <c r="B159" s="126"/>
      <c r="C159" s="126"/>
      <c r="D159" s="128"/>
      <c r="E159" s="15" t="str">
        <f t="shared" si="7"/>
        <v/>
      </c>
      <c r="F159" s="307" t="b">
        <f t="shared" si="8"/>
        <v>0</v>
      </c>
      <c r="G159" s="308">
        <f t="shared" si="6"/>
        <v>1</v>
      </c>
    </row>
    <row r="160" spans="1:7">
      <c r="A160" s="125">
        <v>151</v>
      </c>
      <c r="B160" s="126"/>
      <c r="C160" s="126"/>
      <c r="D160" s="128"/>
      <c r="E160" s="15" t="str">
        <f t="shared" si="7"/>
        <v/>
      </c>
      <c r="F160" s="307" t="b">
        <f t="shared" si="8"/>
        <v>0</v>
      </c>
      <c r="G160" s="308">
        <f t="shared" si="6"/>
        <v>1</v>
      </c>
    </row>
    <row r="161" spans="1:7">
      <c r="A161" s="125">
        <v>152</v>
      </c>
      <c r="B161" s="126"/>
      <c r="C161" s="126"/>
      <c r="D161" s="128"/>
      <c r="E161" s="15" t="str">
        <f t="shared" si="7"/>
        <v/>
      </c>
      <c r="F161" s="307" t="b">
        <f t="shared" si="8"/>
        <v>0</v>
      </c>
      <c r="G161" s="308">
        <f t="shared" si="6"/>
        <v>1</v>
      </c>
    </row>
    <row r="162" spans="1:7">
      <c r="A162" s="125">
        <v>153</v>
      </c>
      <c r="B162" s="126"/>
      <c r="C162" s="126"/>
      <c r="D162" s="128"/>
      <c r="E162" s="15" t="str">
        <f t="shared" si="7"/>
        <v/>
      </c>
      <c r="F162" s="307" t="b">
        <f t="shared" si="8"/>
        <v>0</v>
      </c>
      <c r="G162" s="308">
        <f t="shared" si="6"/>
        <v>1</v>
      </c>
    </row>
    <row r="163" spans="1:7">
      <c r="A163" s="125">
        <v>154</v>
      </c>
      <c r="B163" s="126"/>
      <c r="C163" s="126"/>
      <c r="D163" s="128"/>
      <c r="E163" s="15" t="str">
        <f t="shared" si="7"/>
        <v/>
      </c>
      <c r="F163" s="307" t="b">
        <f t="shared" si="8"/>
        <v>0</v>
      </c>
      <c r="G163" s="308">
        <f t="shared" si="6"/>
        <v>1</v>
      </c>
    </row>
    <row r="164" spans="1:7">
      <c r="A164" s="125">
        <v>155</v>
      </c>
      <c r="B164" s="126"/>
      <c r="C164" s="126"/>
      <c r="D164" s="128"/>
      <c r="E164" s="15" t="str">
        <f t="shared" si="7"/>
        <v/>
      </c>
      <c r="F164" s="307" t="b">
        <f t="shared" si="8"/>
        <v>0</v>
      </c>
      <c r="G164" s="308">
        <f t="shared" si="6"/>
        <v>1</v>
      </c>
    </row>
    <row r="165" spans="1:7">
      <c r="A165" s="125">
        <v>156</v>
      </c>
      <c r="B165" s="126"/>
      <c r="C165" s="126"/>
      <c r="D165" s="128"/>
      <c r="E165" s="15" t="str">
        <f t="shared" si="7"/>
        <v/>
      </c>
      <c r="F165" s="307" t="b">
        <f t="shared" si="8"/>
        <v>0</v>
      </c>
      <c r="G165" s="308">
        <f t="shared" si="6"/>
        <v>1</v>
      </c>
    </row>
    <row r="166" spans="1:7">
      <c r="A166" s="125">
        <v>157</v>
      </c>
      <c r="B166" s="126"/>
      <c r="C166" s="126"/>
      <c r="D166" s="128"/>
      <c r="E166" s="15" t="str">
        <f t="shared" si="7"/>
        <v/>
      </c>
      <c r="F166" s="307" t="b">
        <f t="shared" si="8"/>
        <v>0</v>
      </c>
      <c r="G166" s="308">
        <f t="shared" si="6"/>
        <v>1</v>
      </c>
    </row>
    <row r="167" spans="1:7">
      <c r="A167" s="125">
        <v>158</v>
      </c>
      <c r="B167" s="126"/>
      <c r="C167" s="126"/>
      <c r="D167" s="128"/>
      <c r="E167" s="15" t="str">
        <f t="shared" si="7"/>
        <v/>
      </c>
      <c r="F167" s="307" t="b">
        <f t="shared" si="8"/>
        <v>0</v>
      </c>
      <c r="G167" s="308">
        <f t="shared" si="6"/>
        <v>1</v>
      </c>
    </row>
    <row r="168" spans="1:7">
      <c r="A168" s="125">
        <v>159</v>
      </c>
      <c r="B168" s="126"/>
      <c r="C168" s="126"/>
      <c r="D168" s="128"/>
      <c r="E168" s="15" t="str">
        <f t="shared" si="7"/>
        <v/>
      </c>
      <c r="F168" s="307" t="b">
        <f t="shared" si="8"/>
        <v>0</v>
      </c>
      <c r="G168" s="308">
        <f t="shared" si="6"/>
        <v>1</v>
      </c>
    </row>
    <row r="169" spans="1:7">
      <c r="A169" s="125">
        <v>160</v>
      </c>
      <c r="B169" s="126"/>
      <c r="C169" s="126"/>
      <c r="D169" s="128"/>
      <c r="E169" s="15" t="str">
        <f t="shared" si="7"/>
        <v/>
      </c>
      <c r="F169" s="307" t="b">
        <f t="shared" si="8"/>
        <v>0</v>
      </c>
      <c r="G169" s="308">
        <f t="shared" si="6"/>
        <v>1</v>
      </c>
    </row>
    <row r="170" spans="1:7">
      <c r="A170" s="125">
        <v>161</v>
      </c>
      <c r="B170" s="126"/>
      <c r="C170" s="126"/>
      <c r="D170" s="128"/>
      <c r="E170" s="15" t="str">
        <f t="shared" si="7"/>
        <v/>
      </c>
      <c r="F170" s="307" t="b">
        <f t="shared" si="8"/>
        <v>0</v>
      </c>
      <c r="G170" s="308">
        <f t="shared" si="6"/>
        <v>1</v>
      </c>
    </row>
    <row r="171" spans="1:7">
      <c r="A171" s="125">
        <v>162</v>
      </c>
      <c r="B171" s="126"/>
      <c r="C171" s="126"/>
      <c r="D171" s="128"/>
      <c r="E171" s="15" t="str">
        <f t="shared" si="7"/>
        <v/>
      </c>
      <c r="F171" s="307" t="b">
        <f t="shared" si="8"/>
        <v>0</v>
      </c>
      <c r="G171" s="308">
        <f t="shared" si="6"/>
        <v>1</v>
      </c>
    </row>
    <row r="172" spans="1:7">
      <c r="A172" s="125">
        <v>163</v>
      </c>
      <c r="B172" s="126"/>
      <c r="C172" s="126"/>
      <c r="D172" s="128"/>
      <c r="E172" s="15" t="str">
        <f t="shared" si="7"/>
        <v/>
      </c>
      <c r="F172" s="307" t="b">
        <f t="shared" si="8"/>
        <v>0</v>
      </c>
      <c r="G172" s="308">
        <f t="shared" si="6"/>
        <v>1</v>
      </c>
    </row>
    <row r="173" spans="1:7">
      <c r="A173" s="125">
        <v>164</v>
      </c>
      <c r="B173" s="126"/>
      <c r="C173" s="126"/>
      <c r="D173" s="128"/>
      <c r="E173" s="15" t="str">
        <f t="shared" si="7"/>
        <v/>
      </c>
      <c r="F173" s="307" t="b">
        <f t="shared" si="8"/>
        <v>0</v>
      </c>
      <c r="G173" s="308">
        <f t="shared" ref="G173:G236" si="9">LEN(B173)-LEN(SUBSTITUTE(B173,",",""))+1</f>
        <v>1</v>
      </c>
    </row>
    <row r="174" spans="1:7">
      <c r="A174" s="125">
        <v>165</v>
      </c>
      <c r="B174" s="126"/>
      <c r="C174" s="126"/>
      <c r="D174" s="128"/>
      <c r="E174" s="15" t="str">
        <f t="shared" si="7"/>
        <v/>
      </c>
      <c r="F174" s="307" t="b">
        <f t="shared" si="8"/>
        <v>0</v>
      </c>
      <c r="G174" s="308">
        <f t="shared" si="9"/>
        <v>1</v>
      </c>
    </row>
    <row r="175" spans="1:7">
      <c r="A175" s="125">
        <v>166</v>
      </c>
      <c r="B175" s="126"/>
      <c r="C175" s="126"/>
      <c r="D175" s="128"/>
      <c r="E175" s="15" t="str">
        <f t="shared" si="7"/>
        <v/>
      </c>
      <c r="F175" s="307" t="b">
        <f t="shared" si="8"/>
        <v>0</v>
      </c>
      <c r="G175" s="308">
        <f t="shared" si="9"/>
        <v>1</v>
      </c>
    </row>
    <row r="176" spans="1:7">
      <c r="A176" s="125">
        <v>167</v>
      </c>
      <c r="B176" s="126"/>
      <c r="C176" s="126"/>
      <c r="D176" s="128"/>
      <c r="E176" s="15" t="str">
        <f t="shared" si="7"/>
        <v/>
      </c>
      <c r="F176" s="307" t="b">
        <f t="shared" si="8"/>
        <v>0</v>
      </c>
      <c r="G176" s="308">
        <f t="shared" si="9"/>
        <v>1</v>
      </c>
    </row>
    <row r="177" spans="1:7">
      <c r="A177" s="125">
        <v>168</v>
      </c>
      <c r="B177" s="126"/>
      <c r="C177" s="126"/>
      <c r="D177" s="128"/>
      <c r="E177" s="15" t="str">
        <f t="shared" si="7"/>
        <v/>
      </c>
      <c r="F177" s="307" t="b">
        <f t="shared" si="8"/>
        <v>0</v>
      </c>
      <c r="G177" s="308">
        <f t="shared" si="9"/>
        <v>1</v>
      </c>
    </row>
    <row r="178" spans="1:7">
      <c r="A178" s="125">
        <v>169</v>
      </c>
      <c r="B178" s="126"/>
      <c r="C178" s="126"/>
      <c r="D178" s="128"/>
      <c r="E178" s="15" t="str">
        <f t="shared" si="7"/>
        <v/>
      </c>
      <c r="F178" s="307" t="b">
        <f t="shared" si="8"/>
        <v>0</v>
      </c>
      <c r="G178" s="308">
        <f t="shared" si="9"/>
        <v>1</v>
      </c>
    </row>
    <row r="179" spans="1:7">
      <c r="A179" s="125">
        <v>170</v>
      </c>
      <c r="B179" s="126"/>
      <c r="C179" s="126"/>
      <c r="D179" s="128"/>
      <c r="E179" s="15" t="str">
        <f t="shared" si="7"/>
        <v/>
      </c>
      <c r="F179" s="307" t="b">
        <f t="shared" si="8"/>
        <v>0</v>
      </c>
      <c r="G179" s="308">
        <f t="shared" si="9"/>
        <v>1</v>
      </c>
    </row>
    <row r="180" spans="1:7">
      <c r="A180" s="125">
        <v>171</v>
      </c>
      <c r="B180" s="126"/>
      <c r="C180" s="126"/>
      <c r="D180" s="128"/>
      <c r="E180" s="15" t="str">
        <f t="shared" si="7"/>
        <v/>
      </c>
      <c r="F180" s="307" t="b">
        <f t="shared" si="8"/>
        <v>0</v>
      </c>
      <c r="G180" s="308">
        <f t="shared" si="9"/>
        <v>1</v>
      </c>
    </row>
    <row r="181" spans="1:7">
      <c r="A181" s="125">
        <v>172</v>
      </c>
      <c r="B181" s="126"/>
      <c r="C181" s="126"/>
      <c r="D181" s="128"/>
      <c r="E181" s="15" t="str">
        <f t="shared" si="7"/>
        <v/>
      </c>
      <c r="F181" s="307" t="b">
        <f t="shared" si="8"/>
        <v>0</v>
      </c>
      <c r="G181" s="308">
        <f t="shared" si="9"/>
        <v>1</v>
      </c>
    </row>
    <row r="182" spans="1:7">
      <c r="A182" s="125">
        <v>173</v>
      </c>
      <c r="B182" s="126"/>
      <c r="C182" s="126"/>
      <c r="D182" s="128"/>
      <c r="E182" s="15" t="str">
        <f t="shared" si="7"/>
        <v/>
      </c>
      <c r="F182" s="307" t="b">
        <f t="shared" si="8"/>
        <v>0</v>
      </c>
      <c r="G182" s="308">
        <f t="shared" si="9"/>
        <v>1</v>
      </c>
    </row>
    <row r="183" spans="1:7">
      <c r="A183" s="125">
        <v>174</v>
      </c>
      <c r="B183" s="126"/>
      <c r="C183" s="126"/>
      <c r="D183" s="128"/>
      <c r="E183" s="15" t="str">
        <f t="shared" si="7"/>
        <v/>
      </c>
      <c r="F183" s="307" t="b">
        <f t="shared" si="8"/>
        <v>0</v>
      </c>
      <c r="G183" s="308">
        <f t="shared" si="9"/>
        <v>1</v>
      </c>
    </row>
    <row r="184" spans="1:7">
      <c r="A184" s="125">
        <v>175</v>
      </c>
      <c r="B184" s="126"/>
      <c r="C184" s="126"/>
      <c r="D184" s="128"/>
      <c r="E184" s="15" t="str">
        <f t="shared" si="7"/>
        <v/>
      </c>
      <c r="F184" s="307" t="b">
        <f t="shared" si="8"/>
        <v>0</v>
      </c>
      <c r="G184" s="308">
        <f t="shared" si="9"/>
        <v>1</v>
      </c>
    </row>
    <row r="185" spans="1:7">
      <c r="A185" s="125">
        <v>176</v>
      </c>
      <c r="B185" s="126"/>
      <c r="C185" s="126"/>
      <c r="D185" s="128"/>
      <c r="E185" s="15" t="str">
        <f t="shared" si="7"/>
        <v/>
      </c>
      <c r="F185" s="307" t="b">
        <f t="shared" si="8"/>
        <v>0</v>
      </c>
      <c r="G185" s="308">
        <f t="shared" si="9"/>
        <v>1</v>
      </c>
    </row>
    <row r="186" spans="1:7">
      <c r="A186" s="125">
        <v>177</v>
      </c>
      <c r="B186" s="126"/>
      <c r="C186" s="126"/>
      <c r="D186" s="128"/>
      <c r="E186" s="15" t="str">
        <f t="shared" si="7"/>
        <v/>
      </c>
      <c r="F186" s="307" t="b">
        <f t="shared" si="8"/>
        <v>0</v>
      </c>
      <c r="G186" s="308">
        <f t="shared" si="9"/>
        <v>1</v>
      </c>
    </row>
    <row r="187" spans="1:7">
      <c r="A187" s="125">
        <v>178</v>
      </c>
      <c r="B187" s="126"/>
      <c r="C187" s="126"/>
      <c r="D187" s="128"/>
      <c r="E187" s="15" t="str">
        <f t="shared" si="7"/>
        <v/>
      </c>
      <c r="F187" s="307" t="b">
        <f t="shared" si="8"/>
        <v>0</v>
      </c>
      <c r="G187" s="308">
        <f t="shared" si="9"/>
        <v>1</v>
      </c>
    </row>
    <row r="188" spans="1:7">
      <c r="A188" s="125">
        <v>179</v>
      </c>
      <c r="B188" s="126"/>
      <c r="C188" s="126"/>
      <c r="D188" s="128"/>
      <c r="E188" s="15" t="str">
        <f t="shared" si="7"/>
        <v/>
      </c>
      <c r="F188" s="307" t="b">
        <f t="shared" si="8"/>
        <v>0</v>
      </c>
      <c r="G188" s="308">
        <f t="shared" si="9"/>
        <v>1</v>
      </c>
    </row>
    <row r="189" spans="1:7">
      <c r="A189" s="125">
        <v>180</v>
      </c>
      <c r="B189" s="126"/>
      <c r="C189" s="126"/>
      <c r="D189" s="128"/>
      <c r="E189" s="15" t="str">
        <f t="shared" si="7"/>
        <v/>
      </c>
      <c r="F189" s="307" t="b">
        <f t="shared" si="8"/>
        <v>0</v>
      </c>
      <c r="G189" s="308">
        <f t="shared" si="9"/>
        <v>1</v>
      </c>
    </row>
    <row r="190" spans="1:7">
      <c r="A190" s="125">
        <v>181</v>
      </c>
      <c r="B190" s="126"/>
      <c r="C190" s="126"/>
      <c r="D190" s="128"/>
      <c r="E190" s="15" t="str">
        <f t="shared" si="7"/>
        <v/>
      </c>
      <c r="F190" s="307" t="b">
        <f t="shared" si="8"/>
        <v>0</v>
      </c>
      <c r="G190" s="308">
        <f t="shared" si="9"/>
        <v>1</v>
      </c>
    </row>
    <row r="191" spans="1:7">
      <c r="A191" s="125">
        <v>182</v>
      </c>
      <c r="B191" s="126"/>
      <c r="C191" s="126"/>
      <c r="D191" s="128"/>
      <c r="E191" s="15" t="str">
        <f t="shared" si="7"/>
        <v/>
      </c>
      <c r="F191" s="307" t="b">
        <f t="shared" si="8"/>
        <v>0</v>
      </c>
      <c r="G191" s="308">
        <f t="shared" si="9"/>
        <v>1</v>
      </c>
    </row>
    <row r="192" spans="1:7">
      <c r="A192" s="125">
        <v>183</v>
      </c>
      <c r="B192" s="126"/>
      <c r="C192" s="126"/>
      <c r="D192" s="128"/>
      <c r="E192" s="15" t="str">
        <f t="shared" si="7"/>
        <v/>
      </c>
      <c r="F192" s="307" t="b">
        <f t="shared" si="8"/>
        <v>0</v>
      </c>
      <c r="G192" s="308">
        <f t="shared" si="9"/>
        <v>1</v>
      </c>
    </row>
    <row r="193" spans="1:7">
      <c r="A193" s="125">
        <v>184</v>
      </c>
      <c r="B193" s="126"/>
      <c r="C193" s="126"/>
      <c r="D193" s="128"/>
      <c r="E193" s="15" t="str">
        <f t="shared" si="7"/>
        <v/>
      </c>
      <c r="F193" s="307" t="b">
        <f t="shared" si="8"/>
        <v>0</v>
      </c>
      <c r="G193" s="308">
        <f t="shared" si="9"/>
        <v>1</v>
      </c>
    </row>
    <row r="194" spans="1:7">
      <c r="A194" s="125">
        <v>185</v>
      </c>
      <c r="B194" s="126"/>
      <c r="C194" s="126"/>
      <c r="D194" s="128"/>
      <c r="E194" s="15" t="str">
        <f t="shared" si="7"/>
        <v/>
      </c>
      <c r="F194" s="307" t="b">
        <f t="shared" si="8"/>
        <v>0</v>
      </c>
      <c r="G194" s="308">
        <f t="shared" si="9"/>
        <v>1</v>
      </c>
    </row>
    <row r="195" spans="1:7">
      <c r="A195" s="125">
        <v>186</v>
      </c>
      <c r="B195" s="126"/>
      <c r="C195" s="126"/>
      <c r="D195" s="128"/>
      <c r="E195" s="15" t="str">
        <f t="shared" si="7"/>
        <v/>
      </c>
      <c r="F195" s="307" t="b">
        <f t="shared" si="8"/>
        <v>0</v>
      </c>
      <c r="G195" s="308">
        <f t="shared" si="9"/>
        <v>1</v>
      </c>
    </row>
    <row r="196" spans="1:7">
      <c r="A196" s="125">
        <v>187</v>
      </c>
      <c r="B196" s="126"/>
      <c r="C196" s="126"/>
      <c r="D196" s="128"/>
      <c r="E196" s="15" t="str">
        <f t="shared" si="7"/>
        <v/>
      </c>
      <c r="F196" s="307" t="b">
        <f t="shared" si="8"/>
        <v>0</v>
      </c>
      <c r="G196" s="308">
        <f t="shared" si="9"/>
        <v>1</v>
      </c>
    </row>
    <row r="197" spans="1:7">
      <c r="A197" s="125">
        <v>188</v>
      </c>
      <c r="B197" s="126"/>
      <c r="C197" s="126"/>
      <c r="D197" s="128"/>
      <c r="E197" s="15" t="str">
        <f t="shared" si="7"/>
        <v/>
      </c>
      <c r="F197" s="307" t="b">
        <f t="shared" si="8"/>
        <v>0</v>
      </c>
      <c r="G197" s="308">
        <f t="shared" si="9"/>
        <v>1</v>
      </c>
    </row>
    <row r="198" spans="1:7">
      <c r="A198" s="125">
        <v>189</v>
      </c>
      <c r="B198" s="126"/>
      <c r="C198" s="126"/>
      <c r="D198" s="128"/>
      <c r="E198" s="15" t="str">
        <f t="shared" si="7"/>
        <v/>
      </c>
      <c r="F198" s="307" t="b">
        <f t="shared" si="8"/>
        <v>0</v>
      </c>
      <c r="G198" s="308">
        <f t="shared" si="9"/>
        <v>1</v>
      </c>
    </row>
    <row r="199" spans="1:7">
      <c r="A199" s="125">
        <v>190</v>
      </c>
      <c r="B199" s="126"/>
      <c r="C199" s="126"/>
      <c r="D199" s="128"/>
      <c r="E199" s="15" t="str">
        <f t="shared" si="7"/>
        <v/>
      </c>
      <c r="F199" s="307" t="b">
        <f t="shared" si="8"/>
        <v>0</v>
      </c>
      <c r="G199" s="308">
        <f t="shared" si="9"/>
        <v>1</v>
      </c>
    </row>
    <row r="200" spans="1:7">
      <c r="A200" s="125">
        <v>191</v>
      </c>
      <c r="B200" s="126"/>
      <c r="C200" s="126"/>
      <c r="D200" s="128"/>
      <c r="E200" s="15" t="str">
        <f t="shared" si="7"/>
        <v/>
      </c>
      <c r="F200" s="307" t="b">
        <f t="shared" si="8"/>
        <v>0</v>
      </c>
      <c r="G200" s="308">
        <f t="shared" si="9"/>
        <v>1</v>
      </c>
    </row>
    <row r="201" spans="1:7">
      <c r="A201" s="125">
        <v>192</v>
      </c>
      <c r="B201" s="126"/>
      <c r="C201" s="126"/>
      <c r="D201" s="128"/>
      <c r="E201" s="15" t="str">
        <f t="shared" si="7"/>
        <v/>
      </c>
      <c r="F201" s="307" t="b">
        <f t="shared" si="8"/>
        <v>0</v>
      </c>
      <c r="G201" s="308">
        <f t="shared" si="9"/>
        <v>1</v>
      </c>
    </row>
    <row r="202" spans="1:7">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c r="A203" s="125">
        <v>194</v>
      </c>
      <c r="B203" s="126"/>
      <c r="C203" s="126"/>
      <c r="D203" s="128"/>
      <c r="E203" s="15" t="str">
        <f t="shared" si="10"/>
        <v/>
      </c>
      <c r="F203" s="307" t="b">
        <f t="shared" si="11"/>
        <v>0</v>
      </c>
      <c r="G203" s="308">
        <f t="shared" si="9"/>
        <v>1</v>
      </c>
    </row>
    <row r="204" spans="1:7">
      <c r="A204" s="125">
        <v>195</v>
      </c>
      <c r="B204" s="126"/>
      <c r="C204" s="126"/>
      <c r="D204" s="128"/>
      <c r="E204" s="15" t="str">
        <f t="shared" si="10"/>
        <v/>
      </c>
      <c r="F204" s="307" t="b">
        <f t="shared" si="11"/>
        <v>0</v>
      </c>
      <c r="G204" s="308">
        <f t="shared" si="9"/>
        <v>1</v>
      </c>
    </row>
    <row r="205" spans="1:7">
      <c r="A205" s="125">
        <v>196</v>
      </c>
      <c r="B205" s="126"/>
      <c r="C205" s="126"/>
      <c r="D205" s="128"/>
      <c r="E205" s="15" t="str">
        <f t="shared" si="10"/>
        <v/>
      </c>
      <c r="F205" s="307" t="b">
        <f t="shared" si="11"/>
        <v>0</v>
      </c>
      <c r="G205" s="308">
        <f t="shared" si="9"/>
        <v>1</v>
      </c>
    </row>
    <row r="206" spans="1:7">
      <c r="A206" s="125">
        <v>197</v>
      </c>
      <c r="B206" s="126"/>
      <c r="C206" s="126"/>
      <c r="D206" s="128"/>
      <c r="E206" s="15" t="str">
        <f t="shared" si="10"/>
        <v/>
      </c>
      <c r="F206" s="307" t="b">
        <f t="shared" si="11"/>
        <v>0</v>
      </c>
      <c r="G206" s="308">
        <f t="shared" si="9"/>
        <v>1</v>
      </c>
    </row>
    <row r="207" spans="1:7">
      <c r="A207" s="125">
        <v>198</v>
      </c>
      <c r="B207" s="126"/>
      <c r="C207" s="126"/>
      <c r="D207" s="128"/>
      <c r="E207" s="15" t="str">
        <f t="shared" si="10"/>
        <v/>
      </c>
      <c r="F207" s="307" t="b">
        <f t="shared" si="11"/>
        <v>0</v>
      </c>
      <c r="G207" s="308">
        <f t="shared" si="9"/>
        <v>1</v>
      </c>
    </row>
    <row r="208" spans="1:7">
      <c r="A208" s="125">
        <v>199</v>
      </c>
      <c r="B208" s="126"/>
      <c r="C208" s="126"/>
      <c r="D208" s="128"/>
      <c r="E208" s="15" t="str">
        <f t="shared" si="10"/>
        <v/>
      </c>
      <c r="F208" s="307" t="b">
        <f t="shared" si="11"/>
        <v>0</v>
      </c>
      <c r="G208" s="308">
        <f t="shared" si="9"/>
        <v>1</v>
      </c>
    </row>
    <row r="209" spans="1:7">
      <c r="A209" s="125">
        <v>200</v>
      </c>
      <c r="B209" s="126"/>
      <c r="C209" s="126"/>
      <c r="D209" s="128"/>
      <c r="E209" s="15" t="str">
        <f t="shared" si="10"/>
        <v/>
      </c>
      <c r="F209" s="307" t="b">
        <f t="shared" si="11"/>
        <v>0</v>
      </c>
      <c r="G209" s="308">
        <f t="shared" si="9"/>
        <v>1</v>
      </c>
    </row>
    <row r="210" spans="1:7">
      <c r="A210" s="125">
        <v>201</v>
      </c>
      <c r="B210" s="126"/>
      <c r="C210" s="126"/>
      <c r="D210" s="128"/>
      <c r="E210" s="15" t="str">
        <f t="shared" si="10"/>
        <v/>
      </c>
      <c r="F210" s="307" t="b">
        <f t="shared" si="11"/>
        <v>0</v>
      </c>
      <c r="G210" s="308">
        <f t="shared" si="9"/>
        <v>1</v>
      </c>
    </row>
    <row r="211" spans="1:7">
      <c r="A211" s="125">
        <v>202</v>
      </c>
      <c r="B211" s="126"/>
      <c r="C211" s="126"/>
      <c r="D211" s="128"/>
      <c r="E211" s="15" t="str">
        <f t="shared" si="10"/>
        <v/>
      </c>
      <c r="F211" s="307" t="b">
        <f t="shared" si="11"/>
        <v>0</v>
      </c>
      <c r="G211" s="308">
        <f t="shared" si="9"/>
        <v>1</v>
      </c>
    </row>
    <row r="212" spans="1:7">
      <c r="A212" s="125">
        <v>203</v>
      </c>
      <c r="B212" s="126"/>
      <c r="C212" s="126"/>
      <c r="D212" s="128"/>
      <c r="E212" s="15" t="str">
        <f t="shared" si="10"/>
        <v/>
      </c>
      <c r="F212" s="307" t="b">
        <f t="shared" si="11"/>
        <v>0</v>
      </c>
      <c r="G212" s="308">
        <f t="shared" si="9"/>
        <v>1</v>
      </c>
    </row>
    <row r="213" spans="1:7">
      <c r="A213" s="125">
        <v>204</v>
      </c>
      <c r="B213" s="126"/>
      <c r="C213" s="126"/>
      <c r="D213" s="128"/>
      <c r="E213" s="15" t="str">
        <f t="shared" si="10"/>
        <v/>
      </c>
      <c r="F213" s="307" t="b">
        <f t="shared" si="11"/>
        <v>0</v>
      </c>
      <c r="G213" s="308">
        <f t="shared" si="9"/>
        <v>1</v>
      </c>
    </row>
    <row r="214" spans="1:7">
      <c r="A214" s="125">
        <v>205</v>
      </c>
      <c r="B214" s="126"/>
      <c r="C214" s="126"/>
      <c r="D214" s="128"/>
      <c r="E214" s="15" t="str">
        <f t="shared" si="10"/>
        <v/>
      </c>
      <c r="F214" s="307" t="b">
        <f t="shared" si="11"/>
        <v>0</v>
      </c>
      <c r="G214" s="308">
        <f t="shared" si="9"/>
        <v>1</v>
      </c>
    </row>
    <row r="215" spans="1:7">
      <c r="A215" s="125">
        <v>206</v>
      </c>
      <c r="B215" s="126"/>
      <c r="C215" s="126"/>
      <c r="D215" s="128"/>
      <c r="E215" s="15" t="str">
        <f t="shared" si="10"/>
        <v/>
      </c>
      <c r="F215" s="307" t="b">
        <f t="shared" si="11"/>
        <v>0</v>
      </c>
      <c r="G215" s="308">
        <f t="shared" si="9"/>
        <v>1</v>
      </c>
    </row>
    <row r="216" spans="1:7">
      <c r="A216" s="125">
        <v>207</v>
      </c>
      <c r="B216" s="126"/>
      <c r="C216" s="126"/>
      <c r="D216" s="128"/>
      <c r="E216" s="15" t="str">
        <f t="shared" si="10"/>
        <v/>
      </c>
      <c r="F216" s="307" t="b">
        <f t="shared" si="11"/>
        <v>0</v>
      </c>
      <c r="G216" s="308">
        <f t="shared" si="9"/>
        <v>1</v>
      </c>
    </row>
    <row r="217" spans="1:7">
      <c r="A217" s="125">
        <v>208</v>
      </c>
      <c r="B217" s="126"/>
      <c r="C217" s="126"/>
      <c r="D217" s="128"/>
      <c r="E217" s="15" t="str">
        <f t="shared" si="10"/>
        <v/>
      </c>
      <c r="F217" s="307" t="b">
        <f t="shared" si="11"/>
        <v>0</v>
      </c>
      <c r="G217" s="308">
        <f t="shared" si="9"/>
        <v>1</v>
      </c>
    </row>
    <row r="218" spans="1:7">
      <c r="A218" s="125">
        <v>209</v>
      </c>
      <c r="B218" s="126"/>
      <c r="C218" s="126"/>
      <c r="D218" s="128"/>
      <c r="E218" s="15" t="str">
        <f t="shared" si="10"/>
        <v/>
      </c>
      <c r="F218" s="307" t="b">
        <f t="shared" si="11"/>
        <v>0</v>
      </c>
      <c r="G218" s="308">
        <f t="shared" si="9"/>
        <v>1</v>
      </c>
    </row>
    <row r="219" spans="1:7">
      <c r="A219" s="125">
        <v>210</v>
      </c>
      <c r="B219" s="126"/>
      <c r="C219" s="126"/>
      <c r="D219" s="128"/>
      <c r="E219" s="15" t="str">
        <f t="shared" si="10"/>
        <v/>
      </c>
      <c r="F219" s="307" t="b">
        <f t="shared" si="11"/>
        <v>0</v>
      </c>
      <c r="G219" s="308">
        <f t="shared" si="9"/>
        <v>1</v>
      </c>
    </row>
    <row r="220" spans="1:7">
      <c r="A220" s="125">
        <v>211</v>
      </c>
      <c r="B220" s="126"/>
      <c r="C220" s="126"/>
      <c r="D220" s="128"/>
      <c r="E220" s="15" t="str">
        <f t="shared" si="10"/>
        <v/>
      </c>
      <c r="F220" s="307" t="b">
        <f t="shared" si="11"/>
        <v>0</v>
      </c>
      <c r="G220" s="308">
        <f t="shared" si="9"/>
        <v>1</v>
      </c>
    </row>
    <row r="221" spans="1:7">
      <c r="A221" s="125">
        <v>212</v>
      </c>
      <c r="B221" s="126"/>
      <c r="C221" s="126"/>
      <c r="D221" s="128"/>
      <c r="E221" s="15" t="str">
        <f t="shared" si="10"/>
        <v/>
      </c>
      <c r="F221" s="307" t="b">
        <f t="shared" si="11"/>
        <v>0</v>
      </c>
      <c r="G221" s="308">
        <f t="shared" si="9"/>
        <v>1</v>
      </c>
    </row>
    <row r="222" spans="1:7">
      <c r="A222" s="125">
        <v>213</v>
      </c>
      <c r="B222" s="126"/>
      <c r="C222" s="126"/>
      <c r="D222" s="128"/>
      <c r="E222" s="15" t="str">
        <f t="shared" si="10"/>
        <v/>
      </c>
      <c r="F222" s="307" t="b">
        <f t="shared" si="11"/>
        <v>0</v>
      </c>
      <c r="G222" s="308">
        <f t="shared" si="9"/>
        <v>1</v>
      </c>
    </row>
    <row r="223" spans="1:7">
      <c r="A223" s="125">
        <v>214</v>
      </c>
      <c r="B223" s="126"/>
      <c r="C223" s="126"/>
      <c r="D223" s="128"/>
      <c r="E223" s="15" t="str">
        <f t="shared" si="10"/>
        <v/>
      </c>
      <c r="F223" s="307" t="b">
        <f t="shared" si="11"/>
        <v>0</v>
      </c>
      <c r="G223" s="308">
        <f t="shared" si="9"/>
        <v>1</v>
      </c>
    </row>
    <row r="224" spans="1:7">
      <c r="A224" s="125">
        <v>215</v>
      </c>
      <c r="B224" s="126"/>
      <c r="C224" s="126"/>
      <c r="D224" s="128"/>
      <c r="E224" s="15" t="str">
        <f t="shared" si="10"/>
        <v/>
      </c>
      <c r="F224" s="307" t="b">
        <f t="shared" si="11"/>
        <v>0</v>
      </c>
      <c r="G224" s="308">
        <f t="shared" si="9"/>
        <v>1</v>
      </c>
    </row>
    <row r="225" spans="1:7">
      <c r="A225" s="125">
        <v>216</v>
      </c>
      <c r="B225" s="126"/>
      <c r="C225" s="126"/>
      <c r="D225" s="128"/>
      <c r="E225" s="15" t="str">
        <f t="shared" si="10"/>
        <v/>
      </c>
      <c r="F225" s="307" t="b">
        <f t="shared" si="11"/>
        <v>0</v>
      </c>
      <c r="G225" s="308">
        <f t="shared" si="9"/>
        <v>1</v>
      </c>
    </row>
    <row r="226" spans="1:7">
      <c r="A226" s="125">
        <v>217</v>
      </c>
      <c r="B226" s="126"/>
      <c r="C226" s="126"/>
      <c r="D226" s="128"/>
      <c r="E226" s="15" t="str">
        <f t="shared" si="10"/>
        <v/>
      </c>
      <c r="F226" s="307" t="b">
        <f t="shared" si="11"/>
        <v>0</v>
      </c>
      <c r="G226" s="308">
        <f t="shared" si="9"/>
        <v>1</v>
      </c>
    </row>
    <row r="227" spans="1:7">
      <c r="A227" s="125">
        <v>218</v>
      </c>
      <c r="B227" s="126"/>
      <c r="C227" s="126"/>
      <c r="D227" s="128"/>
      <c r="E227" s="15" t="str">
        <f t="shared" si="10"/>
        <v/>
      </c>
      <c r="F227" s="307" t="b">
        <f t="shared" si="11"/>
        <v>0</v>
      </c>
      <c r="G227" s="308">
        <f t="shared" si="9"/>
        <v>1</v>
      </c>
    </row>
    <row r="228" spans="1:7">
      <c r="A228" s="125">
        <v>219</v>
      </c>
      <c r="B228" s="126"/>
      <c r="C228" s="126"/>
      <c r="D228" s="128"/>
      <c r="E228" s="15" t="str">
        <f t="shared" si="10"/>
        <v/>
      </c>
      <c r="F228" s="307" t="b">
        <f t="shared" si="11"/>
        <v>0</v>
      </c>
      <c r="G228" s="308">
        <f t="shared" si="9"/>
        <v>1</v>
      </c>
    </row>
    <row r="229" spans="1:7">
      <c r="A229" s="125">
        <v>220</v>
      </c>
      <c r="B229" s="126"/>
      <c r="C229" s="126"/>
      <c r="D229" s="128"/>
      <c r="E229" s="15" t="str">
        <f t="shared" si="10"/>
        <v/>
      </c>
      <c r="F229" s="307" t="b">
        <f t="shared" si="11"/>
        <v>0</v>
      </c>
      <c r="G229" s="308">
        <f t="shared" si="9"/>
        <v>1</v>
      </c>
    </row>
    <row r="230" spans="1:7">
      <c r="A230" s="125">
        <v>221</v>
      </c>
      <c r="B230" s="126"/>
      <c r="C230" s="126"/>
      <c r="D230" s="128"/>
      <c r="E230" s="15" t="str">
        <f t="shared" si="10"/>
        <v/>
      </c>
      <c r="F230" s="307" t="b">
        <f t="shared" si="11"/>
        <v>0</v>
      </c>
      <c r="G230" s="308">
        <f t="shared" si="9"/>
        <v>1</v>
      </c>
    </row>
    <row r="231" spans="1:7">
      <c r="A231" s="125">
        <v>222</v>
      </c>
      <c r="B231" s="126"/>
      <c r="C231" s="126"/>
      <c r="D231" s="128"/>
      <c r="E231" s="15" t="str">
        <f t="shared" si="10"/>
        <v/>
      </c>
      <c r="F231" s="307" t="b">
        <f t="shared" si="11"/>
        <v>0</v>
      </c>
      <c r="G231" s="308">
        <f t="shared" si="9"/>
        <v>1</v>
      </c>
    </row>
    <row r="232" spans="1:7">
      <c r="A232" s="125">
        <v>223</v>
      </c>
      <c r="B232" s="126"/>
      <c r="C232" s="126"/>
      <c r="D232" s="128"/>
      <c r="E232" s="15" t="str">
        <f t="shared" si="10"/>
        <v/>
      </c>
      <c r="F232" s="307" t="b">
        <f t="shared" si="11"/>
        <v>0</v>
      </c>
      <c r="G232" s="308">
        <f t="shared" si="9"/>
        <v>1</v>
      </c>
    </row>
    <row r="233" spans="1:7">
      <c r="A233" s="125">
        <v>224</v>
      </c>
      <c r="B233" s="126"/>
      <c r="C233" s="126"/>
      <c r="D233" s="128"/>
      <c r="E233" s="15" t="str">
        <f t="shared" si="10"/>
        <v/>
      </c>
      <c r="F233" s="307" t="b">
        <f t="shared" si="11"/>
        <v>0</v>
      </c>
      <c r="G233" s="308">
        <f t="shared" si="9"/>
        <v>1</v>
      </c>
    </row>
    <row r="234" spans="1:7">
      <c r="A234" s="125">
        <v>225</v>
      </c>
      <c r="B234" s="126"/>
      <c r="C234" s="126"/>
      <c r="D234" s="128"/>
      <c r="E234" s="15" t="str">
        <f t="shared" si="10"/>
        <v/>
      </c>
      <c r="F234" s="307" t="b">
        <f t="shared" si="11"/>
        <v>0</v>
      </c>
      <c r="G234" s="308">
        <f t="shared" si="9"/>
        <v>1</v>
      </c>
    </row>
    <row r="235" spans="1:7">
      <c r="A235" s="125">
        <v>226</v>
      </c>
      <c r="B235" s="126"/>
      <c r="C235" s="126"/>
      <c r="D235" s="128"/>
      <c r="E235" s="15" t="str">
        <f t="shared" si="10"/>
        <v/>
      </c>
      <c r="F235" s="307" t="b">
        <f t="shared" si="11"/>
        <v>0</v>
      </c>
      <c r="G235" s="308">
        <f t="shared" si="9"/>
        <v>1</v>
      </c>
    </row>
    <row r="236" spans="1:7">
      <c r="A236" s="125">
        <v>227</v>
      </c>
      <c r="B236" s="126"/>
      <c r="C236" s="126"/>
      <c r="D236" s="128"/>
      <c r="E236" s="15" t="str">
        <f t="shared" si="10"/>
        <v/>
      </c>
      <c r="F236" s="307" t="b">
        <f t="shared" si="11"/>
        <v>0</v>
      </c>
      <c r="G236" s="308">
        <f t="shared" si="9"/>
        <v>1</v>
      </c>
    </row>
    <row r="237" spans="1:7">
      <c r="A237" s="125">
        <v>228</v>
      </c>
      <c r="B237" s="126"/>
      <c r="C237" s="126"/>
      <c r="D237" s="128"/>
      <c r="E237" s="15" t="str">
        <f t="shared" si="10"/>
        <v/>
      </c>
      <c r="F237" s="307" t="b">
        <f t="shared" si="11"/>
        <v>0</v>
      </c>
      <c r="G237" s="308">
        <f t="shared" ref="G237:G259" si="12">LEN(B237)-LEN(SUBSTITUTE(B237,",",""))+1</f>
        <v>1</v>
      </c>
    </row>
    <row r="238" spans="1:7">
      <c r="A238" s="125">
        <v>229</v>
      </c>
      <c r="B238" s="126"/>
      <c r="C238" s="126"/>
      <c r="D238" s="128"/>
      <c r="E238" s="15" t="str">
        <f t="shared" si="10"/>
        <v/>
      </c>
      <c r="F238" s="307" t="b">
        <f t="shared" si="11"/>
        <v>0</v>
      </c>
      <c r="G238" s="308">
        <f t="shared" si="12"/>
        <v>1</v>
      </c>
    </row>
    <row r="239" spans="1:7">
      <c r="A239" s="125">
        <v>230</v>
      </c>
      <c r="B239" s="126"/>
      <c r="C239" s="126"/>
      <c r="D239" s="128"/>
      <c r="E239" s="15" t="str">
        <f t="shared" si="10"/>
        <v/>
      </c>
      <c r="F239" s="307" t="b">
        <f t="shared" si="11"/>
        <v>0</v>
      </c>
      <c r="G239" s="308">
        <f t="shared" si="12"/>
        <v>1</v>
      </c>
    </row>
    <row r="240" spans="1:7">
      <c r="A240" s="125">
        <v>231</v>
      </c>
      <c r="B240" s="126"/>
      <c r="C240" s="126"/>
      <c r="D240" s="128"/>
      <c r="E240" s="15" t="str">
        <f t="shared" si="10"/>
        <v/>
      </c>
      <c r="F240" s="307" t="b">
        <f t="shared" si="11"/>
        <v>0</v>
      </c>
      <c r="G240" s="308">
        <f t="shared" si="12"/>
        <v>1</v>
      </c>
    </row>
    <row r="241" spans="1:7">
      <c r="A241" s="125">
        <v>232</v>
      </c>
      <c r="B241" s="126"/>
      <c r="C241" s="126"/>
      <c r="D241" s="128"/>
      <c r="E241" s="15" t="str">
        <f t="shared" si="10"/>
        <v/>
      </c>
      <c r="F241" s="307" t="b">
        <f t="shared" si="11"/>
        <v>0</v>
      </c>
      <c r="G241" s="308">
        <f t="shared" si="12"/>
        <v>1</v>
      </c>
    </row>
    <row r="242" spans="1:7">
      <c r="A242" s="125">
        <v>233</v>
      </c>
      <c r="B242" s="126"/>
      <c r="C242" s="126"/>
      <c r="D242" s="128"/>
      <c r="E242" s="15" t="str">
        <f t="shared" si="10"/>
        <v/>
      </c>
      <c r="F242" s="307" t="b">
        <f t="shared" si="11"/>
        <v>0</v>
      </c>
      <c r="G242" s="308">
        <f t="shared" si="12"/>
        <v>1</v>
      </c>
    </row>
    <row r="243" spans="1:7">
      <c r="A243" s="125">
        <v>234</v>
      </c>
      <c r="B243" s="126"/>
      <c r="C243" s="126"/>
      <c r="D243" s="128"/>
      <c r="E243" s="15" t="str">
        <f t="shared" si="10"/>
        <v/>
      </c>
      <c r="F243" s="307" t="b">
        <f t="shared" si="11"/>
        <v>0</v>
      </c>
      <c r="G243" s="308">
        <f t="shared" si="12"/>
        <v>1</v>
      </c>
    </row>
    <row r="244" spans="1:7">
      <c r="A244" s="125">
        <v>235</v>
      </c>
      <c r="B244" s="126"/>
      <c r="C244" s="126"/>
      <c r="D244" s="128"/>
      <c r="E244" s="15" t="str">
        <f t="shared" si="10"/>
        <v/>
      </c>
      <c r="F244" s="307" t="b">
        <f t="shared" si="11"/>
        <v>0</v>
      </c>
      <c r="G244" s="308">
        <f t="shared" si="12"/>
        <v>1</v>
      </c>
    </row>
    <row r="245" spans="1:7">
      <c r="A245" s="125">
        <v>236</v>
      </c>
      <c r="B245" s="126"/>
      <c r="C245" s="126"/>
      <c r="D245" s="128"/>
      <c r="E245" s="15" t="str">
        <f t="shared" si="10"/>
        <v/>
      </c>
      <c r="F245" s="307" t="b">
        <f t="shared" si="11"/>
        <v>0</v>
      </c>
      <c r="G245" s="308">
        <f t="shared" si="12"/>
        <v>1</v>
      </c>
    </row>
    <row r="246" spans="1:7">
      <c r="A246" s="125">
        <v>237</v>
      </c>
      <c r="B246" s="126"/>
      <c r="C246" s="126"/>
      <c r="D246" s="128"/>
      <c r="E246" s="15" t="str">
        <f t="shared" si="10"/>
        <v/>
      </c>
      <c r="F246" s="307" t="b">
        <f t="shared" si="11"/>
        <v>0</v>
      </c>
      <c r="G246" s="308">
        <f t="shared" si="12"/>
        <v>1</v>
      </c>
    </row>
    <row r="247" spans="1:7">
      <c r="A247" s="125">
        <v>238</v>
      </c>
      <c r="B247" s="126"/>
      <c r="C247" s="126"/>
      <c r="D247" s="128"/>
      <c r="E247" s="15" t="str">
        <f t="shared" si="10"/>
        <v/>
      </c>
      <c r="F247" s="307" t="b">
        <f t="shared" si="11"/>
        <v>0</v>
      </c>
      <c r="G247" s="308">
        <f t="shared" si="12"/>
        <v>1</v>
      </c>
    </row>
    <row r="248" spans="1:7">
      <c r="A248" s="125">
        <v>239</v>
      </c>
      <c r="B248" s="126"/>
      <c r="C248" s="126"/>
      <c r="D248" s="128"/>
      <c r="E248" s="15" t="str">
        <f t="shared" si="10"/>
        <v/>
      </c>
      <c r="F248" s="307" t="b">
        <f t="shared" si="11"/>
        <v>0</v>
      </c>
      <c r="G248" s="308">
        <f t="shared" si="12"/>
        <v>1</v>
      </c>
    </row>
    <row r="249" spans="1:7">
      <c r="A249" s="125">
        <v>240</v>
      </c>
      <c r="B249" s="126"/>
      <c r="C249" s="126"/>
      <c r="D249" s="128"/>
      <c r="E249" s="15" t="str">
        <f t="shared" si="10"/>
        <v/>
      </c>
      <c r="F249" s="307" t="b">
        <f t="shared" si="11"/>
        <v>0</v>
      </c>
      <c r="G249" s="308">
        <f t="shared" si="12"/>
        <v>1</v>
      </c>
    </row>
    <row r="250" spans="1:7">
      <c r="A250" s="125">
        <v>241</v>
      </c>
      <c r="B250" s="126"/>
      <c r="C250" s="126"/>
      <c r="D250" s="128"/>
      <c r="E250" s="15" t="str">
        <f t="shared" si="10"/>
        <v/>
      </c>
      <c r="F250" s="307" t="b">
        <f t="shared" si="11"/>
        <v>0</v>
      </c>
      <c r="G250" s="308">
        <f t="shared" si="12"/>
        <v>1</v>
      </c>
    </row>
    <row r="251" spans="1:7">
      <c r="A251" s="125">
        <v>242</v>
      </c>
      <c r="B251" s="126"/>
      <c r="C251" s="126"/>
      <c r="D251" s="128"/>
      <c r="E251" s="15" t="str">
        <f t="shared" si="10"/>
        <v/>
      </c>
      <c r="F251" s="307" t="b">
        <f t="shared" si="11"/>
        <v>0</v>
      </c>
      <c r="G251" s="308">
        <f t="shared" si="12"/>
        <v>1</v>
      </c>
    </row>
    <row r="252" spans="1:7">
      <c r="A252" s="125">
        <v>243</v>
      </c>
      <c r="B252" s="126"/>
      <c r="C252" s="126"/>
      <c r="D252" s="128"/>
      <c r="E252" s="15" t="str">
        <f t="shared" si="10"/>
        <v/>
      </c>
      <c r="F252" s="307" t="b">
        <f t="shared" si="11"/>
        <v>0</v>
      </c>
      <c r="G252" s="308">
        <f t="shared" si="12"/>
        <v>1</v>
      </c>
    </row>
    <row r="253" spans="1:7">
      <c r="A253" s="125">
        <v>244</v>
      </c>
      <c r="B253" s="126"/>
      <c r="C253" s="126"/>
      <c r="D253" s="128"/>
      <c r="E253" s="15" t="str">
        <f t="shared" si="10"/>
        <v/>
      </c>
      <c r="F253" s="307" t="b">
        <f t="shared" si="11"/>
        <v>0</v>
      </c>
      <c r="G253" s="308">
        <f t="shared" si="12"/>
        <v>1</v>
      </c>
    </row>
    <row r="254" spans="1:7">
      <c r="A254" s="125">
        <v>245</v>
      </c>
      <c r="B254" s="126"/>
      <c r="C254" s="126"/>
      <c r="D254" s="128"/>
      <c r="E254" s="15" t="str">
        <f t="shared" si="10"/>
        <v/>
      </c>
      <c r="F254" s="307" t="b">
        <f t="shared" si="11"/>
        <v>0</v>
      </c>
      <c r="G254" s="308">
        <f t="shared" si="12"/>
        <v>1</v>
      </c>
    </row>
    <row r="255" spans="1:7">
      <c r="A255" s="125">
        <v>246</v>
      </c>
      <c r="B255" s="126"/>
      <c r="C255" s="126"/>
      <c r="D255" s="128"/>
      <c r="E255" s="15" t="str">
        <f t="shared" si="10"/>
        <v/>
      </c>
      <c r="F255" s="307" t="b">
        <f t="shared" si="11"/>
        <v>0</v>
      </c>
      <c r="G255" s="308">
        <f t="shared" si="12"/>
        <v>1</v>
      </c>
    </row>
    <row r="256" spans="1:7">
      <c r="A256" s="125">
        <v>247</v>
      </c>
      <c r="B256" s="126"/>
      <c r="C256" s="126"/>
      <c r="D256" s="128"/>
      <c r="E256" s="15" t="str">
        <f t="shared" si="10"/>
        <v/>
      </c>
      <c r="F256" s="307" t="b">
        <f t="shared" si="11"/>
        <v>0</v>
      </c>
      <c r="G256" s="308">
        <f t="shared" si="12"/>
        <v>1</v>
      </c>
    </row>
    <row r="257" spans="1:7">
      <c r="A257" s="125">
        <v>248</v>
      </c>
      <c r="B257" s="126"/>
      <c r="C257" s="126"/>
      <c r="D257" s="128"/>
      <c r="E257" s="15" t="str">
        <f t="shared" si="10"/>
        <v/>
      </c>
      <c r="F257" s="307" t="b">
        <f t="shared" si="11"/>
        <v>0</v>
      </c>
      <c r="G257" s="308">
        <f t="shared" si="12"/>
        <v>1</v>
      </c>
    </row>
    <row r="258" spans="1:7">
      <c r="A258" s="125">
        <v>249</v>
      </c>
      <c r="B258" s="126"/>
      <c r="C258" s="126"/>
      <c r="D258" s="128"/>
      <c r="E258" s="15" t="str">
        <f t="shared" si="10"/>
        <v/>
      </c>
      <c r="F258" s="307" t="b">
        <f t="shared" si="11"/>
        <v>0</v>
      </c>
      <c r="G258" s="308">
        <f t="shared" si="12"/>
        <v>1</v>
      </c>
    </row>
    <row r="259" spans="1:7">
      <c r="A259" s="125">
        <v>250</v>
      </c>
      <c r="B259" s="126"/>
      <c r="C259" s="126"/>
      <c r="D259" s="128"/>
      <c r="E259" s="15" t="str">
        <f t="shared" si="10"/>
        <v/>
      </c>
      <c r="F259" s="307" t="b">
        <f t="shared" si="11"/>
        <v>0</v>
      </c>
      <c r="G259" s="308">
        <f t="shared" si="12"/>
        <v>1</v>
      </c>
    </row>
  </sheetData>
  <sheetProtection algorithmName="SHA-512" hashValue="WXp0eFtcjIU4EWaqKNRcHZGVgjkb8FITiWBjOlrwhCugacvA1bjy/fip9OQ77AtwBM0nXWYmiGBkl8q256KIng==" saltValue="YhNsbTBzyE+DZ7bHkKFNQ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P25" sqref="P25"/>
    </sheetView>
  </sheetViews>
  <sheetFormatPr defaultColWidth="9.140625" defaultRowHeight="15.75"/>
  <cols>
    <col min="1" max="1" width="5.7109375" style="53" customWidth="1"/>
    <col min="2" max="2" width="66.7109375" style="57" customWidth="1"/>
    <col min="3" max="3" width="15" style="57" bestFit="1" customWidth="1"/>
    <col min="4" max="4" width="10.7109375" style="62" customWidth="1"/>
    <col min="5" max="5" width="17.7109375" style="57" customWidth="1"/>
    <col min="6" max="6" width="9.140625" style="63" hidden="1" customWidth="1"/>
    <col min="7" max="7" width="9.140625" style="57" hidden="1" customWidth="1"/>
    <col min="8" max="9" width="17.7109375" style="57" hidden="1" customWidth="1"/>
    <col min="10" max="17" width="9.140625" style="57" customWidth="1"/>
    <col min="18" max="16384" width="9.14062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Științe ale Comunicării</v>
      </c>
      <c r="D2" s="54"/>
      <c r="E2" s="56"/>
      <c r="H2" s="56"/>
      <c r="I2" s="56"/>
    </row>
    <row r="3" spans="1:9" s="53" customFormat="1">
      <c r="A3" s="304" t="str">
        <f>IF(ISBLANK(departament),"","Departamentul " &amp; departament)</f>
        <v>Departamentul Comunicare și Limbi Străine</v>
      </c>
      <c r="D3" s="54"/>
      <c r="E3" s="56"/>
      <c r="H3" s="56"/>
      <c r="I3" s="56"/>
    </row>
    <row r="4" spans="1:9">
      <c r="A4" s="448" t="s">
        <v>903</v>
      </c>
      <c r="B4" s="448"/>
      <c r="C4" s="448"/>
      <c r="D4" s="448"/>
      <c r="E4" s="448"/>
    </row>
    <row r="5" spans="1:9">
      <c r="A5" s="448" t="s">
        <v>1007</v>
      </c>
      <c r="B5" s="448"/>
      <c r="C5" s="448"/>
      <c r="D5" s="448"/>
      <c r="E5" s="448"/>
    </row>
    <row r="6" spans="1:9" ht="13.5" customHeight="1">
      <c r="D6" s="57"/>
      <c r="E6" s="305" t="str">
        <f>CONCATENATE(functie," ",nume_candidat)</f>
        <v>Profesor Pop Mirela-Cristina</v>
      </c>
      <c r="H6" s="305" t="str">
        <f>CONCATENATE(functie," ",nume_candidat)</f>
        <v>Profesor Pop Mirela-Cristina</v>
      </c>
      <c r="I6" s="305" t="str">
        <f>CONCATENATE(functie," ",nume_candidat)</f>
        <v>Profesor Pop Mirela-Cristina</v>
      </c>
    </row>
    <row r="7" spans="1:9" ht="18.75" customHeight="1">
      <c r="A7" s="445" t="s">
        <v>338</v>
      </c>
      <c r="B7" s="445" t="s">
        <v>1056</v>
      </c>
      <c r="C7" s="445" t="s">
        <v>460</v>
      </c>
      <c r="D7" s="451" t="s">
        <v>2</v>
      </c>
      <c r="E7" s="503" t="s">
        <v>544</v>
      </c>
      <c r="F7" s="452" t="s">
        <v>541</v>
      </c>
      <c r="G7" s="453" t="s">
        <v>551</v>
      </c>
      <c r="H7" s="503" t="s">
        <v>1010</v>
      </c>
      <c r="I7" s="503" t="s">
        <v>1009</v>
      </c>
    </row>
    <row r="8" spans="1:9" ht="46.5" customHeight="1">
      <c r="A8" s="445"/>
      <c r="B8" s="445"/>
      <c r="C8" s="445"/>
      <c r="D8" s="451"/>
      <c r="E8" s="504"/>
      <c r="F8" s="452"/>
      <c r="G8" s="453"/>
      <c r="H8" s="504"/>
      <c r="I8" s="504"/>
    </row>
    <row r="9" spans="1:9">
      <c r="A9" s="79"/>
      <c r="B9" s="58"/>
      <c r="C9" s="58"/>
      <c r="D9" s="29"/>
      <c r="E9" s="130">
        <f>SUMIF(E10:E1010,"&gt;0")</f>
        <v>10</v>
      </c>
      <c r="F9" s="261"/>
      <c r="H9" s="130">
        <f>SUMIF(H10:H1108,"&gt;0")</f>
        <v>10</v>
      </c>
      <c r="I9" s="130">
        <f>SUMIF(I10:I1108,"&gt;0")</f>
        <v>0</v>
      </c>
    </row>
    <row r="10" spans="1:9" ht="47.25">
      <c r="A10" s="36">
        <v>1</v>
      </c>
      <c r="B10" s="7" t="s">
        <v>1339</v>
      </c>
      <c r="C10" s="7" t="s">
        <v>1010</v>
      </c>
      <c r="D10" s="189">
        <v>2023</v>
      </c>
      <c r="E10" s="15">
        <f t="shared" ref="E10:E73" si="0">IF(OR($B10="",,,,$D10&lt;an_initial,$D10&gt;an_final,),"",HLOOKUP(C10,ii120punctaje,2,FALSE) )</f>
        <v>5</v>
      </c>
      <c r="F10" s="307" t="b">
        <f t="shared" ref="F10:F73" si="1">IF(nume_candidat="",FALSE,ISNUMBER(SEARCH(nume_candidat,$B10)))</f>
        <v>0</v>
      </c>
      <c r="G10" s="308">
        <f t="shared" ref="G10" si="2">LEN(B10)-LEN(SUBSTITUTE(B10,",",""))+1</f>
        <v>3</v>
      </c>
      <c r="H10" s="15">
        <f t="shared" ref="H10" si="3">IF(OR($B10="",,,,$D10&lt;an_initial,$D10&gt;an_final,),"",HLOOKUP(C10,ii120punctaje,2,FALSE)*COUNTIF(C10,"Naționale"))</f>
        <v>5</v>
      </c>
      <c r="I10" s="15">
        <f t="shared" ref="I10" si="4">IF(OR($B10="",,,,$D10&lt;an_initial,$D10&gt;an_final,),"",HLOOKUP(C10,ii120punctaje,2,FALSE)*COUNTIF(C10,"Internaționale"))</f>
        <v>0</v>
      </c>
    </row>
    <row r="11" spans="1:9" ht="31.5">
      <c r="A11" s="36">
        <v>2</v>
      </c>
      <c r="B11" s="7" t="s">
        <v>1369</v>
      </c>
      <c r="C11" s="7" t="s">
        <v>1010</v>
      </c>
      <c r="D11" s="189">
        <v>2025</v>
      </c>
      <c r="E11" s="15">
        <f t="shared" si="0"/>
        <v>5</v>
      </c>
      <c r="F11" s="307" t="b">
        <f t="shared" si="1"/>
        <v>0</v>
      </c>
      <c r="G11" s="308">
        <f t="shared" ref="G11:G74" si="5">LEN(B11)-LEN(SUBSTITUTE(B11,",",""))+1</f>
        <v>3</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c r="A12" s="36">
        <v>3</v>
      </c>
      <c r="B12" s="7"/>
      <c r="C12" s="7"/>
      <c r="D12" s="189"/>
      <c r="E12" s="15" t="str">
        <f t="shared" si="0"/>
        <v/>
      </c>
      <c r="F12" s="307" t="b">
        <f t="shared" si="1"/>
        <v>0</v>
      </c>
      <c r="G12" s="308">
        <f t="shared" si="5"/>
        <v>1</v>
      </c>
      <c r="H12" s="15" t="str">
        <f t="shared" si="6"/>
        <v/>
      </c>
      <c r="I12" s="15" t="str">
        <f t="shared" si="7"/>
        <v/>
      </c>
    </row>
    <row r="13" spans="1:9">
      <c r="A13" s="36">
        <v>4</v>
      </c>
      <c r="B13" s="6"/>
      <c r="C13" s="6"/>
      <c r="D13" s="188"/>
      <c r="E13" s="15" t="str">
        <f t="shared" si="0"/>
        <v/>
      </c>
      <c r="F13" s="307" t="b">
        <f t="shared" si="1"/>
        <v>0</v>
      </c>
      <c r="G13" s="308">
        <f t="shared" si="5"/>
        <v>1</v>
      </c>
      <c r="H13" s="15" t="str">
        <f t="shared" si="6"/>
        <v/>
      </c>
      <c r="I13" s="15" t="str">
        <f t="shared" si="7"/>
        <v/>
      </c>
    </row>
    <row r="14" spans="1:9">
      <c r="A14" s="36">
        <v>5</v>
      </c>
      <c r="B14" s="6"/>
      <c r="C14" s="6"/>
      <c r="D14" s="188"/>
      <c r="E14" s="15" t="str">
        <f t="shared" si="0"/>
        <v/>
      </c>
      <c r="F14" s="307" t="b">
        <f t="shared" si="1"/>
        <v>0</v>
      </c>
      <c r="G14" s="308">
        <f t="shared" si="5"/>
        <v>1</v>
      </c>
      <c r="H14" s="15" t="str">
        <f t="shared" si="6"/>
        <v/>
      </c>
      <c r="I14" s="15" t="str">
        <f t="shared" si="7"/>
        <v/>
      </c>
    </row>
    <row r="15" spans="1:9">
      <c r="A15" s="36">
        <v>6</v>
      </c>
      <c r="B15" s="6"/>
      <c r="C15" s="6"/>
      <c r="D15" s="188"/>
      <c r="E15" s="15" t="str">
        <f t="shared" si="0"/>
        <v/>
      </c>
      <c r="F15" s="307" t="b">
        <f t="shared" si="1"/>
        <v>0</v>
      </c>
      <c r="G15" s="308">
        <f t="shared" si="5"/>
        <v>1</v>
      </c>
      <c r="H15" s="15" t="str">
        <f t="shared" si="6"/>
        <v/>
      </c>
      <c r="I15" s="15" t="str">
        <f t="shared" si="7"/>
        <v/>
      </c>
    </row>
    <row r="16" spans="1:9">
      <c r="A16" s="36">
        <v>7</v>
      </c>
      <c r="B16" s="6"/>
      <c r="C16" s="6"/>
      <c r="D16" s="188"/>
      <c r="E16" s="15" t="str">
        <f t="shared" si="0"/>
        <v/>
      </c>
      <c r="F16" s="307" t="b">
        <f t="shared" si="1"/>
        <v>0</v>
      </c>
      <c r="G16" s="308">
        <f t="shared" si="5"/>
        <v>1</v>
      </c>
      <c r="H16" s="15" t="str">
        <f t="shared" si="6"/>
        <v/>
      </c>
      <c r="I16" s="15" t="str">
        <f t="shared" si="7"/>
        <v/>
      </c>
    </row>
    <row r="17" spans="1:9">
      <c r="A17" s="36">
        <v>8</v>
      </c>
      <c r="B17" s="6"/>
      <c r="C17" s="6"/>
      <c r="D17" s="188"/>
      <c r="E17" s="15" t="str">
        <f t="shared" si="0"/>
        <v/>
      </c>
      <c r="F17" s="307" t="b">
        <f t="shared" si="1"/>
        <v>0</v>
      </c>
      <c r="G17" s="308">
        <f t="shared" si="5"/>
        <v>1</v>
      </c>
      <c r="H17" s="15" t="str">
        <f t="shared" si="6"/>
        <v/>
      </c>
      <c r="I17" s="15" t="str">
        <f t="shared" si="7"/>
        <v/>
      </c>
    </row>
    <row r="18" spans="1:9">
      <c r="A18" s="36">
        <v>9</v>
      </c>
      <c r="B18" s="6"/>
      <c r="C18" s="6"/>
      <c r="D18" s="188"/>
      <c r="E18" s="15" t="str">
        <f t="shared" si="0"/>
        <v/>
      </c>
      <c r="F18" s="307" t="b">
        <f t="shared" si="1"/>
        <v>0</v>
      </c>
      <c r="G18" s="308">
        <f t="shared" si="5"/>
        <v>1</v>
      </c>
      <c r="H18" s="15" t="str">
        <f t="shared" si="6"/>
        <v/>
      </c>
      <c r="I18" s="15" t="str">
        <f t="shared" si="7"/>
        <v/>
      </c>
    </row>
    <row r="19" spans="1:9">
      <c r="A19" s="36">
        <v>10</v>
      </c>
      <c r="B19" s="6"/>
      <c r="C19" s="6"/>
      <c r="D19" s="188"/>
      <c r="E19" s="15" t="str">
        <f t="shared" si="0"/>
        <v/>
      </c>
      <c r="F19" s="307" t="b">
        <f t="shared" si="1"/>
        <v>0</v>
      </c>
      <c r="G19" s="308">
        <f t="shared" si="5"/>
        <v>1</v>
      </c>
      <c r="H19" s="15" t="str">
        <f t="shared" si="6"/>
        <v/>
      </c>
      <c r="I19" s="15" t="str">
        <f t="shared" si="7"/>
        <v/>
      </c>
    </row>
    <row r="20" spans="1:9">
      <c r="A20" s="36">
        <v>11</v>
      </c>
      <c r="B20" s="6"/>
      <c r="C20" s="6"/>
      <c r="D20" s="188"/>
      <c r="E20" s="15" t="str">
        <f t="shared" si="0"/>
        <v/>
      </c>
      <c r="F20" s="307" t="b">
        <f t="shared" si="1"/>
        <v>0</v>
      </c>
      <c r="G20" s="308">
        <f t="shared" si="5"/>
        <v>1</v>
      </c>
      <c r="H20" s="15" t="str">
        <f t="shared" si="6"/>
        <v/>
      </c>
      <c r="I20" s="15" t="str">
        <f t="shared" si="7"/>
        <v/>
      </c>
    </row>
    <row r="21" spans="1:9">
      <c r="A21" s="36">
        <v>12</v>
      </c>
      <c r="B21" s="6"/>
      <c r="C21" s="6"/>
      <c r="D21" s="188"/>
      <c r="E21" s="15" t="str">
        <f t="shared" si="0"/>
        <v/>
      </c>
      <c r="F21" s="307" t="b">
        <f t="shared" si="1"/>
        <v>0</v>
      </c>
      <c r="G21" s="308">
        <f t="shared" si="5"/>
        <v>1</v>
      </c>
      <c r="H21" s="15" t="str">
        <f t="shared" si="6"/>
        <v/>
      </c>
      <c r="I21" s="15" t="str">
        <f t="shared" si="7"/>
        <v/>
      </c>
    </row>
    <row r="22" spans="1:9">
      <c r="A22" s="36">
        <v>13</v>
      </c>
      <c r="B22" s="6"/>
      <c r="C22" s="6"/>
      <c r="D22" s="188"/>
      <c r="E22" s="15" t="str">
        <f t="shared" si="0"/>
        <v/>
      </c>
      <c r="F22" s="307" t="b">
        <f t="shared" si="1"/>
        <v>0</v>
      </c>
      <c r="G22" s="308">
        <f t="shared" si="5"/>
        <v>1</v>
      </c>
      <c r="H22" s="15" t="str">
        <f t="shared" si="6"/>
        <v/>
      </c>
      <c r="I22" s="15" t="str">
        <f t="shared" si="7"/>
        <v/>
      </c>
    </row>
    <row r="23" spans="1:9">
      <c r="A23" s="36">
        <v>14</v>
      </c>
      <c r="B23" s="6"/>
      <c r="C23" s="6"/>
      <c r="D23" s="188"/>
      <c r="E23" s="15" t="str">
        <f t="shared" si="0"/>
        <v/>
      </c>
      <c r="F23" s="307" t="b">
        <f t="shared" si="1"/>
        <v>0</v>
      </c>
      <c r="G23" s="308">
        <f t="shared" si="5"/>
        <v>1</v>
      </c>
      <c r="H23" s="15" t="str">
        <f t="shared" si="6"/>
        <v/>
      </c>
      <c r="I23" s="15" t="str">
        <f t="shared" si="7"/>
        <v/>
      </c>
    </row>
    <row r="24" spans="1:9">
      <c r="A24" s="36">
        <v>15</v>
      </c>
      <c r="B24" s="6"/>
      <c r="C24" s="6"/>
      <c r="D24" s="188"/>
      <c r="E24" s="15" t="str">
        <f t="shared" si="0"/>
        <v/>
      </c>
      <c r="F24" s="307" t="b">
        <f t="shared" si="1"/>
        <v>0</v>
      </c>
      <c r="G24" s="308">
        <f t="shared" si="5"/>
        <v>1</v>
      </c>
      <c r="H24" s="15" t="str">
        <f t="shared" si="6"/>
        <v/>
      </c>
      <c r="I24" s="15" t="str">
        <f t="shared" si="7"/>
        <v/>
      </c>
    </row>
    <row r="25" spans="1:9">
      <c r="A25" s="36">
        <v>16</v>
      </c>
      <c r="B25" s="6"/>
      <c r="C25" s="6"/>
      <c r="D25" s="188"/>
      <c r="E25" s="15" t="str">
        <f t="shared" si="0"/>
        <v/>
      </c>
      <c r="F25" s="307" t="b">
        <f t="shared" si="1"/>
        <v>0</v>
      </c>
      <c r="G25" s="308">
        <f t="shared" si="5"/>
        <v>1</v>
      </c>
      <c r="H25" s="15" t="str">
        <f t="shared" si="6"/>
        <v/>
      </c>
      <c r="I25" s="15" t="str">
        <f t="shared" si="7"/>
        <v/>
      </c>
    </row>
    <row r="26" spans="1:9">
      <c r="A26" s="36">
        <v>17</v>
      </c>
      <c r="B26" s="6"/>
      <c r="C26" s="6"/>
      <c r="D26" s="188"/>
      <c r="E26" s="15" t="str">
        <f t="shared" si="0"/>
        <v/>
      </c>
      <c r="F26" s="307" t="b">
        <f t="shared" si="1"/>
        <v>0</v>
      </c>
      <c r="G26" s="308">
        <f t="shared" si="5"/>
        <v>1</v>
      </c>
      <c r="H26" s="15" t="str">
        <f t="shared" si="6"/>
        <v/>
      </c>
      <c r="I26" s="15" t="str">
        <f t="shared" si="7"/>
        <v/>
      </c>
    </row>
    <row r="27" spans="1:9">
      <c r="A27" s="36">
        <v>18</v>
      </c>
      <c r="B27" s="6"/>
      <c r="C27" s="6"/>
      <c r="D27" s="188"/>
      <c r="E27" s="15" t="str">
        <f t="shared" si="0"/>
        <v/>
      </c>
      <c r="F27" s="307" t="b">
        <f t="shared" si="1"/>
        <v>0</v>
      </c>
      <c r="G27" s="308">
        <f t="shared" si="5"/>
        <v>1</v>
      </c>
      <c r="H27" s="15" t="str">
        <f t="shared" si="6"/>
        <v/>
      </c>
      <c r="I27" s="15" t="str">
        <f t="shared" si="7"/>
        <v/>
      </c>
    </row>
    <row r="28" spans="1:9">
      <c r="A28" s="36">
        <v>19</v>
      </c>
      <c r="B28" s="6"/>
      <c r="C28" s="6"/>
      <c r="D28" s="188"/>
      <c r="E28" s="15" t="str">
        <f t="shared" si="0"/>
        <v/>
      </c>
      <c r="F28" s="307" t="b">
        <f t="shared" si="1"/>
        <v>0</v>
      </c>
      <c r="G28" s="308">
        <f t="shared" si="5"/>
        <v>1</v>
      </c>
      <c r="H28" s="15" t="str">
        <f t="shared" si="6"/>
        <v/>
      </c>
      <c r="I28" s="15" t="str">
        <f t="shared" si="7"/>
        <v/>
      </c>
    </row>
    <row r="29" spans="1:9">
      <c r="A29" s="36">
        <v>20</v>
      </c>
      <c r="B29" s="6"/>
      <c r="C29" s="6"/>
      <c r="D29" s="188"/>
      <c r="E29" s="15" t="str">
        <f t="shared" si="0"/>
        <v/>
      </c>
      <c r="F29" s="307" t="b">
        <f t="shared" si="1"/>
        <v>0</v>
      </c>
      <c r="G29" s="308">
        <f t="shared" si="5"/>
        <v>1</v>
      </c>
      <c r="H29" s="15" t="str">
        <f t="shared" si="6"/>
        <v/>
      </c>
      <c r="I29" s="15" t="str">
        <f t="shared" si="7"/>
        <v/>
      </c>
    </row>
    <row r="30" spans="1:9">
      <c r="A30" s="36">
        <v>21</v>
      </c>
      <c r="B30" s="6"/>
      <c r="C30" s="6"/>
      <c r="D30" s="188"/>
      <c r="E30" s="15" t="str">
        <f t="shared" si="0"/>
        <v/>
      </c>
      <c r="F30" s="307" t="b">
        <f t="shared" si="1"/>
        <v>0</v>
      </c>
      <c r="G30" s="308">
        <f t="shared" si="5"/>
        <v>1</v>
      </c>
      <c r="H30" s="15" t="str">
        <f t="shared" si="6"/>
        <v/>
      </c>
      <c r="I30" s="15" t="str">
        <f t="shared" si="7"/>
        <v/>
      </c>
    </row>
    <row r="31" spans="1:9">
      <c r="A31" s="36">
        <v>22</v>
      </c>
      <c r="B31" s="6"/>
      <c r="C31" s="6"/>
      <c r="D31" s="188"/>
      <c r="E31" s="15" t="str">
        <f t="shared" si="0"/>
        <v/>
      </c>
      <c r="F31" s="307" t="b">
        <f t="shared" si="1"/>
        <v>0</v>
      </c>
      <c r="G31" s="308">
        <f t="shared" si="5"/>
        <v>1</v>
      </c>
      <c r="H31" s="15" t="str">
        <f t="shared" si="6"/>
        <v/>
      </c>
      <c r="I31" s="15" t="str">
        <f t="shared" si="7"/>
        <v/>
      </c>
    </row>
    <row r="32" spans="1:9">
      <c r="A32" s="36">
        <v>23</v>
      </c>
      <c r="B32" s="6"/>
      <c r="C32" s="6"/>
      <c r="D32" s="188"/>
      <c r="E32" s="15" t="str">
        <f t="shared" si="0"/>
        <v/>
      </c>
      <c r="F32" s="307" t="b">
        <f t="shared" si="1"/>
        <v>0</v>
      </c>
      <c r="G32" s="308">
        <f t="shared" si="5"/>
        <v>1</v>
      </c>
      <c r="H32" s="15" t="str">
        <f t="shared" si="6"/>
        <v/>
      </c>
      <c r="I32" s="15" t="str">
        <f t="shared" si="7"/>
        <v/>
      </c>
    </row>
    <row r="33" spans="1:9">
      <c r="A33" s="36">
        <v>24</v>
      </c>
      <c r="B33" s="6"/>
      <c r="C33" s="6"/>
      <c r="D33" s="188"/>
      <c r="E33" s="15" t="str">
        <f t="shared" si="0"/>
        <v/>
      </c>
      <c r="F33" s="307" t="b">
        <f t="shared" si="1"/>
        <v>0</v>
      </c>
      <c r="G33" s="308">
        <f t="shared" si="5"/>
        <v>1</v>
      </c>
      <c r="H33" s="15" t="str">
        <f t="shared" si="6"/>
        <v/>
      </c>
      <c r="I33" s="15" t="str">
        <f t="shared" si="7"/>
        <v/>
      </c>
    </row>
    <row r="34" spans="1:9">
      <c r="A34" s="36">
        <v>25</v>
      </c>
      <c r="B34" s="6"/>
      <c r="C34" s="6"/>
      <c r="D34" s="188"/>
      <c r="E34" s="15" t="str">
        <f t="shared" si="0"/>
        <v/>
      </c>
      <c r="F34" s="307" t="b">
        <f t="shared" si="1"/>
        <v>0</v>
      </c>
      <c r="G34" s="308">
        <f t="shared" si="5"/>
        <v>1</v>
      </c>
      <c r="H34" s="15" t="str">
        <f t="shared" si="6"/>
        <v/>
      </c>
      <c r="I34" s="15" t="str">
        <f t="shared" si="7"/>
        <v/>
      </c>
    </row>
    <row r="35" spans="1:9">
      <c r="A35" s="36">
        <v>26</v>
      </c>
      <c r="B35" s="6"/>
      <c r="C35" s="6"/>
      <c r="D35" s="188"/>
      <c r="E35" s="15" t="str">
        <f t="shared" si="0"/>
        <v/>
      </c>
      <c r="F35" s="307" t="b">
        <f t="shared" si="1"/>
        <v>0</v>
      </c>
      <c r="G35" s="308">
        <f t="shared" si="5"/>
        <v>1</v>
      </c>
      <c r="H35" s="15" t="str">
        <f t="shared" si="6"/>
        <v/>
      </c>
      <c r="I35" s="15" t="str">
        <f t="shared" si="7"/>
        <v/>
      </c>
    </row>
    <row r="36" spans="1:9">
      <c r="A36" s="36">
        <v>27</v>
      </c>
      <c r="B36" s="6"/>
      <c r="C36" s="6"/>
      <c r="D36" s="188"/>
      <c r="E36" s="15" t="str">
        <f t="shared" si="0"/>
        <v/>
      </c>
      <c r="F36" s="307" t="b">
        <f t="shared" si="1"/>
        <v>0</v>
      </c>
      <c r="G36" s="308">
        <f t="shared" si="5"/>
        <v>1</v>
      </c>
      <c r="H36" s="15" t="str">
        <f t="shared" si="6"/>
        <v/>
      </c>
      <c r="I36" s="15" t="str">
        <f t="shared" si="7"/>
        <v/>
      </c>
    </row>
    <row r="37" spans="1:9">
      <c r="A37" s="36">
        <v>28</v>
      </c>
      <c r="B37" s="6"/>
      <c r="C37" s="6"/>
      <c r="D37" s="188"/>
      <c r="E37" s="15" t="str">
        <f t="shared" si="0"/>
        <v/>
      </c>
      <c r="F37" s="307" t="b">
        <f t="shared" si="1"/>
        <v>0</v>
      </c>
      <c r="G37" s="308">
        <f t="shared" si="5"/>
        <v>1</v>
      </c>
      <c r="H37" s="15" t="str">
        <f t="shared" si="6"/>
        <v/>
      </c>
      <c r="I37" s="15" t="str">
        <f t="shared" si="7"/>
        <v/>
      </c>
    </row>
    <row r="38" spans="1:9">
      <c r="A38" s="36">
        <v>29</v>
      </c>
      <c r="B38" s="6"/>
      <c r="C38" s="6"/>
      <c r="D38" s="188"/>
      <c r="E38" s="15" t="str">
        <f t="shared" si="0"/>
        <v/>
      </c>
      <c r="F38" s="307" t="b">
        <f t="shared" si="1"/>
        <v>0</v>
      </c>
      <c r="G38" s="308">
        <f t="shared" si="5"/>
        <v>1</v>
      </c>
      <c r="H38" s="15" t="str">
        <f t="shared" si="6"/>
        <v/>
      </c>
      <c r="I38" s="15" t="str">
        <f t="shared" si="7"/>
        <v/>
      </c>
    </row>
    <row r="39" spans="1:9">
      <c r="A39" s="36">
        <v>30</v>
      </c>
      <c r="B39" s="6"/>
      <c r="C39" s="6"/>
      <c r="D39" s="188"/>
      <c r="E39" s="15" t="str">
        <f t="shared" si="0"/>
        <v/>
      </c>
      <c r="F39" s="307" t="b">
        <f t="shared" si="1"/>
        <v>0</v>
      </c>
      <c r="G39" s="308">
        <f t="shared" si="5"/>
        <v>1</v>
      </c>
      <c r="H39" s="15" t="str">
        <f t="shared" si="6"/>
        <v/>
      </c>
      <c r="I39" s="15" t="str">
        <f t="shared" si="7"/>
        <v/>
      </c>
    </row>
    <row r="40" spans="1:9">
      <c r="A40" s="36">
        <v>31</v>
      </c>
      <c r="B40" s="6"/>
      <c r="C40" s="6"/>
      <c r="D40" s="188"/>
      <c r="E40" s="15" t="str">
        <f t="shared" si="0"/>
        <v/>
      </c>
      <c r="F40" s="307" t="b">
        <f t="shared" si="1"/>
        <v>0</v>
      </c>
      <c r="G40" s="308">
        <f t="shared" si="5"/>
        <v>1</v>
      </c>
      <c r="H40" s="15" t="str">
        <f t="shared" si="6"/>
        <v/>
      </c>
      <c r="I40" s="15" t="str">
        <f t="shared" si="7"/>
        <v/>
      </c>
    </row>
    <row r="41" spans="1:9">
      <c r="A41" s="36">
        <v>32</v>
      </c>
      <c r="B41" s="6"/>
      <c r="C41" s="6"/>
      <c r="D41" s="188"/>
      <c r="E41" s="15" t="str">
        <f t="shared" si="0"/>
        <v/>
      </c>
      <c r="F41" s="307" t="b">
        <f t="shared" si="1"/>
        <v>0</v>
      </c>
      <c r="G41" s="308">
        <f t="shared" si="5"/>
        <v>1</v>
      </c>
      <c r="H41" s="15" t="str">
        <f t="shared" si="6"/>
        <v/>
      </c>
      <c r="I41" s="15" t="str">
        <f t="shared" si="7"/>
        <v/>
      </c>
    </row>
    <row r="42" spans="1:9">
      <c r="A42" s="36">
        <v>33</v>
      </c>
      <c r="B42" s="6"/>
      <c r="C42" s="6"/>
      <c r="D42" s="188"/>
      <c r="E42" s="15" t="str">
        <f t="shared" si="0"/>
        <v/>
      </c>
      <c r="F42" s="307" t="b">
        <f t="shared" si="1"/>
        <v>0</v>
      </c>
      <c r="G42" s="308">
        <f t="shared" si="5"/>
        <v>1</v>
      </c>
      <c r="H42" s="15" t="str">
        <f t="shared" si="6"/>
        <v/>
      </c>
      <c r="I42" s="15" t="str">
        <f t="shared" si="7"/>
        <v/>
      </c>
    </row>
    <row r="43" spans="1:9">
      <c r="A43" s="36">
        <v>34</v>
      </c>
      <c r="B43" s="6"/>
      <c r="C43" s="6"/>
      <c r="D43" s="188"/>
      <c r="E43" s="15" t="str">
        <f t="shared" si="0"/>
        <v/>
      </c>
      <c r="F43" s="307" t="b">
        <f t="shared" si="1"/>
        <v>0</v>
      </c>
      <c r="G43" s="308">
        <f t="shared" si="5"/>
        <v>1</v>
      </c>
      <c r="H43" s="15" t="str">
        <f t="shared" si="6"/>
        <v/>
      </c>
      <c r="I43" s="15" t="str">
        <f t="shared" si="7"/>
        <v/>
      </c>
    </row>
    <row r="44" spans="1:9">
      <c r="A44" s="36">
        <v>35</v>
      </c>
      <c r="B44" s="6"/>
      <c r="C44" s="6"/>
      <c r="D44" s="188"/>
      <c r="E44" s="15" t="str">
        <f t="shared" si="0"/>
        <v/>
      </c>
      <c r="F44" s="307" t="b">
        <f t="shared" si="1"/>
        <v>0</v>
      </c>
      <c r="G44" s="308">
        <f t="shared" si="5"/>
        <v>1</v>
      </c>
      <c r="H44" s="15" t="str">
        <f t="shared" si="6"/>
        <v/>
      </c>
      <c r="I44" s="15" t="str">
        <f t="shared" si="7"/>
        <v/>
      </c>
    </row>
    <row r="45" spans="1:9">
      <c r="A45" s="36">
        <v>36</v>
      </c>
      <c r="B45" s="6"/>
      <c r="C45" s="6"/>
      <c r="D45" s="188"/>
      <c r="E45" s="15" t="str">
        <f t="shared" si="0"/>
        <v/>
      </c>
      <c r="F45" s="307" t="b">
        <f t="shared" si="1"/>
        <v>0</v>
      </c>
      <c r="G45" s="308">
        <f t="shared" si="5"/>
        <v>1</v>
      </c>
      <c r="H45" s="15" t="str">
        <f t="shared" si="6"/>
        <v/>
      </c>
      <c r="I45" s="15" t="str">
        <f t="shared" si="7"/>
        <v/>
      </c>
    </row>
    <row r="46" spans="1:9">
      <c r="A46" s="36">
        <v>37</v>
      </c>
      <c r="B46" s="6"/>
      <c r="C46" s="6"/>
      <c r="D46" s="188"/>
      <c r="E46" s="15" t="str">
        <f t="shared" si="0"/>
        <v/>
      </c>
      <c r="F46" s="307" t="b">
        <f t="shared" si="1"/>
        <v>0</v>
      </c>
      <c r="G46" s="308">
        <f t="shared" si="5"/>
        <v>1</v>
      </c>
      <c r="H46" s="15" t="str">
        <f t="shared" si="6"/>
        <v/>
      </c>
      <c r="I46" s="15" t="str">
        <f t="shared" si="7"/>
        <v/>
      </c>
    </row>
    <row r="47" spans="1:9">
      <c r="A47" s="36">
        <v>38</v>
      </c>
      <c r="B47" s="6"/>
      <c r="C47" s="6"/>
      <c r="D47" s="188"/>
      <c r="E47" s="15" t="str">
        <f t="shared" si="0"/>
        <v/>
      </c>
      <c r="F47" s="307" t="b">
        <f t="shared" si="1"/>
        <v>0</v>
      </c>
      <c r="G47" s="308">
        <f t="shared" si="5"/>
        <v>1</v>
      </c>
      <c r="H47" s="15" t="str">
        <f t="shared" si="6"/>
        <v/>
      </c>
      <c r="I47" s="15" t="str">
        <f t="shared" si="7"/>
        <v/>
      </c>
    </row>
    <row r="48" spans="1:9">
      <c r="A48" s="36">
        <v>39</v>
      </c>
      <c r="B48" s="6"/>
      <c r="C48" s="6"/>
      <c r="D48" s="188"/>
      <c r="E48" s="15" t="str">
        <f t="shared" si="0"/>
        <v/>
      </c>
      <c r="F48" s="307" t="b">
        <f t="shared" si="1"/>
        <v>0</v>
      </c>
      <c r="G48" s="308">
        <f t="shared" si="5"/>
        <v>1</v>
      </c>
      <c r="H48" s="15" t="str">
        <f t="shared" si="6"/>
        <v/>
      </c>
      <c r="I48" s="15" t="str">
        <f t="shared" si="7"/>
        <v/>
      </c>
    </row>
    <row r="49" spans="1:9">
      <c r="A49" s="36">
        <v>40</v>
      </c>
      <c r="B49" s="6"/>
      <c r="C49" s="6"/>
      <c r="D49" s="188"/>
      <c r="E49" s="15" t="str">
        <f t="shared" si="0"/>
        <v/>
      </c>
      <c r="F49" s="307" t="b">
        <f t="shared" si="1"/>
        <v>0</v>
      </c>
      <c r="G49" s="308">
        <f t="shared" si="5"/>
        <v>1</v>
      </c>
      <c r="H49" s="15" t="str">
        <f t="shared" si="6"/>
        <v/>
      </c>
      <c r="I49" s="15" t="str">
        <f t="shared" si="7"/>
        <v/>
      </c>
    </row>
    <row r="50" spans="1:9">
      <c r="A50" s="36">
        <v>41</v>
      </c>
      <c r="B50" s="6"/>
      <c r="C50" s="6"/>
      <c r="D50" s="188"/>
      <c r="E50" s="15" t="str">
        <f t="shared" si="0"/>
        <v/>
      </c>
      <c r="F50" s="307" t="b">
        <f t="shared" si="1"/>
        <v>0</v>
      </c>
      <c r="G50" s="308">
        <f t="shared" si="5"/>
        <v>1</v>
      </c>
      <c r="H50" s="15" t="str">
        <f t="shared" si="6"/>
        <v/>
      </c>
      <c r="I50" s="15" t="str">
        <f t="shared" si="7"/>
        <v/>
      </c>
    </row>
    <row r="51" spans="1:9">
      <c r="A51" s="36">
        <v>42</v>
      </c>
      <c r="B51" s="6"/>
      <c r="C51" s="6"/>
      <c r="D51" s="188"/>
      <c r="E51" s="15" t="str">
        <f t="shared" si="0"/>
        <v/>
      </c>
      <c r="F51" s="307" t="b">
        <f t="shared" si="1"/>
        <v>0</v>
      </c>
      <c r="G51" s="308">
        <f t="shared" si="5"/>
        <v>1</v>
      </c>
      <c r="H51" s="15" t="str">
        <f t="shared" si="6"/>
        <v/>
      </c>
      <c r="I51" s="15" t="str">
        <f t="shared" si="7"/>
        <v/>
      </c>
    </row>
    <row r="52" spans="1:9">
      <c r="A52" s="36">
        <v>43</v>
      </c>
      <c r="B52" s="6"/>
      <c r="C52" s="6"/>
      <c r="D52" s="188"/>
      <c r="E52" s="15" t="str">
        <f t="shared" si="0"/>
        <v/>
      </c>
      <c r="F52" s="307" t="b">
        <f t="shared" si="1"/>
        <v>0</v>
      </c>
      <c r="G52" s="308">
        <f t="shared" si="5"/>
        <v>1</v>
      </c>
      <c r="H52" s="15" t="str">
        <f t="shared" si="6"/>
        <v/>
      </c>
      <c r="I52" s="15" t="str">
        <f t="shared" si="7"/>
        <v/>
      </c>
    </row>
    <row r="53" spans="1:9">
      <c r="A53" s="36">
        <v>44</v>
      </c>
      <c r="B53" s="6"/>
      <c r="C53" s="6"/>
      <c r="D53" s="188"/>
      <c r="E53" s="15" t="str">
        <f t="shared" si="0"/>
        <v/>
      </c>
      <c r="F53" s="307" t="b">
        <f t="shared" si="1"/>
        <v>0</v>
      </c>
      <c r="G53" s="308">
        <f t="shared" si="5"/>
        <v>1</v>
      </c>
      <c r="H53" s="15" t="str">
        <f t="shared" si="6"/>
        <v/>
      </c>
      <c r="I53" s="15" t="str">
        <f t="shared" si="7"/>
        <v/>
      </c>
    </row>
    <row r="54" spans="1:9">
      <c r="A54" s="36">
        <v>45</v>
      </c>
      <c r="B54" s="6"/>
      <c r="C54" s="6"/>
      <c r="D54" s="188"/>
      <c r="E54" s="15" t="str">
        <f t="shared" si="0"/>
        <v/>
      </c>
      <c r="F54" s="307" t="b">
        <f t="shared" si="1"/>
        <v>0</v>
      </c>
      <c r="G54" s="308">
        <f t="shared" si="5"/>
        <v>1</v>
      </c>
      <c r="H54" s="15" t="str">
        <f t="shared" si="6"/>
        <v/>
      </c>
      <c r="I54" s="15" t="str">
        <f t="shared" si="7"/>
        <v/>
      </c>
    </row>
    <row r="55" spans="1:9">
      <c r="A55" s="36">
        <v>46</v>
      </c>
      <c r="B55" s="6"/>
      <c r="C55" s="6"/>
      <c r="D55" s="188"/>
      <c r="E55" s="15" t="str">
        <f t="shared" si="0"/>
        <v/>
      </c>
      <c r="F55" s="307" t="b">
        <f t="shared" si="1"/>
        <v>0</v>
      </c>
      <c r="G55" s="308">
        <f t="shared" si="5"/>
        <v>1</v>
      </c>
      <c r="H55" s="15" t="str">
        <f t="shared" si="6"/>
        <v/>
      </c>
      <c r="I55" s="15" t="str">
        <f t="shared" si="7"/>
        <v/>
      </c>
    </row>
    <row r="56" spans="1:9">
      <c r="A56" s="36">
        <v>47</v>
      </c>
      <c r="B56" s="6"/>
      <c r="C56" s="6"/>
      <c r="D56" s="188"/>
      <c r="E56" s="15" t="str">
        <f t="shared" si="0"/>
        <v/>
      </c>
      <c r="F56" s="307" t="b">
        <f t="shared" si="1"/>
        <v>0</v>
      </c>
      <c r="G56" s="308">
        <f t="shared" si="5"/>
        <v>1</v>
      </c>
      <c r="H56" s="15" t="str">
        <f t="shared" si="6"/>
        <v/>
      </c>
      <c r="I56" s="15" t="str">
        <f t="shared" si="7"/>
        <v/>
      </c>
    </row>
    <row r="57" spans="1:9">
      <c r="A57" s="36">
        <v>48</v>
      </c>
      <c r="B57" s="6"/>
      <c r="C57" s="6"/>
      <c r="D57" s="188"/>
      <c r="E57" s="15" t="str">
        <f t="shared" si="0"/>
        <v/>
      </c>
      <c r="F57" s="307" t="b">
        <f t="shared" si="1"/>
        <v>0</v>
      </c>
      <c r="G57" s="308">
        <f t="shared" si="5"/>
        <v>1</v>
      </c>
      <c r="H57" s="15" t="str">
        <f t="shared" si="6"/>
        <v/>
      </c>
      <c r="I57" s="15" t="str">
        <f t="shared" si="7"/>
        <v/>
      </c>
    </row>
    <row r="58" spans="1:9">
      <c r="A58" s="36">
        <v>49</v>
      </c>
      <c r="B58" s="6"/>
      <c r="C58" s="6"/>
      <c r="D58" s="188"/>
      <c r="E58" s="15" t="str">
        <f t="shared" si="0"/>
        <v/>
      </c>
      <c r="F58" s="307" t="b">
        <f t="shared" si="1"/>
        <v>0</v>
      </c>
      <c r="G58" s="308">
        <f t="shared" si="5"/>
        <v>1</v>
      </c>
      <c r="H58" s="15" t="str">
        <f t="shared" si="6"/>
        <v/>
      </c>
      <c r="I58" s="15" t="str">
        <f t="shared" si="7"/>
        <v/>
      </c>
    </row>
    <row r="59" spans="1:9">
      <c r="A59" s="36">
        <v>50</v>
      </c>
      <c r="B59" s="6"/>
      <c r="C59" s="6"/>
      <c r="D59" s="188"/>
      <c r="E59" s="15" t="str">
        <f t="shared" si="0"/>
        <v/>
      </c>
      <c r="F59" s="307" t="b">
        <f t="shared" si="1"/>
        <v>0</v>
      </c>
      <c r="G59" s="308">
        <f t="shared" si="5"/>
        <v>1</v>
      </c>
      <c r="H59" s="15" t="str">
        <f t="shared" si="6"/>
        <v/>
      </c>
      <c r="I59" s="15" t="str">
        <f t="shared" si="7"/>
        <v/>
      </c>
    </row>
    <row r="60" spans="1:9">
      <c r="A60" s="36">
        <v>51</v>
      </c>
      <c r="B60" s="6"/>
      <c r="C60" s="6"/>
      <c r="D60" s="188"/>
      <c r="E60" s="15" t="str">
        <f t="shared" si="0"/>
        <v/>
      </c>
      <c r="F60" s="307" t="b">
        <f t="shared" si="1"/>
        <v>0</v>
      </c>
      <c r="G60" s="308">
        <f t="shared" si="5"/>
        <v>1</v>
      </c>
      <c r="H60" s="15" t="str">
        <f t="shared" si="6"/>
        <v/>
      </c>
      <c r="I60" s="15" t="str">
        <f t="shared" si="7"/>
        <v/>
      </c>
    </row>
    <row r="61" spans="1:9">
      <c r="A61" s="36">
        <v>52</v>
      </c>
      <c r="B61" s="6"/>
      <c r="C61" s="6"/>
      <c r="D61" s="188"/>
      <c r="E61" s="15" t="str">
        <f t="shared" si="0"/>
        <v/>
      </c>
      <c r="F61" s="307" t="b">
        <f t="shared" si="1"/>
        <v>0</v>
      </c>
      <c r="G61" s="308">
        <f t="shared" si="5"/>
        <v>1</v>
      </c>
      <c r="H61" s="15" t="str">
        <f t="shared" si="6"/>
        <v/>
      </c>
      <c r="I61" s="15" t="str">
        <f t="shared" si="7"/>
        <v/>
      </c>
    </row>
    <row r="62" spans="1:9">
      <c r="A62" s="36">
        <v>53</v>
      </c>
      <c r="B62" s="6"/>
      <c r="C62" s="6"/>
      <c r="D62" s="188"/>
      <c r="E62" s="15" t="str">
        <f t="shared" si="0"/>
        <v/>
      </c>
      <c r="F62" s="307" t="b">
        <f t="shared" si="1"/>
        <v>0</v>
      </c>
      <c r="G62" s="308">
        <f t="shared" si="5"/>
        <v>1</v>
      </c>
      <c r="H62" s="15" t="str">
        <f t="shared" si="6"/>
        <v/>
      </c>
      <c r="I62" s="15" t="str">
        <f t="shared" si="7"/>
        <v/>
      </c>
    </row>
    <row r="63" spans="1:9">
      <c r="A63" s="36">
        <v>54</v>
      </c>
      <c r="B63" s="6"/>
      <c r="C63" s="6"/>
      <c r="D63" s="188"/>
      <c r="E63" s="15" t="str">
        <f t="shared" si="0"/>
        <v/>
      </c>
      <c r="F63" s="307" t="b">
        <f t="shared" si="1"/>
        <v>0</v>
      </c>
      <c r="G63" s="308">
        <f t="shared" si="5"/>
        <v>1</v>
      </c>
      <c r="H63" s="15" t="str">
        <f t="shared" si="6"/>
        <v/>
      </c>
      <c r="I63" s="15" t="str">
        <f t="shared" si="7"/>
        <v/>
      </c>
    </row>
    <row r="64" spans="1:9">
      <c r="A64" s="36">
        <v>55</v>
      </c>
      <c r="B64" s="6"/>
      <c r="C64" s="6"/>
      <c r="D64" s="188"/>
      <c r="E64" s="15" t="str">
        <f t="shared" si="0"/>
        <v/>
      </c>
      <c r="F64" s="307" t="b">
        <f t="shared" si="1"/>
        <v>0</v>
      </c>
      <c r="G64" s="308">
        <f t="shared" si="5"/>
        <v>1</v>
      </c>
      <c r="H64" s="15" t="str">
        <f t="shared" si="6"/>
        <v/>
      </c>
      <c r="I64" s="15" t="str">
        <f t="shared" si="7"/>
        <v/>
      </c>
    </row>
    <row r="65" spans="1:9">
      <c r="A65" s="36">
        <v>56</v>
      </c>
      <c r="B65" s="6"/>
      <c r="C65" s="6"/>
      <c r="D65" s="188"/>
      <c r="E65" s="15" t="str">
        <f t="shared" si="0"/>
        <v/>
      </c>
      <c r="F65" s="307" t="b">
        <f t="shared" si="1"/>
        <v>0</v>
      </c>
      <c r="G65" s="308">
        <f t="shared" si="5"/>
        <v>1</v>
      </c>
      <c r="H65" s="15" t="str">
        <f t="shared" si="6"/>
        <v/>
      </c>
      <c r="I65" s="15" t="str">
        <f t="shared" si="7"/>
        <v/>
      </c>
    </row>
    <row r="66" spans="1:9">
      <c r="A66" s="36">
        <v>57</v>
      </c>
      <c r="B66" s="6"/>
      <c r="C66" s="6"/>
      <c r="D66" s="188"/>
      <c r="E66" s="15" t="str">
        <f t="shared" si="0"/>
        <v/>
      </c>
      <c r="F66" s="307" t="b">
        <f t="shared" si="1"/>
        <v>0</v>
      </c>
      <c r="G66" s="308">
        <f t="shared" si="5"/>
        <v>1</v>
      </c>
      <c r="H66" s="15" t="str">
        <f t="shared" si="6"/>
        <v/>
      </c>
      <c r="I66" s="15" t="str">
        <f t="shared" si="7"/>
        <v/>
      </c>
    </row>
    <row r="67" spans="1:9">
      <c r="A67" s="36">
        <v>58</v>
      </c>
      <c r="B67" s="6"/>
      <c r="C67" s="6"/>
      <c r="D67" s="188"/>
      <c r="E67" s="15" t="str">
        <f t="shared" si="0"/>
        <v/>
      </c>
      <c r="F67" s="307" t="b">
        <f t="shared" si="1"/>
        <v>0</v>
      </c>
      <c r="G67" s="308">
        <f t="shared" si="5"/>
        <v>1</v>
      </c>
      <c r="H67" s="15" t="str">
        <f t="shared" si="6"/>
        <v/>
      </c>
      <c r="I67" s="15" t="str">
        <f t="shared" si="7"/>
        <v/>
      </c>
    </row>
    <row r="68" spans="1:9">
      <c r="A68" s="36">
        <v>59</v>
      </c>
      <c r="B68" s="6"/>
      <c r="C68" s="6"/>
      <c r="D68" s="188"/>
      <c r="E68" s="15" t="str">
        <f t="shared" si="0"/>
        <v/>
      </c>
      <c r="F68" s="307" t="b">
        <f t="shared" si="1"/>
        <v>0</v>
      </c>
      <c r="G68" s="308">
        <f t="shared" si="5"/>
        <v>1</v>
      </c>
      <c r="H68" s="15" t="str">
        <f t="shared" si="6"/>
        <v/>
      </c>
      <c r="I68" s="15" t="str">
        <f t="shared" si="7"/>
        <v/>
      </c>
    </row>
    <row r="69" spans="1:9">
      <c r="A69" s="36">
        <v>60</v>
      </c>
      <c r="B69" s="6"/>
      <c r="C69" s="6"/>
      <c r="D69" s="188"/>
      <c r="E69" s="15" t="str">
        <f t="shared" si="0"/>
        <v/>
      </c>
      <c r="F69" s="307" t="b">
        <f t="shared" si="1"/>
        <v>0</v>
      </c>
      <c r="G69" s="308">
        <f t="shared" si="5"/>
        <v>1</v>
      </c>
      <c r="H69" s="15" t="str">
        <f t="shared" si="6"/>
        <v/>
      </c>
      <c r="I69" s="15" t="str">
        <f t="shared" si="7"/>
        <v/>
      </c>
    </row>
    <row r="70" spans="1:9">
      <c r="A70" s="36">
        <v>61</v>
      </c>
      <c r="B70" s="6"/>
      <c r="C70" s="6"/>
      <c r="D70" s="188"/>
      <c r="E70" s="15" t="str">
        <f t="shared" si="0"/>
        <v/>
      </c>
      <c r="F70" s="307" t="b">
        <f t="shared" si="1"/>
        <v>0</v>
      </c>
      <c r="G70" s="308">
        <f t="shared" si="5"/>
        <v>1</v>
      </c>
      <c r="H70" s="15" t="str">
        <f t="shared" si="6"/>
        <v/>
      </c>
      <c r="I70" s="15" t="str">
        <f t="shared" si="7"/>
        <v/>
      </c>
    </row>
    <row r="71" spans="1:9">
      <c r="A71" s="36">
        <v>62</v>
      </c>
      <c r="B71" s="6"/>
      <c r="C71" s="6"/>
      <c r="D71" s="188"/>
      <c r="E71" s="15" t="str">
        <f t="shared" si="0"/>
        <v/>
      </c>
      <c r="F71" s="307" t="b">
        <f t="shared" si="1"/>
        <v>0</v>
      </c>
      <c r="G71" s="308">
        <f t="shared" si="5"/>
        <v>1</v>
      </c>
      <c r="H71" s="15" t="str">
        <f t="shared" si="6"/>
        <v/>
      </c>
      <c r="I71" s="15" t="str">
        <f t="shared" si="7"/>
        <v/>
      </c>
    </row>
    <row r="72" spans="1:9">
      <c r="A72" s="36">
        <v>63</v>
      </c>
      <c r="B72" s="6"/>
      <c r="C72" s="6"/>
      <c r="D72" s="188"/>
      <c r="E72" s="15" t="str">
        <f t="shared" si="0"/>
        <v/>
      </c>
      <c r="F72" s="307" t="b">
        <f t="shared" si="1"/>
        <v>0</v>
      </c>
      <c r="G72" s="308">
        <f t="shared" si="5"/>
        <v>1</v>
      </c>
      <c r="H72" s="15" t="str">
        <f t="shared" si="6"/>
        <v/>
      </c>
      <c r="I72" s="15" t="str">
        <f t="shared" si="7"/>
        <v/>
      </c>
    </row>
    <row r="73" spans="1:9">
      <c r="A73" s="36">
        <v>64</v>
      </c>
      <c r="B73" s="6"/>
      <c r="C73" s="6"/>
      <c r="D73" s="188"/>
      <c r="E73" s="15" t="str">
        <f t="shared" si="0"/>
        <v/>
      </c>
      <c r="F73" s="307" t="b">
        <f t="shared" si="1"/>
        <v>0</v>
      </c>
      <c r="G73" s="308">
        <f t="shared" si="5"/>
        <v>1</v>
      </c>
      <c r="H73" s="15" t="str">
        <f t="shared" si="6"/>
        <v/>
      </c>
      <c r="I73" s="15" t="str">
        <f t="shared" si="7"/>
        <v/>
      </c>
    </row>
    <row r="74" spans="1:9">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c r="A76" s="36">
        <v>67</v>
      </c>
      <c r="B76" s="6"/>
      <c r="C76" s="6"/>
      <c r="D76" s="188"/>
      <c r="E76" s="15" t="str">
        <f t="shared" si="8"/>
        <v/>
      </c>
      <c r="F76" s="307" t="b">
        <f t="shared" si="9"/>
        <v>0</v>
      </c>
      <c r="G76" s="308">
        <f t="shared" si="10"/>
        <v>1</v>
      </c>
      <c r="H76" s="15" t="str">
        <f t="shared" si="11"/>
        <v/>
      </c>
      <c r="I76" s="15" t="str">
        <f t="shared" si="12"/>
        <v/>
      </c>
    </row>
    <row r="77" spans="1:9">
      <c r="A77" s="36">
        <v>68</v>
      </c>
      <c r="B77" s="6"/>
      <c r="C77" s="6"/>
      <c r="D77" s="188"/>
      <c r="E77" s="15" t="str">
        <f t="shared" si="8"/>
        <v/>
      </c>
      <c r="F77" s="307" t="b">
        <f t="shared" si="9"/>
        <v>0</v>
      </c>
      <c r="G77" s="308">
        <f t="shared" si="10"/>
        <v>1</v>
      </c>
      <c r="H77" s="15" t="str">
        <f t="shared" si="11"/>
        <v/>
      </c>
      <c r="I77" s="15" t="str">
        <f t="shared" si="12"/>
        <v/>
      </c>
    </row>
    <row r="78" spans="1:9">
      <c r="A78" s="36">
        <v>69</v>
      </c>
      <c r="B78" s="6"/>
      <c r="C78" s="6"/>
      <c r="D78" s="188"/>
      <c r="E78" s="15" t="str">
        <f t="shared" si="8"/>
        <v/>
      </c>
      <c r="F78" s="307" t="b">
        <f t="shared" si="9"/>
        <v>0</v>
      </c>
      <c r="G78" s="308">
        <f t="shared" si="10"/>
        <v>1</v>
      </c>
      <c r="H78" s="15" t="str">
        <f t="shared" si="11"/>
        <v/>
      </c>
      <c r="I78" s="15" t="str">
        <f t="shared" si="12"/>
        <v/>
      </c>
    </row>
    <row r="79" spans="1:9">
      <c r="A79" s="36">
        <v>70</v>
      </c>
      <c r="B79" s="6"/>
      <c r="C79" s="6"/>
      <c r="D79" s="188"/>
      <c r="E79" s="15" t="str">
        <f t="shared" si="8"/>
        <v/>
      </c>
      <c r="F79" s="307" t="b">
        <f t="shared" si="9"/>
        <v>0</v>
      </c>
      <c r="G79" s="308">
        <f t="shared" si="10"/>
        <v>1</v>
      </c>
      <c r="H79" s="15" t="str">
        <f t="shared" si="11"/>
        <v/>
      </c>
      <c r="I79" s="15" t="str">
        <f t="shared" si="12"/>
        <v/>
      </c>
    </row>
    <row r="80" spans="1:9">
      <c r="A80" s="36">
        <v>71</v>
      </c>
      <c r="B80" s="6"/>
      <c r="C80" s="6"/>
      <c r="D80" s="188"/>
      <c r="E80" s="15" t="str">
        <f t="shared" si="8"/>
        <v/>
      </c>
      <c r="F80" s="307" t="b">
        <f t="shared" si="9"/>
        <v>0</v>
      </c>
      <c r="G80" s="308">
        <f t="shared" si="10"/>
        <v>1</v>
      </c>
      <c r="H80" s="15" t="str">
        <f t="shared" si="11"/>
        <v/>
      </c>
      <c r="I80" s="15" t="str">
        <f t="shared" si="12"/>
        <v/>
      </c>
    </row>
    <row r="81" spans="1:9">
      <c r="A81" s="36">
        <v>72</v>
      </c>
      <c r="B81" s="6"/>
      <c r="C81" s="6"/>
      <c r="D81" s="188"/>
      <c r="E81" s="15" t="str">
        <f t="shared" si="8"/>
        <v/>
      </c>
      <c r="F81" s="307" t="b">
        <f t="shared" si="9"/>
        <v>0</v>
      </c>
      <c r="G81" s="308">
        <f t="shared" si="10"/>
        <v>1</v>
      </c>
      <c r="H81" s="15" t="str">
        <f t="shared" si="11"/>
        <v/>
      </c>
      <c r="I81" s="15" t="str">
        <f t="shared" si="12"/>
        <v/>
      </c>
    </row>
    <row r="82" spans="1:9">
      <c r="A82" s="36">
        <v>73</v>
      </c>
      <c r="B82" s="6"/>
      <c r="C82" s="6"/>
      <c r="D82" s="188"/>
      <c r="E82" s="15" t="str">
        <f t="shared" si="8"/>
        <v/>
      </c>
      <c r="F82" s="307" t="b">
        <f t="shared" si="9"/>
        <v>0</v>
      </c>
      <c r="G82" s="308">
        <f t="shared" si="10"/>
        <v>1</v>
      </c>
      <c r="H82" s="15" t="str">
        <f t="shared" si="11"/>
        <v/>
      </c>
      <c r="I82" s="15" t="str">
        <f t="shared" si="12"/>
        <v/>
      </c>
    </row>
    <row r="83" spans="1:9">
      <c r="A83" s="36">
        <v>74</v>
      </c>
      <c r="B83" s="6"/>
      <c r="C83" s="6"/>
      <c r="D83" s="188"/>
      <c r="E83" s="15" t="str">
        <f t="shared" si="8"/>
        <v/>
      </c>
      <c r="F83" s="307" t="b">
        <f t="shared" si="9"/>
        <v>0</v>
      </c>
      <c r="G83" s="308">
        <f t="shared" si="10"/>
        <v>1</v>
      </c>
      <c r="H83" s="15" t="str">
        <f t="shared" si="11"/>
        <v/>
      </c>
      <c r="I83" s="15" t="str">
        <f t="shared" si="12"/>
        <v/>
      </c>
    </row>
    <row r="84" spans="1:9">
      <c r="A84" s="36">
        <v>75</v>
      </c>
      <c r="B84" s="6"/>
      <c r="C84" s="6"/>
      <c r="D84" s="188"/>
      <c r="E84" s="15" t="str">
        <f t="shared" si="8"/>
        <v/>
      </c>
      <c r="F84" s="307" t="b">
        <f t="shared" si="9"/>
        <v>0</v>
      </c>
      <c r="G84" s="308">
        <f t="shared" si="10"/>
        <v>1</v>
      </c>
      <c r="H84" s="15" t="str">
        <f t="shared" si="11"/>
        <v/>
      </c>
      <c r="I84" s="15" t="str">
        <f t="shared" si="12"/>
        <v/>
      </c>
    </row>
    <row r="85" spans="1:9">
      <c r="A85" s="36">
        <v>76</v>
      </c>
      <c r="B85" s="6"/>
      <c r="C85" s="6"/>
      <c r="D85" s="188"/>
      <c r="E85" s="15" t="str">
        <f t="shared" si="8"/>
        <v/>
      </c>
      <c r="F85" s="307" t="b">
        <f t="shared" si="9"/>
        <v>0</v>
      </c>
      <c r="G85" s="308">
        <f t="shared" si="10"/>
        <v>1</v>
      </c>
      <c r="H85" s="15" t="str">
        <f t="shared" si="11"/>
        <v/>
      </c>
      <c r="I85" s="15" t="str">
        <f t="shared" si="12"/>
        <v/>
      </c>
    </row>
    <row r="86" spans="1:9">
      <c r="A86" s="36">
        <v>77</v>
      </c>
      <c r="B86" s="6"/>
      <c r="C86" s="6"/>
      <c r="D86" s="188"/>
      <c r="E86" s="15" t="str">
        <f t="shared" si="8"/>
        <v/>
      </c>
      <c r="F86" s="307" t="b">
        <f t="shared" si="9"/>
        <v>0</v>
      </c>
      <c r="G86" s="308">
        <f t="shared" si="10"/>
        <v>1</v>
      </c>
      <c r="H86" s="15" t="str">
        <f t="shared" si="11"/>
        <v/>
      </c>
      <c r="I86" s="15" t="str">
        <f t="shared" si="12"/>
        <v/>
      </c>
    </row>
    <row r="87" spans="1:9">
      <c r="A87" s="36">
        <v>78</v>
      </c>
      <c r="B87" s="6"/>
      <c r="C87" s="6"/>
      <c r="D87" s="188"/>
      <c r="E87" s="15" t="str">
        <f t="shared" si="8"/>
        <v/>
      </c>
      <c r="F87" s="307" t="b">
        <f t="shared" si="9"/>
        <v>0</v>
      </c>
      <c r="G87" s="308">
        <f t="shared" si="10"/>
        <v>1</v>
      </c>
      <c r="H87" s="15" t="str">
        <f t="shared" si="11"/>
        <v/>
      </c>
      <c r="I87" s="15" t="str">
        <f t="shared" si="12"/>
        <v/>
      </c>
    </row>
    <row r="88" spans="1:9">
      <c r="A88" s="36">
        <v>79</v>
      </c>
      <c r="B88" s="6"/>
      <c r="C88" s="6"/>
      <c r="D88" s="188"/>
      <c r="E88" s="15" t="str">
        <f t="shared" si="8"/>
        <v/>
      </c>
      <c r="F88" s="307" t="b">
        <f t="shared" si="9"/>
        <v>0</v>
      </c>
      <c r="G88" s="308">
        <f t="shared" si="10"/>
        <v>1</v>
      </c>
      <c r="H88" s="15" t="str">
        <f t="shared" si="11"/>
        <v/>
      </c>
      <c r="I88" s="15" t="str">
        <f t="shared" si="12"/>
        <v/>
      </c>
    </row>
    <row r="89" spans="1:9">
      <c r="A89" s="36">
        <v>80</v>
      </c>
      <c r="B89" s="6"/>
      <c r="C89" s="6"/>
      <c r="D89" s="188"/>
      <c r="E89" s="15" t="str">
        <f t="shared" si="8"/>
        <v/>
      </c>
      <c r="F89" s="307" t="b">
        <f t="shared" si="9"/>
        <v>0</v>
      </c>
      <c r="G89" s="308">
        <f t="shared" si="10"/>
        <v>1</v>
      </c>
      <c r="H89" s="15" t="str">
        <f t="shared" si="11"/>
        <v/>
      </c>
      <c r="I89" s="15" t="str">
        <f t="shared" si="12"/>
        <v/>
      </c>
    </row>
    <row r="90" spans="1:9">
      <c r="A90" s="36">
        <v>81</v>
      </c>
      <c r="B90" s="6"/>
      <c r="C90" s="6"/>
      <c r="D90" s="188"/>
      <c r="E90" s="15" t="str">
        <f t="shared" si="8"/>
        <v/>
      </c>
      <c r="F90" s="307" t="b">
        <f t="shared" si="9"/>
        <v>0</v>
      </c>
      <c r="G90" s="308">
        <f t="shared" si="10"/>
        <v>1</v>
      </c>
      <c r="H90" s="15" t="str">
        <f t="shared" si="11"/>
        <v/>
      </c>
      <c r="I90" s="15" t="str">
        <f t="shared" si="12"/>
        <v/>
      </c>
    </row>
    <row r="91" spans="1:9">
      <c r="A91" s="36">
        <v>82</v>
      </c>
      <c r="B91" s="6"/>
      <c r="C91" s="6"/>
      <c r="D91" s="188"/>
      <c r="E91" s="15" t="str">
        <f t="shared" si="8"/>
        <v/>
      </c>
      <c r="F91" s="307" t="b">
        <f t="shared" si="9"/>
        <v>0</v>
      </c>
      <c r="G91" s="308">
        <f t="shared" si="10"/>
        <v>1</v>
      </c>
      <c r="H91" s="15" t="str">
        <f t="shared" si="11"/>
        <v/>
      </c>
      <c r="I91" s="15" t="str">
        <f t="shared" si="12"/>
        <v/>
      </c>
    </row>
    <row r="92" spans="1:9">
      <c r="A92" s="36">
        <v>83</v>
      </c>
      <c r="B92" s="6"/>
      <c r="C92" s="6"/>
      <c r="D92" s="188"/>
      <c r="E92" s="15" t="str">
        <f t="shared" si="8"/>
        <v/>
      </c>
      <c r="F92" s="307" t="b">
        <f t="shared" si="9"/>
        <v>0</v>
      </c>
      <c r="G92" s="308">
        <f t="shared" si="10"/>
        <v>1</v>
      </c>
      <c r="H92" s="15" t="str">
        <f t="shared" si="11"/>
        <v/>
      </c>
      <c r="I92" s="15" t="str">
        <f t="shared" si="12"/>
        <v/>
      </c>
    </row>
    <row r="93" spans="1:9">
      <c r="A93" s="36">
        <v>84</v>
      </c>
      <c r="B93" s="6"/>
      <c r="C93" s="6"/>
      <c r="D93" s="188"/>
      <c r="E93" s="15" t="str">
        <f t="shared" si="8"/>
        <v/>
      </c>
      <c r="F93" s="307" t="b">
        <f t="shared" si="9"/>
        <v>0</v>
      </c>
      <c r="G93" s="308">
        <f t="shared" si="10"/>
        <v>1</v>
      </c>
      <c r="H93" s="15" t="str">
        <f t="shared" si="11"/>
        <v/>
      </c>
      <c r="I93" s="15" t="str">
        <f t="shared" si="12"/>
        <v/>
      </c>
    </row>
    <row r="94" spans="1:9">
      <c r="A94" s="36">
        <v>85</v>
      </c>
      <c r="B94" s="6"/>
      <c r="C94" s="6"/>
      <c r="D94" s="188"/>
      <c r="E94" s="15" t="str">
        <f t="shared" si="8"/>
        <v/>
      </c>
      <c r="F94" s="307" t="b">
        <f t="shared" si="9"/>
        <v>0</v>
      </c>
      <c r="G94" s="308">
        <f t="shared" si="10"/>
        <v>1</v>
      </c>
      <c r="H94" s="15" t="str">
        <f t="shared" si="11"/>
        <v/>
      </c>
      <c r="I94" s="15" t="str">
        <f t="shared" si="12"/>
        <v/>
      </c>
    </row>
    <row r="95" spans="1:9">
      <c r="A95" s="36">
        <v>86</v>
      </c>
      <c r="B95" s="6"/>
      <c r="C95" s="6"/>
      <c r="D95" s="188"/>
      <c r="E95" s="15" t="str">
        <f t="shared" si="8"/>
        <v/>
      </c>
      <c r="F95" s="307" t="b">
        <f t="shared" si="9"/>
        <v>0</v>
      </c>
      <c r="G95" s="308">
        <f t="shared" si="10"/>
        <v>1</v>
      </c>
      <c r="H95" s="15" t="str">
        <f t="shared" si="11"/>
        <v/>
      </c>
      <c r="I95" s="15" t="str">
        <f t="shared" si="12"/>
        <v/>
      </c>
    </row>
    <row r="96" spans="1:9">
      <c r="A96" s="36">
        <v>87</v>
      </c>
      <c r="B96" s="6"/>
      <c r="C96" s="6"/>
      <c r="D96" s="188"/>
      <c r="E96" s="15" t="str">
        <f t="shared" si="8"/>
        <v/>
      </c>
      <c r="F96" s="307" t="b">
        <f t="shared" si="9"/>
        <v>0</v>
      </c>
      <c r="G96" s="308">
        <f t="shared" si="10"/>
        <v>1</v>
      </c>
      <c r="H96" s="15" t="str">
        <f t="shared" si="11"/>
        <v/>
      </c>
      <c r="I96" s="15" t="str">
        <f t="shared" si="12"/>
        <v/>
      </c>
    </row>
    <row r="97" spans="1:9">
      <c r="A97" s="36">
        <v>88</v>
      </c>
      <c r="B97" s="6"/>
      <c r="C97" s="6"/>
      <c r="D97" s="188"/>
      <c r="E97" s="15" t="str">
        <f t="shared" si="8"/>
        <v/>
      </c>
      <c r="F97" s="307" t="b">
        <f t="shared" si="9"/>
        <v>0</v>
      </c>
      <c r="G97" s="308">
        <f t="shared" si="10"/>
        <v>1</v>
      </c>
      <c r="H97" s="15" t="str">
        <f t="shared" si="11"/>
        <v/>
      </c>
      <c r="I97" s="15" t="str">
        <f t="shared" si="12"/>
        <v/>
      </c>
    </row>
    <row r="98" spans="1:9">
      <c r="A98" s="36">
        <v>89</v>
      </c>
      <c r="B98" s="6"/>
      <c r="C98" s="6"/>
      <c r="D98" s="188"/>
      <c r="E98" s="15" t="str">
        <f t="shared" si="8"/>
        <v/>
      </c>
      <c r="F98" s="307" t="b">
        <f t="shared" si="9"/>
        <v>0</v>
      </c>
      <c r="G98" s="308">
        <f t="shared" si="10"/>
        <v>1</v>
      </c>
      <c r="H98" s="15" t="str">
        <f t="shared" si="11"/>
        <v/>
      </c>
      <c r="I98" s="15" t="str">
        <f t="shared" si="12"/>
        <v/>
      </c>
    </row>
    <row r="99" spans="1:9">
      <c r="A99" s="36">
        <v>90</v>
      </c>
      <c r="B99" s="6"/>
      <c r="C99" s="6"/>
      <c r="D99" s="188"/>
      <c r="E99" s="15" t="str">
        <f t="shared" si="8"/>
        <v/>
      </c>
      <c r="F99" s="307" t="b">
        <f t="shared" si="9"/>
        <v>0</v>
      </c>
      <c r="G99" s="308">
        <f t="shared" si="10"/>
        <v>1</v>
      </c>
      <c r="H99" s="15" t="str">
        <f t="shared" si="11"/>
        <v/>
      </c>
      <c r="I99" s="15" t="str">
        <f t="shared" si="12"/>
        <v/>
      </c>
    </row>
    <row r="100" spans="1:9">
      <c r="A100" s="36">
        <v>91</v>
      </c>
      <c r="B100" s="6"/>
      <c r="C100" s="6"/>
      <c r="D100" s="188"/>
      <c r="E100" s="15" t="str">
        <f t="shared" si="8"/>
        <v/>
      </c>
      <c r="F100" s="307" t="b">
        <f t="shared" si="9"/>
        <v>0</v>
      </c>
      <c r="G100" s="308">
        <f t="shared" si="10"/>
        <v>1</v>
      </c>
      <c r="H100" s="15" t="str">
        <f t="shared" si="11"/>
        <v/>
      </c>
      <c r="I100" s="15" t="str">
        <f t="shared" si="12"/>
        <v/>
      </c>
    </row>
    <row r="101" spans="1:9">
      <c r="A101" s="36">
        <v>92</v>
      </c>
      <c r="B101" s="6"/>
      <c r="C101" s="6"/>
      <c r="D101" s="188"/>
      <c r="E101" s="15" t="str">
        <f t="shared" si="8"/>
        <v/>
      </c>
      <c r="F101" s="307" t="b">
        <f t="shared" si="9"/>
        <v>0</v>
      </c>
      <c r="G101" s="308">
        <f t="shared" si="10"/>
        <v>1</v>
      </c>
      <c r="H101" s="15" t="str">
        <f t="shared" si="11"/>
        <v/>
      </c>
      <c r="I101" s="15" t="str">
        <f t="shared" si="12"/>
        <v/>
      </c>
    </row>
    <row r="102" spans="1:9">
      <c r="A102" s="36">
        <v>93</v>
      </c>
      <c r="B102" s="6"/>
      <c r="C102" s="6"/>
      <c r="D102" s="188"/>
      <c r="E102" s="15" t="str">
        <f t="shared" si="8"/>
        <v/>
      </c>
      <c r="F102" s="307" t="b">
        <f t="shared" si="9"/>
        <v>0</v>
      </c>
      <c r="G102" s="308">
        <f t="shared" si="10"/>
        <v>1</v>
      </c>
      <c r="H102" s="15" t="str">
        <f t="shared" si="11"/>
        <v/>
      </c>
      <c r="I102" s="15" t="str">
        <f t="shared" si="12"/>
        <v/>
      </c>
    </row>
    <row r="103" spans="1:9">
      <c r="A103" s="36">
        <v>94</v>
      </c>
      <c r="B103" s="6"/>
      <c r="C103" s="6"/>
      <c r="D103" s="188"/>
      <c r="E103" s="15" t="str">
        <f t="shared" si="8"/>
        <v/>
      </c>
      <c r="F103" s="307" t="b">
        <f t="shared" si="9"/>
        <v>0</v>
      </c>
      <c r="G103" s="308">
        <f t="shared" si="10"/>
        <v>1</v>
      </c>
      <c r="H103" s="15" t="str">
        <f t="shared" si="11"/>
        <v/>
      </c>
      <c r="I103" s="15" t="str">
        <f t="shared" si="12"/>
        <v/>
      </c>
    </row>
    <row r="104" spans="1:9">
      <c r="A104" s="36">
        <v>95</v>
      </c>
      <c r="B104" s="6"/>
      <c r="C104" s="6"/>
      <c r="D104" s="188"/>
      <c r="E104" s="15" t="str">
        <f t="shared" si="8"/>
        <v/>
      </c>
      <c r="F104" s="307" t="b">
        <f t="shared" si="9"/>
        <v>0</v>
      </c>
      <c r="G104" s="308">
        <f t="shared" si="10"/>
        <v>1</v>
      </c>
      <c r="H104" s="15" t="str">
        <f t="shared" si="11"/>
        <v/>
      </c>
      <c r="I104" s="15" t="str">
        <f t="shared" si="12"/>
        <v/>
      </c>
    </row>
    <row r="105" spans="1:9">
      <c r="A105" s="36">
        <v>96</v>
      </c>
      <c r="B105" s="6"/>
      <c r="C105" s="6"/>
      <c r="D105" s="188"/>
      <c r="E105" s="15" t="str">
        <f t="shared" si="8"/>
        <v/>
      </c>
      <c r="F105" s="307" t="b">
        <f t="shared" si="9"/>
        <v>0</v>
      </c>
      <c r="G105" s="308">
        <f t="shared" si="10"/>
        <v>1</v>
      </c>
      <c r="H105" s="15" t="str">
        <f t="shared" si="11"/>
        <v/>
      </c>
      <c r="I105" s="15" t="str">
        <f t="shared" si="12"/>
        <v/>
      </c>
    </row>
    <row r="106" spans="1:9">
      <c r="A106" s="36">
        <v>97</v>
      </c>
      <c r="B106" s="6"/>
      <c r="C106" s="6"/>
      <c r="D106" s="188"/>
      <c r="E106" s="15" t="str">
        <f t="shared" si="8"/>
        <v/>
      </c>
      <c r="F106" s="307" t="b">
        <f t="shared" si="9"/>
        <v>0</v>
      </c>
      <c r="G106" s="308">
        <f t="shared" si="10"/>
        <v>1</v>
      </c>
      <c r="H106" s="15" t="str">
        <f t="shared" si="11"/>
        <v/>
      </c>
      <c r="I106" s="15" t="str">
        <f t="shared" si="12"/>
        <v/>
      </c>
    </row>
    <row r="107" spans="1:9">
      <c r="A107" s="36">
        <v>98</v>
      </c>
      <c r="B107" s="6"/>
      <c r="C107" s="6"/>
      <c r="D107" s="188"/>
      <c r="E107" s="15" t="str">
        <f t="shared" si="8"/>
        <v/>
      </c>
      <c r="F107" s="307" t="b">
        <f t="shared" si="9"/>
        <v>0</v>
      </c>
      <c r="G107" s="308">
        <f t="shared" si="10"/>
        <v>1</v>
      </c>
      <c r="H107" s="15" t="str">
        <f t="shared" si="11"/>
        <v/>
      </c>
      <c r="I107" s="15" t="str">
        <f t="shared" si="12"/>
        <v/>
      </c>
    </row>
    <row r="108" spans="1:9">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c r="A110" s="125">
        <v>101</v>
      </c>
      <c r="B110" s="126"/>
      <c r="C110" s="126"/>
      <c r="D110" s="128"/>
      <c r="E110" s="15" t="str">
        <f t="shared" si="8"/>
        <v/>
      </c>
      <c r="F110" s="307" t="b">
        <f t="shared" si="9"/>
        <v>0</v>
      </c>
      <c r="G110" s="308">
        <f t="shared" si="15"/>
        <v>1</v>
      </c>
      <c r="H110" s="15" t="str">
        <f t="shared" si="13"/>
        <v/>
      </c>
      <c r="I110" s="15" t="str">
        <f t="shared" si="14"/>
        <v/>
      </c>
    </row>
    <row r="111" spans="1:9">
      <c r="A111" s="125">
        <v>102</v>
      </c>
      <c r="B111" s="126"/>
      <c r="C111" s="126"/>
      <c r="D111" s="128"/>
      <c r="E111" s="15" t="str">
        <f t="shared" si="8"/>
        <v/>
      </c>
      <c r="F111" s="307" t="b">
        <f t="shared" si="9"/>
        <v>0</v>
      </c>
      <c r="G111" s="308">
        <f t="shared" si="15"/>
        <v>1</v>
      </c>
      <c r="H111" s="15" t="str">
        <f t="shared" si="13"/>
        <v/>
      </c>
      <c r="I111" s="15" t="str">
        <f t="shared" si="14"/>
        <v/>
      </c>
    </row>
    <row r="112" spans="1:9">
      <c r="A112" s="125">
        <v>103</v>
      </c>
      <c r="B112" s="126"/>
      <c r="C112" s="126"/>
      <c r="D112" s="128"/>
      <c r="E112" s="15" t="str">
        <f t="shared" si="8"/>
        <v/>
      </c>
      <c r="F112" s="307" t="b">
        <f t="shared" si="9"/>
        <v>0</v>
      </c>
      <c r="G112" s="308">
        <f t="shared" si="15"/>
        <v>1</v>
      </c>
      <c r="H112" s="15" t="str">
        <f t="shared" si="13"/>
        <v/>
      </c>
      <c r="I112" s="15" t="str">
        <f t="shared" si="14"/>
        <v/>
      </c>
    </row>
    <row r="113" spans="1:9">
      <c r="A113" s="125">
        <v>104</v>
      </c>
      <c r="B113" s="126"/>
      <c r="C113" s="126"/>
      <c r="D113" s="128"/>
      <c r="E113" s="15" t="str">
        <f t="shared" si="8"/>
        <v/>
      </c>
      <c r="F113" s="307" t="b">
        <f t="shared" si="9"/>
        <v>0</v>
      </c>
      <c r="G113" s="308">
        <f t="shared" si="15"/>
        <v>1</v>
      </c>
      <c r="H113" s="15" t="str">
        <f t="shared" si="13"/>
        <v/>
      </c>
      <c r="I113" s="15" t="str">
        <f t="shared" si="14"/>
        <v/>
      </c>
    </row>
    <row r="114" spans="1:9">
      <c r="A114" s="125">
        <v>105</v>
      </c>
      <c r="B114" s="126"/>
      <c r="C114" s="126"/>
      <c r="D114" s="128"/>
      <c r="E114" s="15" t="str">
        <f t="shared" si="8"/>
        <v/>
      </c>
      <c r="F114" s="307" t="b">
        <f t="shared" si="9"/>
        <v>0</v>
      </c>
      <c r="G114" s="308">
        <f t="shared" si="15"/>
        <v>1</v>
      </c>
      <c r="H114" s="15" t="str">
        <f t="shared" si="13"/>
        <v/>
      </c>
      <c r="I114" s="15" t="str">
        <f t="shared" si="14"/>
        <v/>
      </c>
    </row>
    <row r="115" spans="1:9">
      <c r="A115" s="125">
        <v>106</v>
      </c>
      <c r="B115" s="126"/>
      <c r="C115" s="126"/>
      <c r="D115" s="128"/>
      <c r="E115" s="15" t="str">
        <f t="shared" si="8"/>
        <v/>
      </c>
      <c r="F115" s="307" t="b">
        <f t="shared" si="9"/>
        <v>0</v>
      </c>
      <c r="G115" s="308">
        <f t="shared" si="15"/>
        <v>1</v>
      </c>
      <c r="H115" s="15" t="str">
        <f t="shared" si="13"/>
        <v/>
      </c>
      <c r="I115" s="15" t="str">
        <f t="shared" si="14"/>
        <v/>
      </c>
    </row>
    <row r="116" spans="1:9">
      <c r="A116" s="125">
        <v>107</v>
      </c>
      <c r="B116" s="126"/>
      <c r="C116" s="126"/>
      <c r="D116" s="128"/>
      <c r="E116" s="15" t="str">
        <f t="shared" si="8"/>
        <v/>
      </c>
      <c r="F116" s="307" t="b">
        <f t="shared" si="9"/>
        <v>0</v>
      </c>
      <c r="G116" s="308">
        <f t="shared" si="15"/>
        <v>1</v>
      </c>
      <c r="H116" s="15" t="str">
        <f t="shared" si="13"/>
        <v/>
      </c>
      <c r="I116" s="15" t="str">
        <f t="shared" si="14"/>
        <v/>
      </c>
    </row>
    <row r="117" spans="1:9">
      <c r="A117" s="125">
        <v>108</v>
      </c>
      <c r="B117" s="126"/>
      <c r="C117" s="126"/>
      <c r="D117" s="128"/>
      <c r="E117" s="15" t="str">
        <f t="shared" si="8"/>
        <v/>
      </c>
      <c r="F117" s="307" t="b">
        <f t="shared" si="9"/>
        <v>0</v>
      </c>
      <c r="G117" s="308">
        <f t="shared" si="15"/>
        <v>1</v>
      </c>
      <c r="H117" s="15" t="str">
        <f t="shared" si="13"/>
        <v/>
      </c>
      <c r="I117" s="15" t="str">
        <f t="shared" si="14"/>
        <v/>
      </c>
    </row>
    <row r="118" spans="1:9">
      <c r="A118" s="125">
        <v>109</v>
      </c>
      <c r="B118" s="126"/>
      <c r="C118" s="126"/>
      <c r="D118" s="128"/>
      <c r="E118" s="15" t="str">
        <f t="shared" si="8"/>
        <v/>
      </c>
      <c r="F118" s="307" t="b">
        <f t="shared" si="9"/>
        <v>0</v>
      </c>
      <c r="G118" s="308">
        <f t="shared" si="15"/>
        <v>1</v>
      </c>
      <c r="H118" s="15" t="str">
        <f t="shared" si="13"/>
        <v/>
      </c>
      <c r="I118" s="15" t="str">
        <f t="shared" si="14"/>
        <v/>
      </c>
    </row>
    <row r="119" spans="1:9">
      <c r="A119" s="125">
        <v>110</v>
      </c>
      <c r="B119" s="126"/>
      <c r="C119" s="126"/>
      <c r="D119" s="128"/>
      <c r="E119" s="15" t="str">
        <f t="shared" si="8"/>
        <v/>
      </c>
      <c r="F119" s="307" t="b">
        <f t="shared" si="9"/>
        <v>0</v>
      </c>
      <c r="G119" s="308">
        <f t="shared" si="15"/>
        <v>1</v>
      </c>
      <c r="H119" s="15" t="str">
        <f t="shared" si="13"/>
        <v/>
      </c>
      <c r="I119" s="15" t="str">
        <f t="shared" si="14"/>
        <v/>
      </c>
    </row>
    <row r="120" spans="1:9">
      <c r="A120" s="125">
        <v>111</v>
      </c>
      <c r="B120" s="126"/>
      <c r="C120" s="126"/>
      <c r="D120" s="128"/>
      <c r="E120" s="15" t="str">
        <f t="shared" si="8"/>
        <v/>
      </c>
      <c r="F120" s="307" t="b">
        <f t="shared" si="9"/>
        <v>0</v>
      </c>
      <c r="G120" s="308">
        <f t="shared" si="15"/>
        <v>1</v>
      </c>
      <c r="H120" s="15" t="str">
        <f t="shared" si="13"/>
        <v/>
      </c>
      <c r="I120" s="15" t="str">
        <f t="shared" si="14"/>
        <v/>
      </c>
    </row>
    <row r="121" spans="1:9">
      <c r="A121" s="125">
        <v>112</v>
      </c>
      <c r="B121" s="126"/>
      <c r="C121" s="126"/>
      <c r="D121" s="128"/>
      <c r="E121" s="15" t="str">
        <f t="shared" si="8"/>
        <v/>
      </c>
      <c r="F121" s="307" t="b">
        <f t="shared" si="9"/>
        <v>0</v>
      </c>
      <c r="G121" s="308">
        <f t="shared" si="15"/>
        <v>1</v>
      </c>
      <c r="H121" s="15" t="str">
        <f t="shared" si="13"/>
        <v/>
      </c>
      <c r="I121" s="15" t="str">
        <f t="shared" si="14"/>
        <v/>
      </c>
    </row>
    <row r="122" spans="1:9">
      <c r="A122" s="125">
        <v>113</v>
      </c>
      <c r="B122" s="126"/>
      <c r="C122" s="126"/>
      <c r="D122" s="128"/>
      <c r="E122" s="15" t="str">
        <f t="shared" si="8"/>
        <v/>
      </c>
      <c r="F122" s="307" t="b">
        <f t="shared" si="9"/>
        <v>0</v>
      </c>
      <c r="G122" s="308">
        <f t="shared" si="15"/>
        <v>1</v>
      </c>
      <c r="H122" s="15" t="str">
        <f t="shared" si="13"/>
        <v/>
      </c>
      <c r="I122" s="15" t="str">
        <f t="shared" si="14"/>
        <v/>
      </c>
    </row>
    <row r="123" spans="1:9">
      <c r="A123" s="125">
        <v>114</v>
      </c>
      <c r="B123" s="126"/>
      <c r="C123" s="126"/>
      <c r="D123" s="128"/>
      <c r="E123" s="15" t="str">
        <f t="shared" si="8"/>
        <v/>
      </c>
      <c r="F123" s="307" t="b">
        <f t="shared" si="9"/>
        <v>0</v>
      </c>
      <c r="G123" s="308">
        <f t="shared" si="15"/>
        <v>1</v>
      </c>
      <c r="H123" s="15" t="str">
        <f t="shared" si="13"/>
        <v/>
      </c>
      <c r="I123" s="15" t="str">
        <f t="shared" si="14"/>
        <v/>
      </c>
    </row>
    <row r="124" spans="1:9">
      <c r="A124" s="125">
        <v>115</v>
      </c>
      <c r="B124" s="126"/>
      <c r="C124" s="126"/>
      <c r="D124" s="128"/>
      <c r="E124" s="15" t="str">
        <f t="shared" si="8"/>
        <v/>
      </c>
      <c r="F124" s="307" t="b">
        <f t="shared" si="9"/>
        <v>0</v>
      </c>
      <c r="G124" s="308">
        <f t="shared" si="15"/>
        <v>1</v>
      </c>
      <c r="H124" s="15" t="str">
        <f t="shared" si="13"/>
        <v/>
      </c>
      <c r="I124" s="15" t="str">
        <f t="shared" si="14"/>
        <v/>
      </c>
    </row>
    <row r="125" spans="1:9">
      <c r="A125" s="125">
        <v>116</v>
      </c>
      <c r="B125" s="126"/>
      <c r="C125" s="126"/>
      <c r="D125" s="128"/>
      <c r="E125" s="15" t="str">
        <f t="shared" si="8"/>
        <v/>
      </c>
      <c r="F125" s="307" t="b">
        <f t="shared" si="9"/>
        <v>0</v>
      </c>
      <c r="G125" s="308">
        <f t="shared" si="15"/>
        <v>1</v>
      </c>
      <c r="H125" s="15" t="str">
        <f t="shared" si="13"/>
        <v/>
      </c>
      <c r="I125" s="15" t="str">
        <f t="shared" si="14"/>
        <v/>
      </c>
    </row>
    <row r="126" spans="1:9">
      <c r="A126" s="125">
        <v>117</v>
      </c>
      <c r="B126" s="126"/>
      <c r="C126" s="126"/>
      <c r="D126" s="128"/>
      <c r="E126" s="15" t="str">
        <f t="shared" si="8"/>
        <v/>
      </c>
      <c r="F126" s="307" t="b">
        <f t="shared" si="9"/>
        <v>0</v>
      </c>
      <c r="G126" s="308">
        <f t="shared" si="15"/>
        <v>1</v>
      </c>
      <c r="H126" s="15" t="str">
        <f t="shared" si="13"/>
        <v/>
      </c>
      <c r="I126" s="15" t="str">
        <f t="shared" si="14"/>
        <v/>
      </c>
    </row>
    <row r="127" spans="1:9">
      <c r="A127" s="125">
        <v>118</v>
      </c>
      <c r="B127" s="126"/>
      <c r="C127" s="126"/>
      <c r="D127" s="128"/>
      <c r="E127" s="15" t="str">
        <f t="shared" si="8"/>
        <v/>
      </c>
      <c r="F127" s="307" t="b">
        <f t="shared" si="9"/>
        <v>0</v>
      </c>
      <c r="G127" s="308">
        <f t="shared" si="15"/>
        <v>1</v>
      </c>
      <c r="H127" s="15" t="str">
        <f t="shared" si="13"/>
        <v/>
      </c>
      <c r="I127" s="15" t="str">
        <f t="shared" si="14"/>
        <v/>
      </c>
    </row>
    <row r="128" spans="1:9">
      <c r="A128" s="125">
        <v>119</v>
      </c>
      <c r="B128" s="126"/>
      <c r="C128" s="126"/>
      <c r="D128" s="128"/>
      <c r="E128" s="15" t="str">
        <f t="shared" si="8"/>
        <v/>
      </c>
      <c r="F128" s="307" t="b">
        <f t="shared" si="9"/>
        <v>0</v>
      </c>
      <c r="G128" s="308">
        <f t="shared" si="15"/>
        <v>1</v>
      </c>
      <c r="H128" s="15" t="str">
        <f t="shared" si="13"/>
        <v/>
      </c>
      <c r="I128" s="15" t="str">
        <f t="shared" si="14"/>
        <v/>
      </c>
    </row>
    <row r="129" spans="1:9">
      <c r="A129" s="125">
        <v>120</v>
      </c>
      <c r="B129" s="126"/>
      <c r="C129" s="126"/>
      <c r="D129" s="128"/>
      <c r="E129" s="15" t="str">
        <f t="shared" si="8"/>
        <v/>
      </c>
      <c r="F129" s="307" t="b">
        <f t="shared" si="9"/>
        <v>0</v>
      </c>
      <c r="G129" s="308">
        <f t="shared" si="15"/>
        <v>1</v>
      </c>
      <c r="H129" s="15" t="str">
        <f t="shared" si="13"/>
        <v/>
      </c>
      <c r="I129" s="15" t="str">
        <f t="shared" si="14"/>
        <v/>
      </c>
    </row>
    <row r="130" spans="1:9">
      <c r="A130" s="125">
        <v>121</v>
      </c>
      <c r="B130" s="126"/>
      <c r="C130" s="126"/>
      <c r="D130" s="128"/>
      <c r="E130" s="15" t="str">
        <f t="shared" si="8"/>
        <v/>
      </c>
      <c r="F130" s="307" t="b">
        <f t="shared" si="9"/>
        <v>0</v>
      </c>
      <c r="G130" s="308">
        <f t="shared" si="15"/>
        <v>1</v>
      </c>
      <c r="H130" s="15" t="str">
        <f t="shared" si="13"/>
        <v/>
      </c>
      <c r="I130" s="15" t="str">
        <f t="shared" si="14"/>
        <v/>
      </c>
    </row>
    <row r="131" spans="1:9">
      <c r="A131" s="125">
        <v>122</v>
      </c>
      <c r="B131" s="126"/>
      <c r="C131" s="126"/>
      <c r="D131" s="128"/>
      <c r="E131" s="15" t="str">
        <f t="shared" si="8"/>
        <v/>
      </c>
      <c r="F131" s="307" t="b">
        <f t="shared" si="9"/>
        <v>0</v>
      </c>
      <c r="G131" s="308">
        <f t="shared" si="15"/>
        <v>1</v>
      </c>
      <c r="H131" s="15" t="str">
        <f t="shared" si="13"/>
        <v/>
      </c>
      <c r="I131" s="15" t="str">
        <f t="shared" si="14"/>
        <v/>
      </c>
    </row>
    <row r="132" spans="1:9">
      <c r="A132" s="125">
        <v>123</v>
      </c>
      <c r="B132" s="126"/>
      <c r="C132" s="126"/>
      <c r="D132" s="128"/>
      <c r="E132" s="15" t="str">
        <f t="shared" si="8"/>
        <v/>
      </c>
      <c r="F132" s="307" t="b">
        <f t="shared" si="9"/>
        <v>0</v>
      </c>
      <c r="G132" s="308">
        <f t="shared" si="15"/>
        <v>1</v>
      </c>
      <c r="H132" s="15" t="str">
        <f t="shared" si="13"/>
        <v/>
      </c>
      <c r="I132" s="15" t="str">
        <f t="shared" si="14"/>
        <v/>
      </c>
    </row>
    <row r="133" spans="1:9">
      <c r="A133" s="125">
        <v>124</v>
      </c>
      <c r="B133" s="126"/>
      <c r="C133" s="126"/>
      <c r="D133" s="128"/>
      <c r="E133" s="15" t="str">
        <f t="shared" si="8"/>
        <v/>
      </c>
      <c r="F133" s="307" t="b">
        <f t="shared" si="9"/>
        <v>0</v>
      </c>
      <c r="G133" s="308">
        <f t="shared" si="15"/>
        <v>1</v>
      </c>
      <c r="H133" s="15" t="str">
        <f t="shared" si="13"/>
        <v/>
      </c>
      <c r="I133" s="15" t="str">
        <f t="shared" si="14"/>
        <v/>
      </c>
    </row>
    <row r="134" spans="1:9">
      <c r="A134" s="125">
        <v>125</v>
      </c>
      <c r="B134" s="126"/>
      <c r="C134" s="126"/>
      <c r="D134" s="128"/>
      <c r="E134" s="15" t="str">
        <f t="shared" si="8"/>
        <v/>
      </c>
      <c r="F134" s="307" t="b">
        <f t="shared" si="9"/>
        <v>0</v>
      </c>
      <c r="G134" s="308">
        <f t="shared" si="15"/>
        <v>1</v>
      </c>
      <c r="H134" s="15" t="str">
        <f t="shared" si="13"/>
        <v/>
      </c>
      <c r="I134" s="15" t="str">
        <f t="shared" si="14"/>
        <v/>
      </c>
    </row>
    <row r="135" spans="1:9">
      <c r="A135" s="125">
        <v>126</v>
      </c>
      <c r="B135" s="126"/>
      <c r="C135" s="126"/>
      <c r="D135" s="128"/>
      <c r="E135" s="15" t="str">
        <f t="shared" si="8"/>
        <v/>
      </c>
      <c r="F135" s="307" t="b">
        <f t="shared" si="9"/>
        <v>0</v>
      </c>
      <c r="G135" s="308">
        <f t="shared" si="15"/>
        <v>1</v>
      </c>
      <c r="H135" s="15" t="str">
        <f t="shared" si="13"/>
        <v/>
      </c>
      <c r="I135" s="15" t="str">
        <f t="shared" si="14"/>
        <v/>
      </c>
    </row>
    <row r="136" spans="1:9">
      <c r="A136" s="125">
        <v>127</v>
      </c>
      <c r="B136" s="126"/>
      <c r="C136" s="126"/>
      <c r="D136" s="128"/>
      <c r="E136" s="15" t="str">
        <f t="shared" si="8"/>
        <v/>
      </c>
      <c r="F136" s="307" t="b">
        <f t="shared" si="9"/>
        <v>0</v>
      </c>
      <c r="G136" s="308">
        <f t="shared" si="15"/>
        <v>1</v>
      </c>
      <c r="H136" s="15" t="str">
        <f t="shared" si="13"/>
        <v/>
      </c>
      <c r="I136" s="15" t="str">
        <f t="shared" si="14"/>
        <v/>
      </c>
    </row>
    <row r="137" spans="1:9">
      <c r="A137" s="125">
        <v>128</v>
      </c>
      <c r="B137" s="126"/>
      <c r="C137" s="126"/>
      <c r="D137" s="128"/>
      <c r="E137" s="15" t="str">
        <f t="shared" si="8"/>
        <v/>
      </c>
      <c r="F137" s="307" t="b">
        <f t="shared" si="9"/>
        <v>0</v>
      </c>
      <c r="G137" s="308">
        <f t="shared" si="15"/>
        <v>1</v>
      </c>
      <c r="H137" s="15" t="str">
        <f t="shared" si="13"/>
        <v/>
      </c>
      <c r="I137" s="15" t="str">
        <f t="shared" si="14"/>
        <v/>
      </c>
    </row>
    <row r="138" spans="1:9">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c r="A139" s="125">
        <v>130</v>
      </c>
      <c r="B139" s="126"/>
      <c r="C139" s="126"/>
      <c r="D139" s="128"/>
      <c r="E139" s="15" t="str">
        <f t="shared" si="16"/>
        <v/>
      </c>
      <c r="F139" s="307" t="b">
        <f t="shared" si="17"/>
        <v>0</v>
      </c>
      <c r="G139" s="308">
        <f t="shared" si="15"/>
        <v>1</v>
      </c>
      <c r="H139" s="15" t="str">
        <f t="shared" si="13"/>
        <v/>
      </c>
      <c r="I139" s="15" t="str">
        <f t="shared" si="14"/>
        <v/>
      </c>
    </row>
    <row r="140" spans="1:9">
      <c r="A140" s="125">
        <v>131</v>
      </c>
      <c r="B140" s="126"/>
      <c r="C140" s="126"/>
      <c r="D140" s="128"/>
      <c r="E140" s="15" t="str">
        <f t="shared" si="16"/>
        <v/>
      </c>
      <c r="F140" s="307" t="b">
        <f t="shared" si="17"/>
        <v>0</v>
      </c>
      <c r="G140" s="308">
        <f t="shared" si="15"/>
        <v>1</v>
      </c>
      <c r="H140" s="15" t="str">
        <f t="shared" si="13"/>
        <v/>
      </c>
      <c r="I140" s="15" t="str">
        <f t="shared" si="14"/>
        <v/>
      </c>
    </row>
    <row r="141" spans="1:9">
      <c r="A141" s="125">
        <v>132</v>
      </c>
      <c r="B141" s="126"/>
      <c r="C141" s="126"/>
      <c r="D141" s="128"/>
      <c r="E141" s="15" t="str">
        <f t="shared" si="16"/>
        <v/>
      </c>
      <c r="F141" s="307" t="b">
        <f t="shared" si="17"/>
        <v>0</v>
      </c>
      <c r="G141" s="308">
        <f t="shared" si="15"/>
        <v>1</v>
      </c>
      <c r="H141" s="15" t="str">
        <f t="shared" si="13"/>
        <v/>
      </c>
      <c r="I141" s="15" t="str">
        <f t="shared" si="14"/>
        <v/>
      </c>
    </row>
    <row r="142" spans="1:9">
      <c r="A142" s="125">
        <v>133</v>
      </c>
      <c r="B142" s="126"/>
      <c r="C142" s="126"/>
      <c r="D142" s="128"/>
      <c r="E142" s="15" t="str">
        <f t="shared" si="16"/>
        <v/>
      </c>
      <c r="F142" s="307" t="b">
        <f t="shared" si="17"/>
        <v>0</v>
      </c>
      <c r="G142" s="308">
        <f t="shared" si="15"/>
        <v>1</v>
      </c>
      <c r="H142" s="15" t="str">
        <f t="shared" si="13"/>
        <v/>
      </c>
      <c r="I142" s="15" t="str">
        <f t="shared" si="14"/>
        <v/>
      </c>
    </row>
    <row r="143" spans="1:9">
      <c r="A143" s="125">
        <v>134</v>
      </c>
      <c r="B143" s="126"/>
      <c r="C143" s="126"/>
      <c r="D143" s="128"/>
      <c r="E143" s="15" t="str">
        <f t="shared" si="16"/>
        <v/>
      </c>
      <c r="F143" s="307" t="b">
        <f t="shared" si="17"/>
        <v>0</v>
      </c>
      <c r="G143" s="308">
        <f t="shared" si="15"/>
        <v>1</v>
      </c>
      <c r="H143" s="15" t="str">
        <f t="shared" si="13"/>
        <v/>
      </c>
      <c r="I143" s="15" t="str">
        <f t="shared" si="14"/>
        <v/>
      </c>
    </row>
    <row r="144" spans="1:9">
      <c r="A144" s="125">
        <v>135</v>
      </c>
      <c r="B144" s="126"/>
      <c r="C144" s="126"/>
      <c r="D144" s="128"/>
      <c r="E144" s="15" t="str">
        <f t="shared" si="16"/>
        <v/>
      </c>
      <c r="F144" s="307" t="b">
        <f t="shared" si="17"/>
        <v>0</v>
      </c>
      <c r="G144" s="308">
        <f t="shared" si="15"/>
        <v>1</v>
      </c>
      <c r="H144" s="15" t="str">
        <f t="shared" si="13"/>
        <v/>
      </c>
      <c r="I144" s="15" t="str">
        <f t="shared" si="14"/>
        <v/>
      </c>
    </row>
    <row r="145" spans="1:9">
      <c r="A145" s="125">
        <v>136</v>
      </c>
      <c r="B145" s="126"/>
      <c r="C145" s="126"/>
      <c r="D145" s="128"/>
      <c r="E145" s="15" t="str">
        <f t="shared" si="16"/>
        <v/>
      </c>
      <c r="F145" s="307" t="b">
        <f t="shared" si="17"/>
        <v>0</v>
      </c>
      <c r="G145" s="308">
        <f t="shared" si="15"/>
        <v>1</v>
      </c>
      <c r="H145" s="15" t="str">
        <f t="shared" si="13"/>
        <v/>
      </c>
      <c r="I145" s="15" t="str">
        <f t="shared" si="14"/>
        <v/>
      </c>
    </row>
    <row r="146" spans="1:9">
      <c r="A146" s="125">
        <v>137</v>
      </c>
      <c r="B146" s="126"/>
      <c r="C146" s="126"/>
      <c r="D146" s="128"/>
      <c r="E146" s="15" t="str">
        <f t="shared" si="16"/>
        <v/>
      </c>
      <c r="F146" s="307" t="b">
        <f t="shared" si="17"/>
        <v>0</v>
      </c>
      <c r="G146" s="308">
        <f t="shared" si="15"/>
        <v>1</v>
      </c>
      <c r="H146" s="15" t="str">
        <f t="shared" si="13"/>
        <v/>
      </c>
      <c r="I146" s="15" t="str">
        <f t="shared" si="14"/>
        <v/>
      </c>
    </row>
    <row r="147" spans="1:9">
      <c r="A147" s="125">
        <v>138</v>
      </c>
      <c r="B147" s="126"/>
      <c r="C147" s="126"/>
      <c r="D147" s="128"/>
      <c r="E147" s="15" t="str">
        <f t="shared" si="16"/>
        <v/>
      </c>
      <c r="F147" s="307" t="b">
        <f t="shared" si="17"/>
        <v>0</v>
      </c>
      <c r="G147" s="308">
        <f t="shared" si="15"/>
        <v>1</v>
      </c>
      <c r="H147" s="15" t="str">
        <f t="shared" si="13"/>
        <v/>
      </c>
      <c r="I147" s="15" t="str">
        <f t="shared" si="14"/>
        <v/>
      </c>
    </row>
    <row r="148" spans="1:9">
      <c r="A148" s="125">
        <v>139</v>
      </c>
      <c r="B148" s="126"/>
      <c r="C148" s="126"/>
      <c r="D148" s="128"/>
      <c r="E148" s="15" t="str">
        <f t="shared" si="16"/>
        <v/>
      </c>
      <c r="F148" s="307" t="b">
        <f t="shared" si="17"/>
        <v>0</v>
      </c>
      <c r="G148" s="308">
        <f t="shared" si="15"/>
        <v>1</v>
      </c>
      <c r="H148" s="15" t="str">
        <f t="shared" si="13"/>
        <v/>
      </c>
      <c r="I148" s="15" t="str">
        <f t="shared" si="14"/>
        <v/>
      </c>
    </row>
    <row r="149" spans="1:9">
      <c r="A149" s="125">
        <v>140</v>
      </c>
      <c r="B149" s="126"/>
      <c r="C149" s="126"/>
      <c r="D149" s="128"/>
      <c r="E149" s="15" t="str">
        <f t="shared" si="16"/>
        <v/>
      </c>
      <c r="F149" s="307" t="b">
        <f t="shared" si="17"/>
        <v>0</v>
      </c>
      <c r="G149" s="308">
        <f t="shared" si="15"/>
        <v>1</v>
      </c>
      <c r="H149" s="15" t="str">
        <f t="shared" si="13"/>
        <v/>
      </c>
      <c r="I149" s="15" t="str">
        <f t="shared" si="14"/>
        <v/>
      </c>
    </row>
    <row r="150" spans="1:9">
      <c r="A150" s="125">
        <v>141</v>
      </c>
      <c r="B150" s="126"/>
      <c r="C150" s="126"/>
      <c r="D150" s="128"/>
      <c r="E150" s="15" t="str">
        <f t="shared" si="16"/>
        <v/>
      </c>
      <c r="F150" s="307" t="b">
        <f t="shared" si="17"/>
        <v>0</v>
      </c>
      <c r="G150" s="308">
        <f t="shared" si="15"/>
        <v>1</v>
      </c>
      <c r="H150" s="15" t="str">
        <f t="shared" si="13"/>
        <v/>
      </c>
      <c r="I150" s="15" t="str">
        <f t="shared" si="14"/>
        <v/>
      </c>
    </row>
    <row r="151" spans="1:9">
      <c r="A151" s="125">
        <v>142</v>
      </c>
      <c r="B151" s="126"/>
      <c r="C151" s="126"/>
      <c r="D151" s="128"/>
      <c r="E151" s="15" t="str">
        <f t="shared" si="16"/>
        <v/>
      </c>
      <c r="F151" s="307" t="b">
        <f t="shared" si="17"/>
        <v>0</v>
      </c>
      <c r="G151" s="308">
        <f t="shared" si="15"/>
        <v>1</v>
      </c>
      <c r="H151" s="15" t="str">
        <f t="shared" si="13"/>
        <v/>
      </c>
      <c r="I151" s="15" t="str">
        <f t="shared" si="14"/>
        <v/>
      </c>
    </row>
    <row r="152" spans="1:9">
      <c r="A152" s="125">
        <v>143</v>
      </c>
      <c r="B152" s="126"/>
      <c r="C152" s="126"/>
      <c r="D152" s="128"/>
      <c r="E152" s="15" t="str">
        <f t="shared" si="16"/>
        <v/>
      </c>
      <c r="F152" s="307" t="b">
        <f t="shared" si="17"/>
        <v>0</v>
      </c>
      <c r="G152" s="308">
        <f t="shared" si="15"/>
        <v>1</v>
      </c>
      <c r="H152" s="15" t="str">
        <f t="shared" si="13"/>
        <v/>
      </c>
      <c r="I152" s="15" t="str">
        <f t="shared" si="14"/>
        <v/>
      </c>
    </row>
    <row r="153" spans="1:9">
      <c r="A153" s="125">
        <v>144</v>
      </c>
      <c r="B153" s="126"/>
      <c r="C153" s="126"/>
      <c r="D153" s="128"/>
      <c r="E153" s="15" t="str">
        <f t="shared" si="16"/>
        <v/>
      </c>
      <c r="F153" s="307" t="b">
        <f t="shared" si="17"/>
        <v>0</v>
      </c>
      <c r="G153" s="308">
        <f t="shared" si="15"/>
        <v>1</v>
      </c>
      <c r="H153" s="15" t="str">
        <f t="shared" si="13"/>
        <v/>
      </c>
      <c r="I153" s="15" t="str">
        <f t="shared" si="14"/>
        <v/>
      </c>
    </row>
    <row r="154" spans="1:9">
      <c r="A154" s="125">
        <v>145</v>
      </c>
      <c r="B154" s="126"/>
      <c r="C154" s="126"/>
      <c r="D154" s="128"/>
      <c r="E154" s="15" t="str">
        <f t="shared" si="16"/>
        <v/>
      </c>
      <c r="F154" s="307" t="b">
        <f t="shared" si="17"/>
        <v>0</v>
      </c>
      <c r="G154" s="308">
        <f t="shared" si="15"/>
        <v>1</v>
      </c>
      <c r="H154" s="15" t="str">
        <f t="shared" si="13"/>
        <v/>
      </c>
      <c r="I154" s="15" t="str">
        <f t="shared" si="14"/>
        <v/>
      </c>
    </row>
    <row r="155" spans="1:9">
      <c r="A155" s="125">
        <v>146</v>
      </c>
      <c r="B155" s="126"/>
      <c r="C155" s="126"/>
      <c r="D155" s="128"/>
      <c r="E155" s="15" t="str">
        <f t="shared" si="16"/>
        <v/>
      </c>
      <c r="F155" s="307" t="b">
        <f t="shared" si="17"/>
        <v>0</v>
      </c>
      <c r="G155" s="308">
        <f t="shared" si="15"/>
        <v>1</v>
      </c>
      <c r="H155" s="15" t="str">
        <f t="shared" si="13"/>
        <v/>
      </c>
      <c r="I155" s="15" t="str">
        <f t="shared" si="14"/>
        <v/>
      </c>
    </row>
    <row r="156" spans="1:9">
      <c r="A156" s="125">
        <v>147</v>
      </c>
      <c r="B156" s="126"/>
      <c r="C156" s="126"/>
      <c r="D156" s="128"/>
      <c r="E156" s="15" t="str">
        <f t="shared" si="16"/>
        <v/>
      </c>
      <c r="F156" s="307" t="b">
        <f t="shared" si="17"/>
        <v>0</v>
      </c>
      <c r="G156" s="308">
        <f t="shared" si="15"/>
        <v>1</v>
      </c>
      <c r="H156" s="15" t="str">
        <f t="shared" si="13"/>
        <v/>
      </c>
      <c r="I156" s="15" t="str">
        <f t="shared" si="14"/>
        <v/>
      </c>
    </row>
    <row r="157" spans="1:9">
      <c r="A157" s="125">
        <v>148</v>
      </c>
      <c r="B157" s="126"/>
      <c r="C157" s="126"/>
      <c r="D157" s="128"/>
      <c r="E157" s="15" t="str">
        <f t="shared" si="16"/>
        <v/>
      </c>
      <c r="F157" s="307" t="b">
        <f t="shared" si="17"/>
        <v>0</v>
      </c>
      <c r="G157" s="308">
        <f t="shared" si="15"/>
        <v>1</v>
      </c>
      <c r="H157" s="15" t="str">
        <f t="shared" si="13"/>
        <v/>
      </c>
      <c r="I157" s="15" t="str">
        <f t="shared" si="14"/>
        <v/>
      </c>
    </row>
    <row r="158" spans="1:9">
      <c r="A158" s="125">
        <v>149</v>
      </c>
      <c r="B158" s="126"/>
      <c r="C158" s="126"/>
      <c r="D158" s="128"/>
      <c r="E158" s="15" t="str">
        <f t="shared" si="16"/>
        <v/>
      </c>
      <c r="F158" s="307" t="b">
        <f t="shared" si="17"/>
        <v>0</v>
      </c>
      <c r="G158" s="308">
        <f t="shared" si="15"/>
        <v>1</v>
      </c>
      <c r="H158" s="15" t="str">
        <f t="shared" si="13"/>
        <v/>
      </c>
      <c r="I158" s="15" t="str">
        <f t="shared" si="14"/>
        <v/>
      </c>
    </row>
    <row r="159" spans="1:9">
      <c r="A159" s="125">
        <v>150</v>
      </c>
      <c r="B159" s="126"/>
      <c r="C159" s="126"/>
      <c r="D159" s="128"/>
      <c r="E159" s="15" t="str">
        <f t="shared" si="16"/>
        <v/>
      </c>
      <c r="F159" s="307" t="b">
        <f t="shared" si="17"/>
        <v>0</v>
      </c>
      <c r="G159" s="308">
        <f t="shared" si="15"/>
        <v>1</v>
      </c>
      <c r="H159" s="15" t="str">
        <f t="shared" si="13"/>
        <v/>
      </c>
      <c r="I159" s="15" t="str">
        <f t="shared" si="14"/>
        <v/>
      </c>
    </row>
    <row r="160" spans="1:9">
      <c r="A160" s="125">
        <v>151</v>
      </c>
      <c r="B160" s="126"/>
      <c r="C160" s="126"/>
      <c r="D160" s="128"/>
      <c r="E160" s="15" t="str">
        <f t="shared" si="16"/>
        <v/>
      </c>
      <c r="F160" s="307" t="b">
        <f t="shared" si="17"/>
        <v>0</v>
      </c>
      <c r="G160" s="308">
        <f t="shared" si="15"/>
        <v>1</v>
      </c>
      <c r="H160" s="15" t="str">
        <f t="shared" si="13"/>
        <v/>
      </c>
      <c r="I160" s="15" t="str">
        <f t="shared" si="14"/>
        <v/>
      </c>
    </row>
    <row r="161" spans="1:9">
      <c r="A161" s="125">
        <v>152</v>
      </c>
      <c r="B161" s="126"/>
      <c r="C161" s="126"/>
      <c r="D161" s="128"/>
      <c r="E161" s="15" t="str">
        <f t="shared" si="16"/>
        <v/>
      </c>
      <c r="F161" s="307" t="b">
        <f t="shared" si="17"/>
        <v>0</v>
      </c>
      <c r="G161" s="308">
        <f t="shared" si="15"/>
        <v>1</v>
      </c>
      <c r="H161" s="15" t="str">
        <f t="shared" si="13"/>
        <v/>
      </c>
      <c r="I161" s="15" t="str">
        <f t="shared" si="14"/>
        <v/>
      </c>
    </row>
    <row r="162" spans="1:9">
      <c r="A162" s="125">
        <v>153</v>
      </c>
      <c r="B162" s="126"/>
      <c r="C162" s="126"/>
      <c r="D162" s="128"/>
      <c r="E162" s="15" t="str">
        <f t="shared" si="16"/>
        <v/>
      </c>
      <c r="F162" s="307" t="b">
        <f t="shared" si="17"/>
        <v>0</v>
      </c>
      <c r="G162" s="308">
        <f t="shared" si="15"/>
        <v>1</v>
      </c>
      <c r="H162" s="15" t="str">
        <f t="shared" si="13"/>
        <v/>
      </c>
      <c r="I162" s="15" t="str">
        <f t="shared" si="14"/>
        <v/>
      </c>
    </row>
    <row r="163" spans="1:9">
      <c r="A163" s="125">
        <v>154</v>
      </c>
      <c r="B163" s="126"/>
      <c r="C163" s="126"/>
      <c r="D163" s="128"/>
      <c r="E163" s="15" t="str">
        <f t="shared" si="16"/>
        <v/>
      </c>
      <c r="F163" s="307" t="b">
        <f t="shared" si="17"/>
        <v>0</v>
      </c>
      <c r="G163" s="308">
        <f t="shared" si="15"/>
        <v>1</v>
      </c>
      <c r="H163" s="15" t="str">
        <f t="shared" si="13"/>
        <v/>
      </c>
      <c r="I163" s="15" t="str">
        <f t="shared" si="14"/>
        <v/>
      </c>
    </row>
    <row r="164" spans="1:9">
      <c r="A164" s="125">
        <v>155</v>
      </c>
      <c r="B164" s="126"/>
      <c r="C164" s="126"/>
      <c r="D164" s="128"/>
      <c r="E164" s="15" t="str">
        <f t="shared" si="16"/>
        <v/>
      </c>
      <c r="F164" s="307" t="b">
        <f t="shared" si="17"/>
        <v>0</v>
      </c>
      <c r="G164" s="308">
        <f t="shared" si="15"/>
        <v>1</v>
      </c>
      <c r="H164" s="15" t="str">
        <f t="shared" si="13"/>
        <v/>
      </c>
      <c r="I164" s="15" t="str">
        <f t="shared" si="14"/>
        <v/>
      </c>
    </row>
    <row r="165" spans="1:9">
      <c r="A165" s="125">
        <v>156</v>
      </c>
      <c r="B165" s="126"/>
      <c r="C165" s="126"/>
      <c r="D165" s="128"/>
      <c r="E165" s="15" t="str">
        <f t="shared" si="16"/>
        <v/>
      </c>
      <c r="F165" s="307" t="b">
        <f t="shared" si="17"/>
        <v>0</v>
      </c>
      <c r="G165" s="308">
        <f t="shared" si="15"/>
        <v>1</v>
      </c>
      <c r="H165" s="15" t="str">
        <f t="shared" si="13"/>
        <v/>
      </c>
      <c r="I165" s="15" t="str">
        <f t="shared" si="14"/>
        <v/>
      </c>
    </row>
    <row r="166" spans="1:9">
      <c r="A166" s="125">
        <v>157</v>
      </c>
      <c r="B166" s="126"/>
      <c r="C166" s="126"/>
      <c r="D166" s="128"/>
      <c r="E166" s="15" t="str">
        <f t="shared" si="16"/>
        <v/>
      </c>
      <c r="F166" s="307" t="b">
        <f t="shared" si="17"/>
        <v>0</v>
      </c>
      <c r="G166" s="308">
        <f t="shared" si="15"/>
        <v>1</v>
      </c>
      <c r="H166" s="15" t="str">
        <f t="shared" si="13"/>
        <v/>
      </c>
      <c r="I166" s="15" t="str">
        <f t="shared" si="14"/>
        <v/>
      </c>
    </row>
    <row r="167" spans="1:9">
      <c r="A167" s="125">
        <v>158</v>
      </c>
      <c r="B167" s="126"/>
      <c r="C167" s="126"/>
      <c r="D167" s="128"/>
      <c r="E167" s="15" t="str">
        <f t="shared" si="16"/>
        <v/>
      </c>
      <c r="F167" s="307" t="b">
        <f t="shared" si="17"/>
        <v>0</v>
      </c>
      <c r="G167" s="308">
        <f t="shared" si="15"/>
        <v>1</v>
      </c>
      <c r="H167" s="15" t="str">
        <f t="shared" si="13"/>
        <v/>
      </c>
      <c r="I167" s="15" t="str">
        <f t="shared" si="14"/>
        <v/>
      </c>
    </row>
    <row r="168" spans="1:9">
      <c r="A168" s="125">
        <v>159</v>
      </c>
      <c r="B168" s="126"/>
      <c r="C168" s="126"/>
      <c r="D168" s="128"/>
      <c r="E168" s="15" t="str">
        <f t="shared" si="16"/>
        <v/>
      </c>
      <c r="F168" s="307" t="b">
        <f t="shared" si="17"/>
        <v>0</v>
      </c>
      <c r="G168" s="308">
        <f t="shared" si="15"/>
        <v>1</v>
      </c>
      <c r="H168" s="15" t="str">
        <f t="shared" si="13"/>
        <v/>
      </c>
      <c r="I168" s="15" t="str">
        <f t="shared" si="14"/>
        <v/>
      </c>
    </row>
    <row r="169" spans="1:9">
      <c r="A169" s="125">
        <v>160</v>
      </c>
      <c r="B169" s="126"/>
      <c r="C169" s="126"/>
      <c r="D169" s="128"/>
      <c r="E169" s="15" t="str">
        <f t="shared" si="16"/>
        <v/>
      </c>
      <c r="F169" s="307" t="b">
        <f t="shared" si="17"/>
        <v>0</v>
      </c>
      <c r="G169" s="308">
        <f t="shared" si="15"/>
        <v>1</v>
      </c>
      <c r="H169" s="15" t="str">
        <f t="shared" si="13"/>
        <v/>
      </c>
      <c r="I169" s="15" t="str">
        <f t="shared" si="14"/>
        <v/>
      </c>
    </row>
    <row r="170" spans="1:9">
      <c r="A170" s="125">
        <v>161</v>
      </c>
      <c r="B170" s="126"/>
      <c r="C170" s="126"/>
      <c r="D170" s="128"/>
      <c r="E170" s="15" t="str">
        <f t="shared" si="16"/>
        <v/>
      </c>
      <c r="F170" s="307" t="b">
        <f t="shared" si="17"/>
        <v>0</v>
      </c>
      <c r="G170" s="308">
        <f t="shared" si="15"/>
        <v>1</v>
      </c>
      <c r="H170" s="15" t="str">
        <f t="shared" si="13"/>
        <v/>
      </c>
      <c r="I170" s="15" t="str">
        <f t="shared" si="14"/>
        <v/>
      </c>
    </row>
    <row r="171" spans="1:9">
      <c r="A171" s="125">
        <v>162</v>
      </c>
      <c r="B171" s="126"/>
      <c r="C171" s="126"/>
      <c r="D171" s="128"/>
      <c r="E171" s="15" t="str">
        <f t="shared" si="16"/>
        <v/>
      </c>
      <c r="F171" s="307" t="b">
        <f t="shared" si="17"/>
        <v>0</v>
      </c>
      <c r="G171" s="308">
        <f t="shared" si="15"/>
        <v>1</v>
      </c>
      <c r="H171" s="15" t="str">
        <f t="shared" si="13"/>
        <v/>
      </c>
      <c r="I171" s="15" t="str">
        <f t="shared" si="14"/>
        <v/>
      </c>
    </row>
    <row r="172" spans="1:9">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c r="A174" s="125">
        <v>165</v>
      </c>
      <c r="B174" s="126"/>
      <c r="C174" s="126"/>
      <c r="D174" s="128"/>
      <c r="E174" s="15" t="str">
        <f t="shared" si="16"/>
        <v/>
      </c>
      <c r="F174" s="307" t="b">
        <f t="shared" si="17"/>
        <v>0</v>
      </c>
      <c r="G174" s="308">
        <f t="shared" si="20"/>
        <v>1</v>
      </c>
      <c r="H174" s="15" t="str">
        <f t="shared" si="18"/>
        <v/>
      </c>
      <c r="I174" s="15" t="str">
        <f t="shared" si="19"/>
        <v/>
      </c>
    </row>
    <row r="175" spans="1:9">
      <c r="A175" s="125">
        <v>166</v>
      </c>
      <c r="B175" s="126"/>
      <c r="C175" s="126"/>
      <c r="D175" s="128"/>
      <c r="E175" s="15" t="str">
        <f t="shared" si="16"/>
        <v/>
      </c>
      <c r="F175" s="307" t="b">
        <f t="shared" si="17"/>
        <v>0</v>
      </c>
      <c r="G175" s="308">
        <f t="shared" si="20"/>
        <v>1</v>
      </c>
      <c r="H175" s="15" t="str">
        <f t="shared" si="18"/>
        <v/>
      </c>
      <c r="I175" s="15" t="str">
        <f t="shared" si="19"/>
        <v/>
      </c>
    </row>
    <row r="176" spans="1:9">
      <c r="A176" s="125">
        <v>167</v>
      </c>
      <c r="B176" s="126"/>
      <c r="C176" s="126"/>
      <c r="D176" s="128"/>
      <c r="E176" s="15" t="str">
        <f t="shared" si="16"/>
        <v/>
      </c>
      <c r="F176" s="307" t="b">
        <f t="shared" si="17"/>
        <v>0</v>
      </c>
      <c r="G176" s="308">
        <f t="shared" si="20"/>
        <v>1</v>
      </c>
      <c r="H176" s="15" t="str">
        <f t="shared" si="18"/>
        <v/>
      </c>
      <c r="I176" s="15" t="str">
        <f t="shared" si="19"/>
        <v/>
      </c>
    </row>
    <row r="177" spans="1:9">
      <c r="A177" s="125">
        <v>168</v>
      </c>
      <c r="B177" s="126"/>
      <c r="C177" s="126"/>
      <c r="D177" s="128"/>
      <c r="E177" s="15" t="str">
        <f t="shared" si="16"/>
        <v/>
      </c>
      <c r="F177" s="307" t="b">
        <f t="shared" si="17"/>
        <v>0</v>
      </c>
      <c r="G177" s="308">
        <f t="shared" si="20"/>
        <v>1</v>
      </c>
      <c r="H177" s="15" t="str">
        <f t="shared" si="18"/>
        <v/>
      </c>
      <c r="I177" s="15" t="str">
        <f t="shared" si="19"/>
        <v/>
      </c>
    </row>
    <row r="178" spans="1:9">
      <c r="A178" s="125">
        <v>169</v>
      </c>
      <c r="B178" s="126"/>
      <c r="C178" s="126"/>
      <c r="D178" s="128"/>
      <c r="E178" s="15" t="str">
        <f t="shared" si="16"/>
        <v/>
      </c>
      <c r="F178" s="307" t="b">
        <f t="shared" si="17"/>
        <v>0</v>
      </c>
      <c r="G178" s="308">
        <f t="shared" si="20"/>
        <v>1</v>
      </c>
      <c r="H178" s="15" t="str">
        <f t="shared" si="18"/>
        <v/>
      </c>
      <c r="I178" s="15" t="str">
        <f t="shared" si="19"/>
        <v/>
      </c>
    </row>
    <row r="179" spans="1:9">
      <c r="A179" s="125">
        <v>170</v>
      </c>
      <c r="B179" s="126"/>
      <c r="C179" s="126"/>
      <c r="D179" s="128"/>
      <c r="E179" s="15" t="str">
        <f t="shared" si="16"/>
        <v/>
      </c>
      <c r="F179" s="307" t="b">
        <f t="shared" si="17"/>
        <v>0</v>
      </c>
      <c r="G179" s="308">
        <f t="shared" si="20"/>
        <v>1</v>
      </c>
      <c r="H179" s="15" t="str">
        <f t="shared" si="18"/>
        <v/>
      </c>
      <c r="I179" s="15" t="str">
        <f t="shared" si="19"/>
        <v/>
      </c>
    </row>
    <row r="180" spans="1:9">
      <c r="A180" s="125">
        <v>171</v>
      </c>
      <c r="B180" s="126"/>
      <c r="C180" s="126"/>
      <c r="D180" s="128"/>
      <c r="E180" s="15" t="str">
        <f t="shared" si="16"/>
        <v/>
      </c>
      <c r="F180" s="307" t="b">
        <f t="shared" si="17"/>
        <v>0</v>
      </c>
      <c r="G180" s="308">
        <f t="shared" si="20"/>
        <v>1</v>
      </c>
      <c r="H180" s="15" t="str">
        <f t="shared" si="18"/>
        <v/>
      </c>
      <c r="I180" s="15" t="str">
        <f t="shared" si="19"/>
        <v/>
      </c>
    </row>
    <row r="181" spans="1:9">
      <c r="A181" s="125">
        <v>172</v>
      </c>
      <c r="B181" s="126"/>
      <c r="C181" s="126"/>
      <c r="D181" s="128"/>
      <c r="E181" s="15" t="str">
        <f t="shared" si="16"/>
        <v/>
      </c>
      <c r="F181" s="307" t="b">
        <f t="shared" si="17"/>
        <v>0</v>
      </c>
      <c r="G181" s="308">
        <f t="shared" si="20"/>
        <v>1</v>
      </c>
      <c r="H181" s="15" t="str">
        <f t="shared" si="18"/>
        <v/>
      </c>
      <c r="I181" s="15" t="str">
        <f t="shared" si="19"/>
        <v/>
      </c>
    </row>
    <row r="182" spans="1:9">
      <c r="A182" s="125">
        <v>173</v>
      </c>
      <c r="B182" s="126"/>
      <c r="C182" s="126"/>
      <c r="D182" s="128"/>
      <c r="E182" s="15" t="str">
        <f t="shared" si="16"/>
        <v/>
      </c>
      <c r="F182" s="307" t="b">
        <f t="shared" si="17"/>
        <v>0</v>
      </c>
      <c r="G182" s="308">
        <f t="shared" si="20"/>
        <v>1</v>
      </c>
      <c r="H182" s="15" t="str">
        <f t="shared" si="18"/>
        <v/>
      </c>
      <c r="I182" s="15" t="str">
        <f t="shared" si="19"/>
        <v/>
      </c>
    </row>
    <row r="183" spans="1:9">
      <c r="A183" s="125">
        <v>174</v>
      </c>
      <c r="B183" s="126"/>
      <c r="C183" s="126"/>
      <c r="D183" s="128"/>
      <c r="E183" s="15" t="str">
        <f t="shared" si="16"/>
        <v/>
      </c>
      <c r="F183" s="307" t="b">
        <f t="shared" si="17"/>
        <v>0</v>
      </c>
      <c r="G183" s="308">
        <f t="shared" si="20"/>
        <v>1</v>
      </c>
      <c r="H183" s="15" t="str">
        <f t="shared" si="18"/>
        <v/>
      </c>
      <c r="I183" s="15" t="str">
        <f t="shared" si="19"/>
        <v/>
      </c>
    </row>
    <row r="184" spans="1:9">
      <c r="A184" s="125">
        <v>175</v>
      </c>
      <c r="B184" s="126"/>
      <c r="C184" s="126"/>
      <c r="D184" s="128"/>
      <c r="E184" s="15" t="str">
        <f t="shared" si="16"/>
        <v/>
      </c>
      <c r="F184" s="307" t="b">
        <f t="shared" si="17"/>
        <v>0</v>
      </c>
      <c r="G184" s="308">
        <f t="shared" si="20"/>
        <v>1</v>
      </c>
      <c r="H184" s="15" t="str">
        <f t="shared" si="18"/>
        <v/>
      </c>
      <c r="I184" s="15" t="str">
        <f t="shared" si="19"/>
        <v/>
      </c>
    </row>
    <row r="185" spans="1:9">
      <c r="A185" s="125">
        <v>176</v>
      </c>
      <c r="B185" s="126"/>
      <c r="C185" s="126"/>
      <c r="D185" s="128"/>
      <c r="E185" s="15" t="str">
        <f t="shared" si="16"/>
        <v/>
      </c>
      <c r="F185" s="307" t="b">
        <f t="shared" si="17"/>
        <v>0</v>
      </c>
      <c r="G185" s="308">
        <f t="shared" si="20"/>
        <v>1</v>
      </c>
      <c r="H185" s="15" t="str">
        <f t="shared" si="18"/>
        <v/>
      </c>
      <c r="I185" s="15" t="str">
        <f t="shared" si="19"/>
        <v/>
      </c>
    </row>
    <row r="186" spans="1:9">
      <c r="A186" s="125">
        <v>177</v>
      </c>
      <c r="B186" s="126"/>
      <c r="C186" s="126"/>
      <c r="D186" s="128"/>
      <c r="E186" s="15" t="str">
        <f t="shared" si="16"/>
        <v/>
      </c>
      <c r="F186" s="307" t="b">
        <f t="shared" si="17"/>
        <v>0</v>
      </c>
      <c r="G186" s="308">
        <f t="shared" si="20"/>
        <v>1</v>
      </c>
      <c r="H186" s="15" t="str">
        <f t="shared" si="18"/>
        <v/>
      </c>
      <c r="I186" s="15" t="str">
        <f t="shared" si="19"/>
        <v/>
      </c>
    </row>
    <row r="187" spans="1:9">
      <c r="A187" s="125">
        <v>178</v>
      </c>
      <c r="B187" s="126"/>
      <c r="C187" s="126"/>
      <c r="D187" s="128"/>
      <c r="E187" s="15" t="str">
        <f t="shared" si="16"/>
        <v/>
      </c>
      <c r="F187" s="307" t="b">
        <f t="shared" si="17"/>
        <v>0</v>
      </c>
      <c r="G187" s="308">
        <f t="shared" si="20"/>
        <v>1</v>
      </c>
      <c r="H187" s="15" t="str">
        <f t="shared" si="18"/>
        <v/>
      </c>
      <c r="I187" s="15" t="str">
        <f t="shared" si="19"/>
        <v/>
      </c>
    </row>
    <row r="188" spans="1:9">
      <c r="A188" s="125">
        <v>179</v>
      </c>
      <c r="B188" s="126"/>
      <c r="C188" s="126"/>
      <c r="D188" s="128"/>
      <c r="E188" s="15" t="str">
        <f t="shared" si="16"/>
        <v/>
      </c>
      <c r="F188" s="307" t="b">
        <f t="shared" si="17"/>
        <v>0</v>
      </c>
      <c r="G188" s="308">
        <f t="shared" si="20"/>
        <v>1</v>
      </c>
      <c r="H188" s="15" t="str">
        <f t="shared" si="18"/>
        <v/>
      </c>
      <c r="I188" s="15" t="str">
        <f t="shared" si="19"/>
        <v/>
      </c>
    </row>
    <row r="189" spans="1:9">
      <c r="A189" s="125">
        <v>180</v>
      </c>
      <c r="B189" s="126"/>
      <c r="C189" s="126"/>
      <c r="D189" s="128"/>
      <c r="E189" s="15" t="str">
        <f t="shared" si="16"/>
        <v/>
      </c>
      <c r="F189" s="307" t="b">
        <f t="shared" si="17"/>
        <v>0</v>
      </c>
      <c r="G189" s="308">
        <f t="shared" si="20"/>
        <v>1</v>
      </c>
      <c r="H189" s="15" t="str">
        <f t="shared" si="18"/>
        <v/>
      </c>
      <c r="I189" s="15" t="str">
        <f t="shared" si="19"/>
        <v/>
      </c>
    </row>
    <row r="190" spans="1:9">
      <c r="A190" s="125">
        <v>181</v>
      </c>
      <c r="B190" s="126"/>
      <c r="C190" s="126"/>
      <c r="D190" s="128"/>
      <c r="E190" s="15" t="str">
        <f t="shared" si="16"/>
        <v/>
      </c>
      <c r="F190" s="307" t="b">
        <f t="shared" si="17"/>
        <v>0</v>
      </c>
      <c r="G190" s="308">
        <f t="shared" si="20"/>
        <v>1</v>
      </c>
      <c r="H190" s="15" t="str">
        <f t="shared" si="18"/>
        <v/>
      </c>
      <c r="I190" s="15" t="str">
        <f t="shared" si="19"/>
        <v/>
      </c>
    </row>
    <row r="191" spans="1:9">
      <c r="A191" s="125">
        <v>182</v>
      </c>
      <c r="B191" s="126"/>
      <c r="C191" s="126"/>
      <c r="D191" s="128"/>
      <c r="E191" s="15" t="str">
        <f t="shared" si="16"/>
        <v/>
      </c>
      <c r="F191" s="307" t="b">
        <f t="shared" si="17"/>
        <v>0</v>
      </c>
      <c r="G191" s="308">
        <f t="shared" si="20"/>
        <v>1</v>
      </c>
      <c r="H191" s="15" t="str">
        <f t="shared" si="18"/>
        <v/>
      </c>
      <c r="I191" s="15" t="str">
        <f t="shared" si="19"/>
        <v/>
      </c>
    </row>
    <row r="192" spans="1:9">
      <c r="A192" s="125">
        <v>183</v>
      </c>
      <c r="B192" s="126"/>
      <c r="C192" s="126"/>
      <c r="D192" s="128"/>
      <c r="E192" s="15" t="str">
        <f t="shared" si="16"/>
        <v/>
      </c>
      <c r="F192" s="307" t="b">
        <f t="shared" si="17"/>
        <v>0</v>
      </c>
      <c r="G192" s="308">
        <f t="shared" si="20"/>
        <v>1</v>
      </c>
      <c r="H192" s="15" t="str">
        <f t="shared" si="18"/>
        <v/>
      </c>
      <c r="I192" s="15" t="str">
        <f t="shared" si="19"/>
        <v/>
      </c>
    </row>
    <row r="193" spans="1:9">
      <c r="A193" s="125">
        <v>184</v>
      </c>
      <c r="B193" s="126"/>
      <c r="C193" s="126"/>
      <c r="D193" s="128"/>
      <c r="E193" s="15" t="str">
        <f t="shared" si="16"/>
        <v/>
      </c>
      <c r="F193" s="307" t="b">
        <f t="shared" si="17"/>
        <v>0</v>
      </c>
      <c r="G193" s="308">
        <f t="shared" si="20"/>
        <v>1</v>
      </c>
      <c r="H193" s="15" t="str">
        <f t="shared" si="18"/>
        <v/>
      </c>
      <c r="I193" s="15" t="str">
        <f t="shared" si="19"/>
        <v/>
      </c>
    </row>
    <row r="194" spans="1:9">
      <c r="A194" s="125">
        <v>185</v>
      </c>
      <c r="B194" s="126"/>
      <c r="C194" s="126"/>
      <c r="D194" s="128"/>
      <c r="E194" s="15" t="str">
        <f t="shared" si="16"/>
        <v/>
      </c>
      <c r="F194" s="307" t="b">
        <f t="shared" si="17"/>
        <v>0</v>
      </c>
      <c r="G194" s="308">
        <f t="shared" si="20"/>
        <v>1</v>
      </c>
      <c r="H194" s="15" t="str">
        <f t="shared" si="18"/>
        <v/>
      </c>
      <c r="I194" s="15" t="str">
        <f t="shared" si="19"/>
        <v/>
      </c>
    </row>
    <row r="195" spans="1:9">
      <c r="A195" s="125">
        <v>186</v>
      </c>
      <c r="B195" s="126"/>
      <c r="C195" s="126"/>
      <c r="D195" s="128"/>
      <c r="E195" s="15" t="str">
        <f t="shared" si="16"/>
        <v/>
      </c>
      <c r="F195" s="307" t="b">
        <f t="shared" si="17"/>
        <v>0</v>
      </c>
      <c r="G195" s="308">
        <f t="shared" si="20"/>
        <v>1</v>
      </c>
      <c r="H195" s="15" t="str">
        <f t="shared" si="18"/>
        <v/>
      </c>
      <c r="I195" s="15" t="str">
        <f t="shared" si="19"/>
        <v/>
      </c>
    </row>
    <row r="196" spans="1:9">
      <c r="A196" s="125">
        <v>187</v>
      </c>
      <c r="B196" s="126"/>
      <c r="C196" s="126"/>
      <c r="D196" s="128"/>
      <c r="E196" s="15" t="str">
        <f t="shared" si="16"/>
        <v/>
      </c>
      <c r="F196" s="307" t="b">
        <f t="shared" si="17"/>
        <v>0</v>
      </c>
      <c r="G196" s="308">
        <f t="shared" si="20"/>
        <v>1</v>
      </c>
      <c r="H196" s="15" t="str">
        <f t="shared" si="18"/>
        <v/>
      </c>
      <c r="I196" s="15" t="str">
        <f t="shared" si="19"/>
        <v/>
      </c>
    </row>
    <row r="197" spans="1:9">
      <c r="A197" s="125">
        <v>188</v>
      </c>
      <c r="B197" s="126"/>
      <c r="C197" s="126"/>
      <c r="D197" s="128"/>
      <c r="E197" s="15" t="str">
        <f t="shared" si="16"/>
        <v/>
      </c>
      <c r="F197" s="307" t="b">
        <f t="shared" si="17"/>
        <v>0</v>
      </c>
      <c r="G197" s="308">
        <f t="shared" si="20"/>
        <v>1</v>
      </c>
      <c r="H197" s="15" t="str">
        <f t="shared" si="18"/>
        <v/>
      </c>
      <c r="I197" s="15" t="str">
        <f t="shared" si="19"/>
        <v/>
      </c>
    </row>
    <row r="198" spans="1:9">
      <c r="A198" s="125">
        <v>189</v>
      </c>
      <c r="B198" s="126"/>
      <c r="C198" s="126"/>
      <c r="D198" s="128"/>
      <c r="E198" s="15" t="str">
        <f t="shared" si="16"/>
        <v/>
      </c>
      <c r="F198" s="307" t="b">
        <f t="shared" si="17"/>
        <v>0</v>
      </c>
      <c r="G198" s="308">
        <f t="shared" si="20"/>
        <v>1</v>
      </c>
      <c r="H198" s="15" t="str">
        <f t="shared" si="18"/>
        <v/>
      </c>
      <c r="I198" s="15" t="str">
        <f t="shared" si="19"/>
        <v/>
      </c>
    </row>
    <row r="199" spans="1:9">
      <c r="A199" s="125">
        <v>190</v>
      </c>
      <c r="B199" s="126"/>
      <c r="C199" s="126"/>
      <c r="D199" s="128"/>
      <c r="E199" s="15" t="str">
        <f t="shared" si="16"/>
        <v/>
      </c>
      <c r="F199" s="307" t="b">
        <f t="shared" si="17"/>
        <v>0</v>
      </c>
      <c r="G199" s="308">
        <f t="shared" si="20"/>
        <v>1</v>
      </c>
      <c r="H199" s="15" t="str">
        <f t="shared" si="18"/>
        <v/>
      </c>
      <c r="I199" s="15" t="str">
        <f t="shared" si="19"/>
        <v/>
      </c>
    </row>
    <row r="200" spans="1:9">
      <c r="A200" s="125">
        <v>191</v>
      </c>
      <c r="B200" s="126"/>
      <c r="C200" s="126"/>
      <c r="D200" s="128"/>
      <c r="E200" s="15" t="str">
        <f t="shared" si="16"/>
        <v/>
      </c>
      <c r="F200" s="307" t="b">
        <f t="shared" si="17"/>
        <v>0</v>
      </c>
      <c r="G200" s="308">
        <f t="shared" si="20"/>
        <v>1</v>
      </c>
      <c r="H200" s="15" t="str">
        <f t="shared" si="18"/>
        <v/>
      </c>
      <c r="I200" s="15" t="str">
        <f t="shared" si="19"/>
        <v/>
      </c>
    </row>
    <row r="201" spans="1:9">
      <c r="A201" s="125">
        <v>192</v>
      </c>
      <c r="B201" s="126"/>
      <c r="C201" s="126"/>
      <c r="D201" s="128"/>
      <c r="E201" s="15" t="str">
        <f t="shared" si="16"/>
        <v/>
      </c>
      <c r="F201" s="307" t="b">
        <f t="shared" si="17"/>
        <v>0</v>
      </c>
      <c r="G201" s="308">
        <f t="shared" si="20"/>
        <v>1</v>
      </c>
      <c r="H201" s="15" t="str">
        <f t="shared" si="18"/>
        <v/>
      </c>
      <c r="I201" s="15" t="str">
        <f t="shared" si="19"/>
        <v/>
      </c>
    </row>
    <row r="202" spans="1:9">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c r="A203" s="125">
        <v>194</v>
      </c>
      <c r="B203" s="126"/>
      <c r="C203" s="126"/>
      <c r="D203" s="128"/>
      <c r="E203" s="15" t="str">
        <f t="shared" si="21"/>
        <v/>
      </c>
      <c r="F203" s="307" t="b">
        <f t="shared" si="22"/>
        <v>0</v>
      </c>
      <c r="G203" s="308">
        <f t="shared" si="20"/>
        <v>1</v>
      </c>
      <c r="H203" s="15" t="str">
        <f t="shared" si="18"/>
        <v/>
      </c>
      <c r="I203" s="15" t="str">
        <f t="shared" si="19"/>
        <v/>
      </c>
    </row>
    <row r="204" spans="1:9">
      <c r="A204" s="125">
        <v>195</v>
      </c>
      <c r="B204" s="126"/>
      <c r="C204" s="126"/>
      <c r="D204" s="128"/>
      <c r="E204" s="15" t="str">
        <f t="shared" si="21"/>
        <v/>
      </c>
      <c r="F204" s="307" t="b">
        <f t="shared" si="22"/>
        <v>0</v>
      </c>
      <c r="G204" s="308">
        <f t="shared" si="20"/>
        <v>1</v>
      </c>
      <c r="H204" s="15" t="str">
        <f t="shared" si="18"/>
        <v/>
      </c>
      <c r="I204" s="15" t="str">
        <f t="shared" si="19"/>
        <v/>
      </c>
    </row>
    <row r="205" spans="1:9">
      <c r="A205" s="125">
        <v>196</v>
      </c>
      <c r="B205" s="126"/>
      <c r="C205" s="126"/>
      <c r="D205" s="128"/>
      <c r="E205" s="15" t="str">
        <f t="shared" si="21"/>
        <v/>
      </c>
      <c r="F205" s="307" t="b">
        <f t="shared" si="22"/>
        <v>0</v>
      </c>
      <c r="G205" s="308">
        <f t="shared" si="20"/>
        <v>1</v>
      </c>
      <c r="H205" s="15" t="str">
        <f t="shared" si="18"/>
        <v/>
      </c>
      <c r="I205" s="15" t="str">
        <f t="shared" si="19"/>
        <v/>
      </c>
    </row>
    <row r="206" spans="1:9">
      <c r="A206" s="125">
        <v>197</v>
      </c>
      <c r="B206" s="126"/>
      <c r="C206" s="126"/>
      <c r="D206" s="128"/>
      <c r="E206" s="15" t="str">
        <f t="shared" si="21"/>
        <v/>
      </c>
      <c r="F206" s="307" t="b">
        <f t="shared" si="22"/>
        <v>0</v>
      </c>
      <c r="G206" s="308">
        <f t="shared" si="20"/>
        <v>1</v>
      </c>
      <c r="H206" s="15" t="str">
        <f t="shared" si="18"/>
        <v/>
      </c>
      <c r="I206" s="15" t="str">
        <f t="shared" si="19"/>
        <v/>
      </c>
    </row>
    <row r="207" spans="1:9">
      <c r="A207" s="125">
        <v>198</v>
      </c>
      <c r="B207" s="126"/>
      <c r="C207" s="126"/>
      <c r="D207" s="128"/>
      <c r="E207" s="15" t="str">
        <f t="shared" si="21"/>
        <v/>
      </c>
      <c r="F207" s="307" t="b">
        <f t="shared" si="22"/>
        <v>0</v>
      </c>
      <c r="G207" s="308">
        <f t="shared" si="20"/>
        <v>1</v>
      </c>
      <c r="H207" s="15" t="str">
        <f t="shared" si="18"/>
        <v/>
      </c>
      <c r="I207" s="15" t="str">
        <f t="shared" si="19"/>
        <v/>
      </c>
    </row>
    <row r="208" spans="1:9">
      <c r="A208" s="125">
        <v>199</v>
      </c>
      <c r="B208" s="126"/>
      <c r="C208" s="126"/>
      <c r="D208" s="128"/>
      <c r="E208" s="15" t="str">
        <f t="shared" si="21"/>
        <v/>
      </c>
      <c r="F208" s="307" t="b">
        <f t="shared" si="22"/>
        <v>0</v>
      </c>
      <c r="G208" s="308">
        <f t="shared" si="20"/>
        <v>1</v>
      </c>
      <c r="H208" s="15" t="str">
        <f t="shared" si="18"/>
        <v/>
      </c>
      <c r="I208" s="15" t="str">
        <f t="shared" si="19"/>
        <v/>
      </c>
    </row>
    <row r="209" spans="1:9">
      <c r="A209" s="125">
        <v>200</v>
      </c>
      <c r="B209" s="126"/>
      <c r="C209" s="126"/>
      <c r="D209" s="128"/>
      <c r="E209" s="15" t="str">
        <f t="shared" si="21"/>
        <v/>
      </c>
      <c r="F209" s="307" t="b">
        <f t="shared" si="22"/>
        <v>0</v>
      </c>
      <c r="G209" s="308">
        <f t="shared" si="20"/>
        <v>1</v>
      </c>
      <c r="H209" s="15" t="str">
        <f t="shared" si="18"/>
        <v/>
      </c>
      <c r="I209" s="15" t="str">
        <f t="shared" si="19"/>
        <v/>
      </c>
    </row>
    <row r="210" spans="1:9">
      <c r="A210" s="125">
        <v>201</v>
      </c>
      <c r="B210" s="126"/>
      <c r="C210" s="126"/>
      <c r="D210" s="128"/>
      <c r="E210" s="15" t="str">
        <f t="shared" si="21"/>
        <v/>
      </c>
      <c r="F210" s="307" t="b">
        <f t="shared" si="22"/>
        <v>0</v>
      </c>
      <c r="G210" s="308">
        <f t="shared" si="20"/>
        <v>1</v>
      </c>
      <c r="H210" s="15" t="str">
        <f t="shared" si="18"/>
        <v/>
      </c>
      <c r="I210" s="15" t="str">
        <f t="shared" si="19"/>
        <v/>
      </c>
    </row>
    <row r="211" spans="1:9">
      <c r="A211" s="125">
        <v>202</v>
      </c>
      <c r="B211" s="126"/>
      <c r="C211" s="126"/>
      <c r="D211" s="128"/>
      <c r="E211" s="15" t="str">
        <f t="shared" si="21"/>
        <v/>
      </c>
      <c r="F211" s="307" t="b">
        <f t="shared" si="22"/>
        <v>0</v>
      </c>
      <c r="G211" s="308">
        <f t="shared" si="20"/>
        <v>1</v>
      </c>
      <c r="H211" s="15" t="str">
        <f t="shared" si="18"/>
        <v/>
      </c>
      <c r="I211" s="15" t="str">
        <f t="shared" si="19"/>
        <v/>
      </c>
    </row>
    <row r="212" spans="1:9">
      <c r="A212" s="125">
        <v>203</v>
      </c>
      <c r="B212" s="126"/>
      <c r="C212" s="126"/>
      <c r="D212" s="128"/>
      <c r="E212" s="15" t="str">
        <f t="shared" si="21"/>
        <v/>
      </c>
      <c r="F212" s="307" t="b">
        <f t="shared" si="22"/>
        <v>0</v>
      </c>
      <c r="G212" s="308">
        <f t="shared" si="20"/>
        <v>1</v>
      </c>
      <c r="H212" s="15" t="str">
        <f t="shared" si="18"/>
        <v/>
      </c>
      <c r="I212" s="15" t="str">
        <f t="shared" si="19"/>
        <v/>
      </c>
    </row>
    <row r="213" spans="1:9">
      <c r="A213" s="125">
        <v>204</v>
      </c>
      <c r="B213" s="126"/>
      <c r="C213" s="126"/>
      <c r="D213" s="128"/>
      <c r="E213" s="15" t="str">
        <f t="shared" si="21"/>
        <v/>
      </c>
      <c r="F213" s="307" t="b">
        <f t="shared" si="22"/>
        <v>0</v>
      </c>
      <c r="G213" s="308">
        <f t="shared" si="20"/>
        <v>1</v>
      </c>
      <c r="H213" s="15" t="str">
        <f t="shared" si="18"/>
        <v/>
      </c>
      <c r="I213" s="15" t="str">
        <f t="shared" si="19"/>
        <v/>
      </c>
    </row>
    <row r="214" spans="1:9">
      <c r="A214" s="125">
        <v>205</v>
      </c>
      <c r="B214" s="126"/>
      <c r="C214" s="126"/>
      <c r="D214" s="128"/>
      <c r="E214" s="15" t="str">
        <f t="shared" si="21"/>
        <v/>
      </c>
      <c r="F214" s="307" t="b">
        <f t="shared" si="22"/>
        <v>0</v>
      </c>
      <c r="G214" s="308">
        <f t="shared" si="20"/>
        <v>1</v>
      </c>
      <c r="H214" s="15" t="str">
        <f t="shared" si="18"/>
        <v/>
      </c>
      <c r="I214" s="15" t="str">
        <f t="shared" si="19"/>
        <v/>
      </c>
    </row>
    <row r="215" spans="1:9">
      <c r="A215" s="125">
        <v>206</v>
      </c>
      <c r="B215" s="126"/>
      <c r="C215" s="126"/>
      <c r="D215" s="128"/>
      <c r="E215" s="15" t="str">
        <f t="shared" si="21"/>
        <v/>
      </c>
      <c r="F215" s="307" t="b">
        <f t="shared" si="22"/>
        <v>0</v>
      </c>
      <c r="G215" s="308">
        <f t="shared" si="20"/>
        <v>1</v>
      </c>
      <c r="H215" s="15" t="str">
        <f t="shared" si="18"/>
        <v/>
      </c>
      <c r="I215" s="15" t="str">
        <f t="shared" si="19"/>
        <v/>
      </c>
    </row>
    <row r="216" spans="1:9">
      <c r="A216" s="125">
        <v>207</v>
      </c>
      <c r="B216" s="126"/>
      <c r="C216" s="126"/>
      <c r="D216" s="128"/>
      <c r="E216" s="15" t="str">
        <f t="shared" si="21"/>
        <v/>
      </c>
      <c r="F216" s="307" t="b">
        <f t="shared" si="22"/>
        <v>0</v>
      </c>
      <c r="G216" s="308">
        <f t="shared" si="20"/>
        <v>1</v>
      </c>
      <c r="H216" s="15" t="str">
        <f t="shared" si="18"/>
        <v/>
      </c>
      <c r="I216" s="15" t="str">
        <f t="shared" si="19"/>
        <v/>
      </c>
    </row>
    <row r="217" spans="1:9">
      <c r="A217" s="125">
        <v>208</v>
      </c>
      <c r="B217" s="126"/>
      <c r="C217" s="126"/>
      <c r="D217" s="128"/>
      <c r="E217" s="15" t="str">
        <f t="shared" si="21"/>
        <v/>
      </c>
      <c r="F217" s="307" t="b">
        <f t="shared" si="22"/>
        <v>0</v>
      </c>
      <c r="G217" s="308">
        <f t="shared" si="20"/>
        <v>1</v>
      </c>
      <c r="H217" s="15" t="str">
        <f t="shared" si="18"/>
        <v/>
      </c>
      <c r="I217" s="15" t="str">
        <f t="shared" si="19"/>
        <v/>
      </c>
    </row>
    <row r="218" spans="1:9">
      <c r="A218" s="125">
        <v>209</v>
      </c>
      <c r="B218" s="126"/>
      <c r="C218" s="126"/>
      <c r="D218" s="128"/>
      <c r="E218" s="15" t="str">
        <f t="shared" si="21"/>
        <v/>
      </c>
      <c r="F218" s="307" t="b">
        <f t="shared" si="22"/>
        <v>0</v>
      </c>
      <c r="G218" s="308">
        <f t="shared" si="20"/>
        <v>1</v>
      </c>
      <c r="H218" s="15" t="str">
        <f t="shared" si="18"/>
        <v/>
      </c>
      <c r="I218" s="15" t="str">
        <f t="shared" si="19"/>
        <v/>
      </c>
    </row>
    <row r="219" spans="1:9">
      <c r="A219" s="125">
        <v>210</v>
      </c>
      <c r="B219" s="126"/>
      <c r="C219" s="126"/>
      <c r="D219" s="128"/>
      <c r="E219" s="15" t="str">
        <f t="shared" si="21"/>
        <v/>
      </c>
      <c r="F219" s="307" t="b">
        <f t="shared" si="22"/>
        <v>0</v>
      </c>
      <c r="G219" s="308">
        <f t="shared" si="20"/>
        <v>1</v>
      </c>
      <c r="H219" s="15" t="str">
        <f t="shared" si="18"/>
        <v/>
      </c>
      <c r="I219" s="15" t="str">
        <f t="shared" si="19"/>
        <v/>
      </c>
    </row>
    <row r="220" spans="1:9">
      <c r="A220" s="125">
        <v>211</v>
      </c>
      <c r="B220" s="126"/>
      <c r="C220" s="126"/>
      <c r="D220" s="128"/>
      <c r="E220" s="15" t="str">
        <f t="shared" si="21"/>
        <v/>
      </c>
      <c r="F220" s="307" t="b">
        <f t="shared" si="22"/>
        <v>0</v>
      </c>
      <c r="G220" s="308">
        <f t="shared" si="20"/>
        <v>1</v>
      </c>
      <c r="H220" s="15" t="str">
        <f t="shared" si="18"/>
        <v/>
      </c>
      <c r="I220" s="15" t="str">
        <f t="shared" si="19"/>
        <v/>
      </c>
    </row>
    <row r="221" spans="1:9">
      <c r="A221" s="125">
        <v>212</v>
      </c>
      <c r="B221" s="126"/>
      <c r="C221" s="126"/>
      <c r="D221" s="128"/>
      <c r="E221" s="15" t="str">
        <f t="shared" si="21"/>
        <v/>
      </c>
      <c r="F221" s="307" t="b">
        <f t="shared" si="22"/>
        <v>0</v>
      </c>
      <c r="G221" s="308">
        <f t="shared" si="20"/>
        <v>1</v>
      </c>
      <c r="H221" s="15" t="str">
        <f t="shared" si="18"/>
        <v/>
      </c>
      <c r="I221" s="15" t="str">
        <f t="shared" si="19"/>
        <v/>
      </c>
    </row>
    <row r="222" spans="1:9">
      <c r="A222" s="125">
        <v>213</v>
      </c>
      <c r="B222" s="126"/>
      <c r="C222" s="126"/>
      <c r="D222" s="128"/>
      <c r="E222" s="15" t="str">
        <f t="shared" si="21"/>
        <v/>
      </c>
      <c r="F222" s="307" t="b">
        <f t="shared" si="22"/>
        <v>0</v>
      </c>
      <c r="G222" s="308">
        <f t="shared" si="20"/>
        <v>1</v>
      </c>
      <c r="H222" s="15" t="str">
        <f t="shared" si="18"/>
        <v/>
      </c>
      <c r="I222" s="15" t="str">
        <f t="shared" si="19"/>
        <v/>
      </c>
    </row>
    <row r="223" spans="1:9">
      <c r="A223" s="125">
        <v>214</v>
      </c>
      <c r="B223" s="126"/>
      <c r="C223" s="126"/>
      <c r="D223" s="128"/>
      <c r="E223" s="15" t="str">
        <f t="shared" si="21"/>
        <v/>
      </c>
      <c r="F223" s="307" t="b">
        <f t="shared" si="22"/>
        <v>0</v>
      </c>
      <c r="G223" s="308">
        <f t="shared" si="20"/>
        <v>1</v>
      </c>
      <c r="H223" s="15" t="str">
        <f t="shared" si="18"/>
        <v/>
      </c>
      <c r="I223" s="15" t="str">
        <f t="shared" si="19"/>
        <v/>
      </c>
    </row>
    <row r="224" spans="1:9">
      <c r="A224" s="125">
        <v>215</v>
      </c>
      <c r="B224" s="126"/>
      <c r="C224" s="126"/>
      <c r="D224" s="128"/>
      <c r="E224" s="15" t="str">
        <f t="shared" si="21"/>
        <v/>
      </c>
      <c r="F224" s="307" t="b">
        <f t="shared" si="22"/>
        <v>0</v>
      </c>
      <c r="G224" s="308">
        <f t="shared" si="20"/>
        <v>1</v>
      </c>
      <c r="H224" s="15" t="str">
        <f t="shared" si="18"/>
        <v/>
      </c>
      <c r="I224" s="15" t="str">
        <f t="shared" si="19"/>
        <v/>
      </c>
    </row>
    <row r="225" spans="1:9">
      <c r="A225" s="125">
        <v>216</v>
      </c>
      <c r="B225" s="126"/>
      <c r="C225" s="126"/>
      <c r="D225" s="128"/>
      <c r="E225" s="15" t="str">
        <f t="shared" si="21"/>
        <v/>
      </c>
      <c r="F225" s="307" t="b">
        <f t="shared" si="22"/>
        <v>0</v>
      </c>
      <c r="G225" s="308">
        <f t="shared" si="20"/>
        <v>1</v>
      </c>
      <c r="H225" s="15" t="str">
        <f t="shared" si="18"/>
        <v/>
      </c>
      <c r="I225" s="15" t="str">
        <f t="shared" si="19"/>
        <v/>
      </c>
    </row>
    <row r="226" spans="1:9">
      <c r="A226" s="125">
        <v>217</v>
      </c>
      <c r="B226" s="126"/>
      <c r="C226" s="126"/>
      <c r="D226" s="128"/>
      <c r="E226" s="15" t="str">
        <f t="shared" si="21"/>
        <v/>
      </c>
      <c r="F226" s="307" t="b">
        <f t="shared" si="22"/>
        <v>0</v>
      </c>
      <c r="G226" s="308">
        <f t="shared" si="20"/>
        <v>1</v>
      </c>
      <c r="H226" s="15" t="str">
        <f t="shared" si="18"/>
        <v/>
      </c>
      <c r="I226" s="15" t="str">
        <f t="shared" si="19"/>
        <v/>
      </c>
    </row>
    <row r="227" spans="1:9">
      <c r="A227" s="125">
        <v>218</v>
      </c>
      <c r="B227" s="126"/>
      <c r="C227" s="126"/>
      <c r="D227" s="128"/>
      <c r="E227" s="15" t="str">
        <f t="shared" si="21"/>
        <v/>
      </c>
      <c r="F227" s="307" t="b">
        <f t="shared" si="22"/>
        <v>0</v>
      </c>
      <c r="G227" s="308">
        <f t="shared" si="20"/>
        <v>1</v>
      </c>
      <c r="H227" s="15" t="str">
        <f t="shared" si="18"/>
        <v/>
      </c>
      <c r="I227" s="15" t="str">
        <f t="shared" si="19"/>
        <v/>
      </c>
    </row>
    <row r="228" spans="1:9">
      <c r="A228" s="125">
        <v>219</v>
      </c>
      <c r="B228" s="126"/>
      <c r="C228" s="126"/>
      <c r="D228" s="128"/>
      <c r="E228" s="15" t="str">
        <f t="shared" si="21"/>
        <v/>
      </c>
      <c r="F228" s="307" t="b">
        <f t="shared" si="22"/>
        <v>0</v>
      </c>
      <c r="G228" s="308">
        <f t="shared" si="20"/>
        <v>1</v>
      </c>
      <c r="H228" s="15" t="str">
        <f t="shared" si="18"/>
        <v/>
      </c>
      <c r="I228" s="15" t="str">
        <f t="shared" si="19"/>
        <v/>
      </c>
    </row>
    <row r="229" spans="1:9">
      <c r="A229" s="125">
        <v>220</v>
      </c>
      <c r="B229" s="126"/>
      <c r="C229" s="126"/>
      <c r="D229" s="128"/>
      <c r="E229" s="15" t="str">
        <f t="shared" si="21"/>
        <v/>
      </c>
      <c r="F229" s="307" t="b">
        <f t="shared" si="22"/>
        <v>0</v>
      </c>
      <c r="G229" s="308">
        <f t="shared" si="20"/>
        <v>1</v>
      </c>
      <c r="H229" s="15" t="str">
        <f t="shared" si="18"/>
        <v/>
      </c>
      <c r="I229" s="15" t="str">
        <f t="shared" si="19"/>
        <v/>
      </c>
    </row>
    <row r="230" spans="1:9">
      <c r="A230" s="125">
        <v>221</v>
      </c>
      <c r="B230" s="126"/>
      <c r="C230" s="126"/>
      <c r="D230" s="128"/>
      <c r="E230" s="15" t="str">
        <f t="shared" si="21"/>
        <v/>
      </c>
      <c r="F230" s="307" t="b">
        <f t="shared" si="22"/>
        <v>0</v>
      </c>
      <c r="G230" s="308">
        <f t="shared" si="20"/>
        <v>1</v>
      </c>
      <c r="H230" s="15" t="str">
        <f t="shared" si="18"/>
        <v/>
      </c>
      <c r="I230" s="15" t="str">
        <f t="shared" si="19"/>
        <v/>
      </c>
    </row>
    <row r="231" spans="1:9">
      <c r="A231" s="125">
        <v>222</v>
      </c>
      <c r="B231" s="126"/>
      <c r="C231" s="126"/>
      <c r="D231" s="128"/>
      <c r="E231" s="15" t="str">
        <f t="shared" si="21"/>
        <v/>
      </c>
      <c r="F231" s="307" t="b">
        <f t="shared" si="22"/>
        <v>0</v>
      </c>
      <c r="G231" s="308">
        <f t="shared" si="20"/>
        <v>1</v>
      </c>
      <c r="H231" s="15" t="str">
        <f t="shared" si="18"/>
        <v/>
      </c>
      <c r="I231" s="15" t="str">
        <f t="shared" si="19"/>
        <v/>
      </c>
    </row>
    <row r="232" spans="1:9">
      <c r="A232" s="125">
        <v>223</v>
      </c>
      <c r="B232" s="126"/>
      <c r="C232" s="126"/>
      <c r="D232" s="128"/>
      <c r="E232" s="15" t="str">
        <f t="shared" si="21"/>
        <v/>
      </c>
      <c r="F232" s="307" t="b">
        <f t="shared" si="22"/>
        <v>0</v>
      </c>
      <c r="G232" s="308">
        <f t="shared" si="20"/>
        <v>1</v>
      </c>
      <c r="H232" s="15" t="str">
        <f t="shared" si="18"/>
        <v/>
      </c>
      <c r="I232" s="15" t="str">
        <f t="shared" si="19"/>
        <v/>
      </c>
    </row>
    <row r="233" spans="1:9">
      <c r="A233" s="125">
        <v>224</v>
      </c>
      <c r="B233" s="126"/>
      <c r="C233" s="126"/>
      <c r="D233" s="128"/>
      <c r="E233" s="15" t="str">
        <f t="shared" si="21"/>
        <v/>
      </c>
      <c r="F233" s="307" t="b">
        <f t="shared" si="22"/>
        <v>0</v>
      </c>
      <c r="G233" s="308">
        <f t="shared" si="20"/>
        <v>1</v>
      </c>
      <c r="H233" s="15" t="str">
        <f t="shared" si="18"/>
        <v/>
      </c>
      <c r="I233" s="15" t="str">
        <f t="shared" si="19"/>
        <v/>
      </c>
    </row>
    <row r="234" spans="1:9">
      <c r="A234" s="125">
        <v>225</v>
      </c>
      <c r="B234" s="126"/>
      <c r="C234" s="126"/>
      <c r="D234" s="128"/>
      <c r="E234" s="15" t="str">
        <f t="shared" si="21"/>
        <v/>
      </c>
      <c r="F234" s="307" t="b">
        <f t="shared" si="22"/>
        <v>0</v>
      </c>
      <c r="G234" s="308">
        <f t="shared" si="20"/>
        <v>1</v>
      </c>
      <c r="H234" s="15" t="str">
        <f t="shared" si="18"/>
        <v/>
      </c>
      <c r="I234" s="15" t="str">
        <f t="shared" si="19"/>
        <v/>
      </c>
    </row>
    <row r="235" spans="1:9">
      <c r="A235" s="125">
        <v>226</v>
      </c>
      <c r="B235" s="126"/>
      <c r="C235" s="126"/>
      <c r="D235" s="128"/>
      <c r="E235" s="15" t="str">
        <f t="shared" si="21"/>
        <v/>
      </c>
      <c r="F235" s="307" t="b">
        <f t="shared" si="22"/>
        <v>0</v>
      </c>
      <c r="G235" s="308">
        <f t="shared" si="20"/>
        <v>1</v>
      </c>
      <c r="H235" s="15" t="str">
        <f t="shared" si="18"/>
        <v/>
      </c>
      <c r="I235" s="15" t="str">
        <f t="shared" si="19"/>
        <v/>
      </c>
    </row>
    <row r="236" spans="1:9">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c r="A238" s="125">
        <v>229</v>
      </c>
      <c r="B238" s="126"/>
      <c r="C238" s="126"/>
      <c r="D238" s="128"/>
      <c r="E238" s="15" t="str">
        <f t="shared" si="21"/>
        <v/>
      </c>
      <c r="F238" s="307" t="b">
        <f t="shared" si="22"/>
        <v>0</v>
      </c>
      <c r="G238" s="308">
        <f t="shared" si="25"/>
        <v>1</v>
      </c>
      <c r="H238" s="15" t="str">
        <f t="shared" si="23"/>
        <v/>
      </c>
      <c r="I238" s="15" t="str">
        <f t="shared" si="24"/>
        <v/>
      </c>
    </row>
    <row r="239" spans="1:9">
      <c r="A239" s="125">
        <v>230</v>
      </c>
      <c r="B239" s="126"/>
      <c r="C239" s="126"/>
      <c r="D239" s="128"/>
      <c r="E239" s="15" t="str">
        <f t="shared" si="21"/>
        <v/>
      </c>
      <c r="F239" s="307" t="b">
        <f t="shared" si="22"/>
        <v>0</v>
      </c>
      <c r="G239" s="308">
        <f t="shared" si="25"/>
        <v>1</v>
      </c>
      <c r="H239" s="15" t="str">
        <f t="shared" si="23"/>
        <v/>
      </c>
      <c r="I239" s="15" t="str">
        <f t="shared" si="24"/>
        <v/>
      </c>
    </row>
    <row r="240" spans="1:9">
      <c r="A240" s="125">
        <v>231</v>
      </c>
      <c r="B240" s="126"/>
      <c r="C240" s="126"/>
      <c r="D240" s="128"/>
      <c r="E240" s="15" t="str">
        <f t="shared" si="21"/>
        <v/>
      </c>
      <c r="F240" s="307" t="b">
        <f t="shared" si="22"/>
        <v>0</v>
      </c>
      <c r="G240" s="308">
        <f t="shared" si="25"/>
        <v>1</v>
      </c>
      <c r="H240" s="15" t="str">
        <f t="shared" si="23"/>
        <v/>
      </c>
      <c r="I240" s="15" t="str">
        <f t="shared" si="24"/>
        <v/>
      </c>
    </row>
    <row r="241" spans="1:9">
      <c r="A241" s="125">
        <v>232</v>
      </c>
      <c r="B241" s="126"/>
      <c r="C241" s="126"/>
      <c r="D241" s="128"/>
      <c r="E241" s="15" t="str">
        <f t="shared" si="21"/>
        <v/>
      </c>
      <c r="F241" s="307" t="b">
        <f t="shared" si="22"/>
        <v>0</v>
      </c>
      <c r="G241" s="308">
        <f t="shared" si="25"/>
        <v>1</v>
      </c>
      <c r="H241" s="15" t="str">
        <f t="shared" si="23"/>
        <v/>
      </c>
      <c r="I241" s="15" t="str">
        <f t="shared" si="24"/>
        <v/>
      </c>
    </row>
    <row r="242" spans="1:9">
      <c r="A242" s="125">
        <v>233</v>
      </c>
      <c r="B242" s="126"/>
      <c r="C242" s="126"/>
      <c r="D242" s="128"/>
      <c r="E242" s="15" t="str">
        <f t="shared" si="21"/>
        <v/>
      </c>
      <c r="F242" s="307" t="b">
        <f t="shared" si="22"/>
        <v>0</v>
      </c>
      <c r="G242" s="308">
        <f t="shared" si="25"/>
        <v>1</v>
      </c>
      <c r="H242" s="15" t="str">
        <f t="shared" si="23"/>
        <v/>
      </c>
      <c r="I242" s="15" t="str">
        <f t="shared" si="24"/>
        <v/>
      </c>
    </row>
    <row r="243" spans="1:9">
      <c r="A243" s="125">
        <v>234</v>
      </c>
      <c r="B243" s="126"/>
      <c r="C243" s="126"/>
      <c r="D243" s="128"/>
      <c r="E243" s="15" t="str">
        <f t="shared" si="21"/>
        <v/>
      </c>
      <c r="F243" s="307" t="b">
        <f t="shared" si="22"/>
        <v>0</v>
      </c>
      <c r="G243" s="308">
        <f t="shared" si="25"/>
        <v>1</v>
      </c>
      <c r="H243" s="15" t="str">
        <f t="shared" si="23"/>
        <v/>
      </c>
      <c r="I243" s="15" t="str">
        <f t="shared" si="24"/>
        <v/>
      </c>
    </row>
    <row r="244" spans="1:9">
      <c r="A244" s="125">
        <v>235</v>
      </c>
      <c r="B244" s="126"/>
      <c r="C244" s="126"/>
      <c r="D244" s="128"/>
      <c r="E244" s="15" t="str">
        <f t="shared" si="21"/>
        <v/>
      </c>
      <c r="F244" s="307" t="b">
        <f t="shared" si="22"/>
        <v>0</v>
      </c>
      <c r="G244" s="308">
        <f t="shared" si="25"/>
        <v>1</v>
      </c>
      <c r="H244" s="15" t="str">
        <f t="shared" si="23"/>
        <v/>
      </c>
      <c r="I244" s="15" t="str">
        <f t="shared" si="24"/>
        <v/>
      </c>
    </row>
    <row r="245" spans="1:9">
      <c r="A245" s="125">
        <v>236</v>
      </c>
      <c r="B245" s="126"/>
      <c r="C245" s="126"/>
      <c r="D245" s="128"/>
      <c r="E245" s="15" t="str">
        <f t="shared" si="21"/>
        <v/>
      </c>
      <c r="F245" s="307" t="b">
        <f t="shared" si="22"/>
        <v>0</v>
      </c>
      <c r="G245" s="308">
        <f t="shared" si="25"/>
        <v>1</v>
      </c>
      <c r="H245" s="15" t="str">
        <f t="shared" si="23"/>
        <v/>
      </c>
      <c r="I245" s="15" t="str">
        <f t="shared" si="24"/>
        <v/>
      </c>
    </row>
    <row r="246" spans="1:9">
      <c r="A246" s="125">
        <v>237</v>
      </c>
      <c r="B246" s="126"/>
      <c r="C246" s="126"/>
      <c r="D246" s="128"/>
      <c r="E246" s="15" t="str">
        <f t="shared" si="21"/>
        <v/>
      </c>
      <c r="F246" s="307" t="b">
        <f t="shared" si="22"/>
        <v>0</v>
      </c>
      <c r="G246" s="308">
        <f t="shared" si="25"/>
        <v>1</v>
      </c>
      <c r="H246" s="15" t="str">
        <f t="shared" si="23"/>
        <v/>
      </c>
      <c r="I246" s="15" t="str">
        <f t="shared" si="24"/>
        <v/>
      </c>
    </row>
    <row r="247" spans="1:9">
      <c r="A247" s="125">
        <v>238</v>
      </c>
      <c r="B247" s="126"/>
      <c r="C247" s="126"/>
      <c r="D247" s="128"/>
      <c r="E247" s="15" t="str">
        <f t="shared" si="21"/>
        <v/>
      </c>
      <c r="F247" s="307" t="b">
        <f t="shared" si="22"/>
        <v>0</v>
      </c>
      <c r="G247" s="308">
        <f t="shared" si="25"/>
        <v>1</v>
      </c>
      <c r="H247" s="15" t="str">
        <f t="shared" si="23"/>
        <v/>
      </c>
      <c r="I247" s="15" t="str">
        <f t="shared" si="24"/>
        <v/>
      </c>
    </row>
    <row r="248" spans="1:9">
      <c r="A248" s="125">
        <v>239</v>
      </c>
      <c r="B248" s="126"/>
      <c r="C248" s="126"/>
      <c r="D248" s="128"/>
      <c r="E248" s="15" t="str">
        <f t="shared" si="21"/>
        <v/>
      </c>
      <c r="F248" s="307" t="b">
        <f t="shared" si="22"/>
        <v>0</v>
      </c>
      <c r="G248" s="308">
        <f t="shared" si="25"/>
        <v>1</v>
      </c>
      <c r="H248" s="15" t="str">
        <f t="shared" si="23"/>
        <v/>
      </c>
      <c r="I248" s="15" t="str">
        <f t="shared" si="24"/>
        <v/>
      </c>
    </row>
    <row r="249" spans="1:9">
      <c r="A249" s="125">
        <v>240</v>
      </c>
      <c r="B249" s="126"/>
      <c r="C249" s="126"/>
      <c r="D249" s="128"/>
      <c r="E249" s="15" t="str">
        <f t="shared" si="21"/>
        <v/>
      </c>
      <c r="F249" s="307" t="b">
        <f t="shared" si="22"/>
        <v>0</v>
      </c>
      <c r="G249" s="308">
        <f t="shared" si="25"/>
        <v>1</v>
      </c>
      <c r="H249" s="15" t="str">
        <f t="shared" si="23"/>
        <v/>
      </c>
      <c r="I249" s="15" t="str">
        <f t="shared" si="24"/>
        <v/>
      </c>
    </row>
    <row r="250" spans="1:9">
      <c r="A250" s="125">
        <v>241</v>
      </c>
      <c r="B250" s="126"/>
      <c r="C250" s="126"/>
      <c r="D250" s="128"/>
      <c r="E250" s="15" t="str">
        <f t="shared" si="21"/>
        <v/>
      </c>
      <c r="F250" s="307" t="b">
        <f t="shared" si="22"/>
        <v>0</v>
      </c>
      <c r="G250" s="308">
        <f t="shared" si="25"/>
        <v>1</v>
      </c>
      <c r="H250" s="15" t="str">
        <f t="shared" si="23"/>
        <v/>
      </c>
      <c r="I250" s="15" t="str">
        <f t="shared" si="24"/>
        <v/>
      </c>
    </row>
    <row r="251" spans="1:9">
      <c r="A251" s="125">
        <v>242</v>
      </c>
      <c r="B251" s="126"/>
      <c r="C251" s="126"/>
      <c r="D251" s="128"/>
      <c r="E251" s="15" t="str">
        <f t="shared" si="21"/>
        <v/>
      </c>
      <c r="F251" s="307" t="b">
        <f t="shared" si="22"/>
        <v>0</v>
      </c>
      <c r="G251" s="308">
        <f t="shared" si="25"/>
        <v>1</v>
      </c>
      <c r="H251" s="15" t="str">
        <f t="shared" si="23"/>
        <v/>
      </c>
      <c r="I251" s="15" t="str">
        <f t="shared" si="24"/>
        <v/>
      </c>
    </row>
    <row r="252" spans="1:9">
      <c r="A252" s="125">
        <v>243</v>
      </c>
      <c r="B252" s="126"/>
      <c r="C252" s="126"/>
      <c r="D252" s="128"/>
      <c r="E252" s="15" t="str">
        <f t="shared" si="21"/>
        <v/>
      </c>
      <c r="F252" s="307" t="b">
        <f t="shared" si="22"/>
        <v>0</v>
      </c>
      <c r="G252" s="308">
        <f t="shared" si="25"/>
        <v>1</v>
      </c>
      <c r="H252" s="15" t="str">
        <f t="shared" si="23"/>
        <v/>
      </c>
      <c r="I252" s="15" t="str">
        <f t="shared" si="24"/>
        <v/>
      </c>
    </row>
    <row r="253" spans="1:9">
      <c r="A253" s="125">
        <v>244</v>
      </c>
      <c r="B253" s="126"/>
      <c r="C253" s="126"/>
      <c r="D253" s="128"/>
      <c r="E253" s="15" t="str">
        <f t="shared" si="21"/>
        <v/>
      </c>
      <c r="F253" s="307" t="b">
        <f t="shared" si="22"/>
        <v>0</v>
      </c>
      <c r="G253" s="308">
        <f t="shared" si="25"/>
        <v>1</v>
      </c>
      <c r="H253" s="15" t="str">
        <f t="shared" si="23"/>
        <v/>
      </c>
      <c r="I253" s="15" t="str">
        <f t="shared" si="24"/>
        <v/>
      </c>
    </row>
    <row r="254" spans="1:9">
      <c r="A254" s="125">
        <v>245</v>
      </c>
      <c r="B254" s="126"/>
      <c r="C254" s="126"/>
      <c r="D254" s="128"/>
      <c r="E254" s="15" t="str">
        <f t="shared" si="21"/>
        <v/>
      </c>
      <c r="F254" s="307" t="b">
        <f t="shared" si="22"/>
        <v>0</v>
      </c>
      <c r="G254" s="308">
        <f t="shared" si="25"/>
        <v>1</v>
      </c>
      <c r="H254" s="15" t="str">
        <f t="shared" si="23"/>
        <v/>
      </c>
      <c r="I254" s="15" t="str">
        <f t="shared" si="24"/>
        <v/>
      </c>
    </row>
    <row r="255" spans="1:9">
      <c r="A255" s="125">
        <v>246</v>
      </c>
      <c r="B255" s="126"/>
      <c r="C255" s="126"/>
      <c r="D255" s="128"/>
      <c r="E255" s="15" t="str">
        <f t="shared" si="21"/>
        <v/>
      </c>
      <c r="F255" s="307" t="b">
        <f t="shared" si="22"/>
        <v>0</v>
      </c>
      <c r="G255" s="308">
        <f t="shared" si="25"/>
        <v>1</v>
      </c>
      <c r="H255" s="15" t="str">
        <f t="shared" si="23"/>
        <v/>
      </c>
      <c r="I255" s="15" t="str">
        <f t="shared" si="24"/>
        <v/>
      </c>
    </row>
    <row r="256" spans="1:9">
      <c r="A256" s="125">
        <v>247</v>
      </c>
      <c r="B256" s="126"/>
      <c r="C256" s="126"/>
      <c r="D256" s="128"/>
      <c r="E256" s="15" t="str">
        <f t="shared" si="21"/>
        <v/>
      </c>
      <c r="F256" s="307" t="b">
        <f t="shared" si="22"/>
        <v>0</v>
      </c>
      <c r="G256" s="308">
        <f t="shared" si="25"/>
        <v>1</v>
      </c>
      <c r="H256" s="15" t="str">
        <f t="shared" si="23"/>
        <v/>
      </c>
      <c r="I256" s="15" t="str">
        <f t="shared" si="24"/>
        <v/>
      </c>
    </row>
    <row r="257" spans="1:9">
      <c r="A257" s="125">
        <v>248</v>
      </c>
      <c r="B257" s="126"/>
      <c r="C257" s="126"/>
      <c r="D257" s="128"/>
      <c r="E257" s="15" t="str">
        <f t="shared" si="21"/>
        <v/>
      </c>
      <c r="F257" s="307" t="b">
        <f t="shared" si="22"/>
        <v>0</v>
      </c>
      <c r="G257" s="308">
        <f t="shared" si="25"/>
        <v>1</v>
      </c>
      <c r="H257" s="15" t="str">
        <f t="shared" si="23"/>
        <v/>
      </c>
      <c r="I257" s="15" t="str">
        <f t="shared" si="24"/>
        <v/>
      </c>
    </row>
    <row r="258" spans="1:9">
      <c r="A258" s="125">
        <v>249</v>
      </c>
      <c r="B258" s="126"/>
      <c r="C258" s="126"/>
      <c r="D258" s="128"/>
      <c r="E258" s="15" t="str">
        <f t="shared" si="21"/>
        <v/>
      </c>
      <c r="F258" s="307" t="b">
        <f t="shared" si="22"/>
        <v>0</v>
      </c>
      <c r="G258" s="308">
        <f t="shared" si="25"/>
        <v>1</v>
      </c>
      <c r="H258" s="15" t="str">
        <f t="shared" si="23"/>
        <v/>
      </c>
      <c r="I258" s="15" t="str">
        <f t="shared" si="24"/>
        <v/>
      </c>
    </row>
    <row r="259" spans="1:9">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8rj4+pN7o+HSl5xixNPOT/B0nebAQp7Mzxc8+HrC/twgfbQX5kzUjI/gkJ9I2oZmPBj2cXhqPh3zgttIh3bf3w==" saltValue="JJJFOSkGjQdpMd5IW+m54g=="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L22" sqref="L22"/>
    </sheetView>
  </sheetViews>
  <sheetFormatPr defaultColWidth="9.140625" defaultRowHeight="15.75"/>
  <cols>
    <col min="1" max="1" width="5.7109375" style="53" customWidth="1"/>
    <col min="2" max="2" width="59.85546875" style="57" customWidth="1"/>
    <col min="3" max="3" width="10.7109375" style="62" customWidth="1"/>
    <col min="4" max="4" width="17.7109375" style="57" customWidth="1"/>
    <col min="5" max="5" width="9.140625" style="63" hidden="1" customWidth="1"/>
    <col min="6" max="6" width="9.140625" style="57" hidden="1" customWidth="1"/>
    <col min="7" max="16" width="9.140625" style="57" customWidth="1"/>
    <col min="17" max="16384" width="9.140625" style="57"/>
  </cols>
  <sheetData>
    <row r="1" spans="1:6" s="53" customFormat="1">
      <c r="A1" s="52" t="s">
        <v>483</v>
      </c>
      <c r="C1" s="54"/>
      <c r="D1" s="56"/>
    </row>
    <row r="2" spans="1:6" s="53" customFormat="1">
      <c r="A2" s="304" t="str">
        <f>IF(ISBLANK(facultate), IF(ISBLANK(departament),"","Departament " &amp; departament), "Facultatea " &amp; facultate)</f>
        <v>Facultatea Științe ale Comunicării</v>
      </c>
      <c r="C2" s="54"/>
      <c r="D2" s="56"/>
    </row>
    <row r="3" spans="1:6" s="53" customFormat="1">
      <c r="A3" s="304" t="str">
        <f>IF(ISBLANK(departament),"","Departamentul " &amp; departament)</f>
        <v>Departamentul Comunicare și Limbi Străine</v>
      </c>
      <c r="C3" s="54"/>
      <c r="D3" s="56"/>
    </row>
    <row r="4" spans="1:6">
      <c r="A4" s="448" t="s">
        <v>903</v>
      </c>
      <c r="B4" s="448"/>
      <c r="C4" s="448"/>
      <c r="D4" s="448"/>
    </row>
    <row r="5" spans="1:6">
      <c r="A5" s="448" t="s">
        <v>1011</v>
      </c>
      <c r="B5" s="448"/>
      <c r="C5" s="448"/>
      <c r="D5" s="448"/>
    </row>
    <row r="6" spans="1:6" ht="13.5" customHeight="1">
      <c r="C6" s="57"/>
      <c r="D6" s="305" t="str">
        <f>CONCATENATE(functie," ",nume_candidat)</f>
        <v>Profesor Pop Mirela-Cristina</v>
      </c>
    </row>
    <row r="7" spans="1:6" ht="18.75" customHeight="1">
      <c r="A7" s="445" t="s">
        <v>338</v>
      </c>
      <c r="B7" s="445" t="s">
        <v>1041</v>
      </c>
      <c r="C7" s="451" t="s">
        <v>2</v>
      </c>
      <c r="D7" s="503" t="s">
        <v>544</v>
      </c>
      <c r="E7" s="452" t="s">
        <v>541</v>
      </c>
      <c r="F7" s="453" t="s">
        <v>551</v>
      </c>
    </row>
    <row r="8" spans="1:6" ht="46.5" customHeight="1">
      <c r="A8" s="445"/>
      <c r="B8" s="445"/>
      <c r="C8" s="451"/>
      <c r="D8" s="504"/>
      <c r="E8" s="452"/>
      <c r="F8" s="453"/>
    </row>
    <row r="9" spans="1:6">
      <c r="A9" s="79"/>
      <c r="B9" s="58"/>
      <c r="C9" s="29"/>
      <c r="D9" s="130">
        <f>SUMIF(D10:D1010,"&gt;0")</f>
        <v>10</v>
      </c>
      <c r="E9" s="261"/>
    </row>
    <row r="10" spans="1:6" ht="47.25">
      <c r="A10" s="36">
        <v>1</v>
      </c>
      <c r="B10" s="7" t="s">
        <v>1340</v>
      </c>
      <c r="C10" s="189">
        <v>2025</v>
      </c>
      <c r="D10" s="15">
        <f t="shared" ref="D10:D73" si="0">IF(OR($B10="",,,,$C10&lt;an_initial,$C10&gt;an_final,),"",10)</f>
        <v>10</v>
      </c>
      <c r="E10" s="307" t="b">
        <f t="shared" ref="E10:E73" si="1">IF(nume_candidat="",FALSE,ISNUMBER(SEARCH(nume_candidat,$B10)))</f>
        <v>0</v>
      </c>
      <c r="F10" s="308">
        <f t="shared" ref="F10" si="2">LEN(B10)-LEN(SUBSTITUTE(B10,",",""))+1</f>
        <v>3</v>
      </c>
    </row>
    <row r="11" spans="1:6">
      <c r="A11" s="36">
        <v>2</v>
      </c>
      <c r="B11" s="7"/>
      <c r="C11" s="189"/>
      <c r="D11" s="15" t="str">
        <f t="shared" si="0"/>
        <v/>
      </c>
      <c r="E11" s="307" t="b">
        <f t="shared" si="1"/>
        <v>0</v>
      </c>
      <c r="F11" s="308">
        <f t="shared" ref="F11:F74" si="3">LEN(B11)-LEN(SUBSTITUTE(B11,",",""))+1</f>
        <v>1</v>
      </c>
    </row>
    <row r="12" spans="1:6">
      <c r="A12" s="36">
        <v>3</v>
      </c>
      <c r="B12" s="7"/>
      <c r="C12" s="189"/>
      <c r="D12" s="15" t="str">
        <f t="shared" si="0"/>
        <v/>
      </c>
      <c r="E12" s="307" t="b">
        <f t="shared" si="1"/>
        <v>0</v>
      </c>
      <c r="F12" s="308">
        <f t="shared" si="3"/>
        <v>1</v>
      </c>
    </row>
    <row r="13" spans="1:6">
      <c r="A13" s="36">
        <v>4</v>
      </c>
      <c r="B13" s="6"/>
      <c r="C13" s="188"/>
      <c r="D13" s="15" t="str">
        <f t="shared" si="0"/>
        <v/>
      </c>
      <c r="E13" s="307" t="b">
        <f t="shared" si="1"/>
        <v>0</v>
      </c>
      <c r="F13" s="308">
        <f t="shared" si="3"/>
        <v>1</v>
      </c>
    </row>
    <row r="14" spans="1:6">
      <c r="A14" s="36">
        <v>5</v>
      </c>
      <c r="B14" s="6"/>
      <c r="C14" s="188"/>
      <c r="D14" s="15" t="str">
        <f t="shared" si="0"/>
        <v/>
      </c>
      <c r="E14" s="307" t="b">
        <f t="shared" si="1"/>
        <v>0</v>
      </c>
      <c r="F14" s="308">
        <f t="shared" si="3"/>
        <v>1</v>
      </c>
    </row>
    <row r="15" spans="1:6">
      <c r="A15" s="36">
        <v>6</v>
      </c>
      <c r="B15" s="6"/>
      <c r="C15" s="188"/>
      <c r="D15" s="15" t="str">
        <f t="shared" si="0"/>
        <v/>
      </c>
      <c r="E15" s="307" t="b">
        <f t="shared" si="1"/>
        <v>0</v>
      </c>
      <c r="F15" s="308">
        <f t="shared" si="3"/>
        <v>1</v>
      </c>
    </row>
    <row r="16" spans="1:6">
      <c r="A16" s="36">
        <v>7</v>
      </c>
      <c r="B16" s="6"/>
      <c r="C16" s="188"/>
      <c r="D16" s="15" t="str">
        <f t="shared" si="0"/>
        <v/>
      </c>
      <c r="E16" s="307" t="b">
        <f t="shared" si="1"/>
        <v>0</v>
      </c>
      <c r="F16" s="308">
        <f t="shared" si="3"/>
        <v>1</v>
      </c>
    </row>
    <row r="17" spans="1:6">
      <c r="A17" s="36">
        <v>8</v>
      </c>
      <c r="B17" s="6"/>
      <c r="C17" s="188"/>
      <c r="D17" s="15" t="str">
        <f t="shared" si="0"/>
        <v/>
      </c>
      <c r="E17" s="307" t="b">
        <f t="shared" si="1"/>
        <v>0</v>
      </c>
      <c r="F17" s="308">
        <f t="shared" si="3"/>
        <v>1</v>
      </c>
    </row>
    <row r="18" spans="1:6">
      <c r="A18" s="36">
        <v>9</v>
      </c>
      <c r="B18" s="6"/>
      <c r="C18" s="188"/>
      <c r="D18" s="15" t="str">
        <f t="shared" si="0"/>
        <v/>
      </c>
      <c r="E18" s="307" t="b">
        <f t="shared" si="1"/>
        <v>0</v>
      </c>
      <c r="F18" s="308">
        <f t="shared" si="3"/>
        <v>1</v>
      </c>
    </row>
    <row r="19" spans="1:6">
      <c r="A19" s="36">
        <v>10</v>
      </c>
      <c r="B19" s="6"/>
      <c r="C19" s="188"/>
      <c r="D19" s="15" t="str">
        <f t="shared" si="0"/>
        <v/>
      </c>
      <c r="E19" s="307" t="b">
        <f t="shared" si="1"/>
        <v>0</v>
      </c>
      <c r="F19" s="308">
        <f t="shared" si="3"/>
        <v>1</v>
      </c>
    </row>
    <row r="20" spans="1:6">
      <c r="A20" s="36">
        <v>11</v>
      </c>
      <c r="B20" s="6"/>
      <c r="C20" s="188"/>
      <c r="D20" s="15" t="str">
        <f t="shared" si="0"/>
        <v/>
      </c>
      <c r="E20" s="307" t="b">
        <f t="shared" si="1"/>
        <v>0</v>
      </c>
      <c r="F20" s="308">
        <f t="shared" si="3"/>
        <v>1</v>
      </c>
    </row>
    <row r="21" spans="1:6">
      <c r="A21" s="36">
        <v>12</v>
      </c>
      <c r="B21" s="6"/>
      <c r="C21" s="188"/>
      <c r="D21" s="15" t="str">
        <f t="shared" si="0"/>
        <v/>
      </c>
      <c r="E21" s="307" t="b">
        <f t="shared" si="1"/>
        <v>0</v>
      </c>
      <c r="F21" s="308">
        <f t="shared" si="3"/>
        <v>1</v>
      </c>
    </row>
    <row r="22" spans="1:6">
      <c r="A22" s="36">
        <v>13</v>
      </c>
      <c r="B22" s="6"/>
      <c r="C22" s="188"/>
      <c r="D22" s="15" t="str">
        <f t="shared" si="0"/>
        <v/>
      </c>
      <c r="E22" s="307" t="b">
        <f t="shared" si="1"/>
        <v>0</v>
      </c>
      <c r="F22" s="308">
        <f t="shared" si="3"/>
        <v>1</v>
      </c>
    </row>
    <row r="23" spans="1:6">
      <c r="A23" s="36">
        <v>14</v>
      </c>
      <c r="B23" s="6"/>
      <c r="C23" s="188"/>
      <c r="D23" s="15" t="str">
        <f t="shared" si="0"/>
        <v/>
      </c>
      <c r="E23" s="307" t="b">
        <f t="shared" si="1"/>
        <v>0</v>
      </c>
      <c r="F23" s="308">
        <f t="shared" si="3"/>
        <v>1</v>
      </c>
    </row>
    <row r="24" spans="1:6">
      <c r="A24" s="36">
        <v>15</v>
      </c>
      <c r="B24" s="6"/>
      <c r="C24" s="188"/>
      <c r="D24" s="15" t="str">
        <f t="shared" si="0"/>
        <v/>
      </c>
      <c r="E24" s="307" t="b">
        <f t="shared" si="1"/>
        <v>0</v>
      </c>
      <c r="F24" s="308">
        <f t="shared" si="3"/>
        <v>1</v>
      </c>
    </row>
    <row r="25" spans="1:6">
      <c r="A25" s="36">
        <v>16</v>
      </c>
      <c r="B25" s="6"/>
      <c r="C25" s="188"/>
      <c r="D25" s="15" t="str">
        <f t="shared" si="0"/>
        <v/>
      </c>
      <c r="E25" s="307" t="b">
        <f t="shared" si="1"/>
        <v>0</v>
      </c>
      <c r="F25" s="308">
        <f t="shared" si="3"/>
        <v>1</v>
      </c>
    </row>
    <row r="26" spans="1:6">
      <c r="A26" s="36">
        <v>17</v>
      </c>
      <c r="B26" s="6"/>
      <c r="C26" s="188"/>
      <c r="D26" s="15" t="str">
        <f t="shared" si="0"/>
        <v/>
      </c>
      <c r="E26" s="307" t="b">
        <f t="shared" si="1"/>
        <v>0</v>
      </c>
      <c r="F26" s="308">
        <f t="shared" si="3"/>
        <v>1</v>
      </c>
    </row>
    <row r="27" spans="1:6">
      <c r="A27" s="36">
        <v>18</v>
      </c>
      <c r="B27" s="6"/>
      <c r="C27" s="188"/>
      <c r="D27" s="15" t="str">
        <f t="shared" si="0"/>
        <v/>
      </c>
      <c r="E27" s="307" t="b">
        <f t="shared" si="1"/>
        <v>0</v>
      </c>
      <c r="F27" s="308">
        <f t="shared" si="3"/>
        <v>1</v>
      </c>
    </row>
    <row r="28" spans="1:6">
      <c r="A28" s="36">
        <v>19</v>
      </c>
      <c r="B28" s="6"/>
      <c r="C28" s="188"/>
      <c r="D28" s="15" t="str">
        <f t="shared" si="0"/>
        <v/>
      </c>
      <c r="E28" s="307" t="b">
        <f t="shared" si="1"/>
        <v>0</v>
      </c>
      <c r="F28" s="308">
        <f t="shared" si="3"/>
        <v>1</v>
      </c>
    </row>
    <row r="29" spans="1:6">
      <c r="A29" s="36">
        <v>20</v>
      </c>
      <c r="B29" s="6"/>
      <c r="C29" s="188"/>
      <c r="D29" s="15" t="str">
        <f t="shared" si="0"/>
        <v/>
      </c>
      <c r="E29" s="307" t="b">
        <f t="shared" si="1"/>
        <v>0</v>
      </c>
      <c r="F29" s="308">
        <f t="shared" si="3"/>
        <v>1</v>
      </c>
    </row>
    <row r="30" spans="1:6">
      <c r="A30" s="36">
        <v>21</v>
      </c>
      <c r="B30" s="6"/>
      <c r="C30" s="188"/>
      <c r="D30" s="15" t="str">
        <f t="shared" si="0"/>
        <v/>
      </c>
      <c r="E30" s="307" t="b">
        <f t="shared" si="1"/>
        <v>0</v>
      </c>
      <c r="F30" s="308">
        <f t="shared" si="3"/>
        <v>1</v>
      </c>
    </row>
    <row r="31" spans="1:6">
      <c r="A31" s="36">
        <v>22</v>
      </c>
      <c r="B31" s="6"/>
      <c r="C31" s="188"/>
      <c r="D31" s="15" t="str">
        <f t="shared" si="0"/>
        <v/>
      </c>
      <c r="E31" s="307" t="b">
        <f t="shared" si="1"/>
        <v>0</v>
      </c>
      <c r="F31" s="308">
        <f t="shared" si="3"/>
        <v>1</v>
      </c>
    </row>
    <row r="32" spans="1:6">
      <c r="A32" s="36">
        <v>23</v>
      </c>
      <c r="B32" s="6"/>
      <c r="C32" s="188"/>
      <c r="D32" s="15" t="str">
        <f t="shared" si="0"/>
        <v/>
      </c>
      <c r="E32" s="307" t="b">
        <f t="shared" si="1"/>
        <v>0</v>
      </c>
      <c r="F32" s="308">
        <f t="shared" si="3"/>
        <v>1</v>
      </c>
    </row>
    <row r="33" spans="1:6">
      <c r="A33" s="36">
        <v>24</v>
      </c>
      <c r="B33" s="6"/>
      <c r="C33" s="188"/>
      <c r="D33" s="15" t="str">
        <f t="shared" si="0"/>
        <v/>
      </c>
      <c r="E33" s="307" t="b">
        <f t="shared" si="1"/>
        <v>0</v>
      </c>
      <c r="F33" s="308">
        <f t="shared" si="3"/>
        <v>1</v>
      </c>
    </row>
    <row r="34" spans="1:6">
      <c r="A34" s="36">
        <v>25</v>
      </c>
      <c r="B34" s="6"/>
      <c r="C34" s="188"/>
      <c r="D34" s="15" t="str">
        <f t="shared" si="0"/>
        <v/>
      </c>
      <c r="E34" s="307" t="b">
        <f t="shared" si="1"/>
        <v>0</v>
      </c>
      <c r="F34" s="308">
        <f t="shared" si="3"/>
        <v>1</v>
      </c>
    </row>
    <row r="35" spans="1:6">
      <c r="A35" s="36">
        <v>26</v>
      </c>
      <c r="B35" s="6"/>
      <c r="C35" s="188"/>
      <c r="D35" s="15" t="str">
        <f t="shared" si="0"/>
        <v/>
      </c>
      <c r="E35" s="307" t="b">
        <f t="shared" si="1"/>
        <v>0</v>
      </c>
      <c r="F35" s="308">
        <f t="shared" si="3"/>
        <v>1</v>
      </c>
    </row>
    <row r="36" spans="1:6">
      <c r="A36" s="36">
        <v>27</v>
      </c>
      <c r="B36" s="6"/>
      <c r="C36" s="188"/>
      <c r="D36" s="15" t="str">
        <f t="shared" si="0"/>
        <v/>
      </c>
      <c r="E36" s="307" t="b">
        <f t="shared" si="1"/>
        <v>0</v>
      </c>
      <c r="F36" s="308">
        <f t="shared" si="3"/>
        <v>1</v>
      </c>
    </row>
    <row r="37" spans="1:6">
      <c r="A37" s="36">
        <v>28</v>
      </c>
      <c r="B37" s="6"/>
      <c r="C37" s="188"/>
      <c r="D37" s="15" t="str">
        <f t="shared" si="0"/>
        <v/>
      </c>
      <c r="E37" s="307" t="b">
        <f t="shared" si="1"/>
        <v>0</v>
      </c>
      <c r="F37" s="308">
        <f t="shared" si="3"/>
        <v>1</v>
      </c>
    </row>
    <row r="38" spans="1:6">
      <c r="A38" s="36">
        <v>29</v>
      </c>
      <c r="B38" s="6"/>
      <c r="C38" s="188"/>
      <c r="D38" s="15" t="str">
        <f t="shared" si="0"/>
        <v/>
      </c>
      <c r="E38" s="307" t="b">
        <f t="shared" si="1"/>
        <v>0</v>
      </c>
      <c r="F38" s="308">
        <f t="shared" si="3"/>
        <v>1</v>
      </c>
    </row>
    <row r="39" spans="1:6">
      <c r="A39" s="36">
        <v>30</v>
      </c>
      <c r="B39" s="6"/>
      <c r="C39" s="188"/>
      <c r="D39" s="15" t="str">
        <f t="shared" si="0"/>
        <v/>
      </c>
      <c r="E39" s="307" t="b">
        <f t="shared" si="1"/>
        <v>0</v>
      </c>
      <c r="F39" s="308">
        <f t="shared" si="3"/>
        <v>1</v>
      </c>
    </row>
    <row r="40" spans="1:6">
      <c r="A40" s="36">
        <v>31</v>
      </c>
      <c r="B40" s="6"/>
      <c r="C40" s="188"/>
      <c r="D40" s="15" t="str">
        <f t="shared" si="0"/>
        <v/>
      </c>
      <c r="E40" s="307" t="b">
        <f t="shared" si="1"/>
        <v>0</v>
      </c>
      <c r="F40" s="308">
        <f t="shared" si="3"/>
        <v>1</v>
      </c>
    </row>
    <row r="41" spans="1:6">
      <c r="A41" s="36">
        <v>32</v>
      </c>
      <c r="B41" s="6"/>
      <c r="C41" s="188"/>
      <c r="D41" s="15" t="str">
        <f t="shared" si="0"/>
        <v/>
      </c>
      <c r="E41" s="307" t="b">
        <f t="shared" si="1"/>
        <v>0</v>
      </c>
      <c r="F41" s="308">
        <f t="shared" si="3"/>
        <v>1</v>
      </c>
    </row>
    <row r="42" spans="1:6">
      <c r="A42" s="36">
        <v>33</v>
      </c>
      <c r="B42" s="6"/>
      <c r="C42" s="188"/>
      <c r="D42" s="15" t="str">
        <f t="shared" si="0"/>
        <v/>
      </c>
      <c r="E42" s="307" t="b">
        <f t="shared" si="1"/>
        <v>0</v>
      </c>
      <c r="F42" s="308">
        <f t="shared" si="3"/>
        <v>1</v>
      </c>
    </row>
    <row r="43" spans="1:6">
      <c r="A43" s="36">
        <v>34</v>
      </c>
      <c r="B43" s="6"/>
      <c r="C43" s="188"/>
      <c r="D43" s="15" t="str">
        <f t="shared" si="0"/>
        <v/>
      </c>
      <c r="E43" s="307" t="b">
        <f t="shared" si="1"/>
        <v>0</v>
      </c>
      <c r="F43" s="308">
        <f t="shared" si="3"/>
        <v>1</v>
      </c>
    </row>
    <row r="44" spans="1:6">
      <c r="A44" s="36">
        <v>35</v>
      </c>
      <c r="B44" s="6"/>
      <c r="C44" s="188"/>
      <c r="D44" s="15" t="str">
        <f t="shared" si="0"/>
        <v/>
      </c>
      <c r="E44" s="307" t="b">
        <f t="shared" si="1"/>
        <v>0</v>
      </c>
      <c r="F44" s="308">
        <f t="shared" si="3"/>
        <v>1</v>
      </c>
    </row>
    <row r="45" spans="1:6">
      <c r="A45" s="36">
        <v>36</v>
      </c>
      <c r="B45" s="6"/>
      <c r="C45" s="188"/>
      <c r="D45" s="15" t="str">
        <f t="shared" si="0"/>
        <v/>
      </c>
      <c r="E45" s="307" t="b">
        <f t="shared" si="1"/>
        <v>0</v>
      </c>
      <c r="F45" s="308">
        <f t="shared" si="3"/>
        <v>1</v>
      </c>
    </row>
    <row r="46" spans="1:6">
      <c r="A46" s="36">
        <v>37</v>
      </c>
      <c r="B46" s="6"/>
      <c r="C46" s="188"/>
      <c r="D46" s="15" t="str">
        <f t="shared" si="0"/>
        <v/>
      </c>
      <c r="E46" s="307" t="b">
        <f t="shared" si="1"/>
        <v>0</v>
      </c>
      <c r="F46" s="308">
        <f t="shared" si="3"/>
        <v>1</v>
      </c>
    </row>
    <row r="47" spans="1:6">
      <c r="A47" s="36">
        <v>38</v>
      </c>
      <c r="B47" s="6"/>
      <c r="C47" s="188"/>
      <c r="D47" s="15" t="str">
        <f t="shared" si="0"/>
        <v/>
      </c>
      <c r="E47" s="307" t="b">
        <f t="shared" si="1"/>
        <v>0</v>
      </c>
      <c r="F47" s="308">
        <f t="shared" si="3"/>
        <v>1</v>
      </c>
    </row>
    <row r="48" spans="1:6">
      <c r="A48" s="36">
        <v>39</v>
      </c>
      <c r="B48" s="6"/>
      <c r="C48" s="188"/>
      <c r="D48" s="15" t="str">
        <f t="shared" si="0"/>
        <v/>
      </c>
      <c r="E48" s="307" t="b">
        <f t="shared" si="1"/>
        <v>0</v>
      </c>
      <c r="F48" s="308">
        <f t="shared" si="3"/>
        <v>1</v>
      </c>
    </row>
    <row r="49" spans="1:6">
      <c r="A49" s="36">
        <v>40</v>
      </c>
      <c r="B49" s="6"/>
      <c r="C49" s="188"/>
      <c r="D49" s="15" t="str">
        <f t="shared" si="0"/>
        <v/>
      </c>
      <c r="E49" s="307" t="b">
        <f t="shared" si="1"/>
        <v>0</v>
      </c>
      <c r="F49" s="308">
        <f t="shared" si="3"/>
        <v>1</v>
      </c>
    </row>
    <row r="50" spans="1:6">
      <c r="A50" s="36">
        <v>41</v>
      </c>
      <c r="B50" s="6"/>
      <c r="C50" s="188"/>
      <c r="D50" s="15" t="str">
        <f t="shared" si="0"/>
        <v/>
      </c>
      <c r="E50" s="307" t="b">
        <f t="shared" si="1"/>
        <v>0</v>
      </c>
      <c r="F50" s="308">
        <f t="shared" si="3"/>
        <v>1</v>
      </c>
    </row>
    <row r="51" spans="1:6">
      <c r="A51" s="36">
        <v>42</v>
      </c>
      <c r="B51" s="6"/>
      <c r="C51" s="188"/>
      <c r="D51" s="15" t="str">
        <f t="shared" si="0"/>
        <v/>
      </c>
      <c r="E51" s="307" t="b">
        <f t="shared" si="1"/>
        <v>0</v>
      </c>
      <c r="F51" s="308">
        <f t="shared" si="3"/>
        <v>1</v>
      </c>
    </row>
    <row r="52" spans="1:6">
      <c r="A52" s="36">
        <v>43</v>
      </c>
      <c r="B52" s="6"/>
      <c r="C52" s="188"/>
      <c r="D52" s="15" t="str">
        <f t="shared" si="0"/>
        <v/>
      </c>
      <c r="E52" s="307" t="b">
        <f t="shared" si="1"/>
        <v>0</v>
      </c>
      <c r="F52" s="308">
        <f t="shared" si="3"/>
        <v>1</v>
      </c>
    </row>
    <row r="53" spans="1:6">
      <c r="A53" s="36">
        <v>44</v>
      </c>
      <c r="B53" s="6"/>
      <c r="C53" s="188"/>
      <c r="D53" s="15" t="str">
        <f t="shared" si="0"/>
        <v/>
      </c>
      <c r="E53" s="307" t="b">
        <f t="shared" si="1"/>
        <v>0</v>
      </c>
      <c r="F53" s="308">
        <f t="shared" si="3"/>
        <v>1</v>
      </c>
    </row>
    <row r="54" spans="1:6">
      <c r="A54" s="36">
        <v>45</v>
      </c>
      <c r="B54" s="6"/>
      <c r="C54" s="188"/>
      <c r="D54" s="15" t="str">
        <f t="shared" si="0"/>
        <v/>
      </c>
      <c r="E54" s="307" t="b">
        <f t="shared" si="1"/>
        <v>0</v>
      </c>
      <c r="F54" s="308">
        <f t="shared" si="3"/>
        <v>1</v>
      </c>
    </row>
    <row r="55" spans="1:6">
      <c r="A55" s="36">
        <v>46</v>
      </c>
      <c r="B55" s="6"/>
      <c r="C55" s="188"/>
      <c r="D55" s="15" t="str">
        <f t="shared" si="0"/>
        <v/>
      </c>
      <c r="E55" s="307" t="b">
        <f t="shared" si="1"/>
        <v>0</v>
      </c>
      <c r="F55" s="308">
        <f t="shared" si="3"/>
        <v>1</v>
      </c>
    </row>
    <row r="56" spans="1:6">
      <c r="A56" s="36">
        <v>47</v>
      </c>
      <c r="B56" s="6"/>
      <c r="C56" s="188"/>
      <c r="D56" s="15" t="str">
        <f t="shared" si="0"/>
        <v/>
      </c>
      <c r="E56" s="307" t="b">
        <f t="shared" si="1"/>
        <v>0</v>
      </c>
      <c r="F56" s="308">
        <f t="shared" si="3"/>
        <v>1</v>
      </c>
    </row>
    <row r="57" spans="1:6">
      <c r="A57" s="36">
        <v>48</v>
      </c>
      <c r="B57" s="6"/>
      <c r="C57" s="188"/>
      <c r="D57" s="15" t="str">
        <f t="shared" si="0"/>
        <v/>
      </c>
      <c r="E57" s="307" t="b">
        <f t="shared" si="1"/>
        <v>0</v>
      </c>
      <c r="F57" s="308">
        <f t="shared" si="3"/>
        <v>1</v>
      </c>
    </row>
    <row r="58" spans="1:6">
      <c r="A58" s="36">
        <v>49</v>
      </c>
      <c r="B58" s="6"/>
      <c r="C58" s="188"/>
      <c r="D58" s="15" t="str">
        <f t="shared" si="0"/>
        <v/>
      </c>
      <c r="E58" s="307" t="b">
        <f t="shared" si="1"/>
        <v>0</v>
      </c>
      <c r="F58" s="308">
        <f t="shared" si="3"/>
        <v>1</v>
      </c>
    </row>
    <row r="59" spans="1:6">
      <c r="A59" s="36">
        <v>50</v>
      </c>
      <c r="B59" s="6"/>
      <c r="C59" s="188"/>
      <c r="D59" s="15" t="str">
        <f t="shared" si="0"/>
        <v/>
      </c>
      <c r="E59" s="307" t="b">
        <f t="shared" si="1"/>
        <v>0</v>
      </c>
      <c r="F59" s="308">
        <f t="shared" si="3"/>
        <v>1</v>
      </c>
    </row>
    <row r="60" spans="1:6">
      <c r="A60" s="36">
        <v>51</v>
      </c>
      <c r="B60" s="6"/>
      <c r="C60" s="188"/>
      <c r="D60" s="15" t="str">
        <f t="shared" si="0"/>
        <v/>
      </c>
      <c r="E60" s="307" t="b">
        <f t="shared" si="1"/>
        <v>0</v>
      </c>
      <c r="F60" s="308">
        <f t="shared" si="3"/>
        <v>1</v>
      </c>
    </row>
    <row r="61" spans="1:6">
      <c r="A61" s="36">
        <v>52</v>
      </c>
      <c r="B61" s="6"/>
      <c r="C61" s="188"/>
      <c r="D61" s="15" t="str">
        <f t="shared" si="0"/>
        <v/>
      </c>
      <c r="E61" s="307" t="b">
        <f t="shared" si="1"/>
        <v>0</v>
      </c>
      <c r="F61" s="308">
        <f t="shared" si="3"/>
        <v>1</v>
      </c>
    </row>
    <row r="62" spans="1:6">
      <c r="A62" s="36">
        <v>53</v>
      </c>
      <c r="B62" s="6"/>
      <c r="C62" s="188"/>
      <c r="D62" s="15" t="str">
        <f t="shared" si="0"/>
        <v/>
      </c>
      <c r="E62" s="307" t="b">
        <f t="shared" si="1"/>
        <v>0</v>
      </c>
      <c r="F62" s="308">
        <f t="shared" si="3"/>
        <v>1</v>
      </c>
    </row>
    <row r="63" spans="1:6">
      <c r="A63" s="36">
        <v>54</v>
      </c>
      <c r="B63" s="6"/>
      <c r="C63" s="188"/>
      <c r="D63" s="15" t="str">
        <f t="shared" si="0"/>
        <v/>
      </c>
      <c r="E63" s="307" t="b">
        <f t="shared" si="1"/>
        <v>0</v>
      </c>
      <c r="F63" s="308">
        <f t="shared" si="3"/>
        <v>1</v>
      </c>
    </row>
    <row r="64" spans="1:6">
      <c r="A64" s="36">
        <v>55</v>
      </c>
      <c r="B64" s="6"/>
      <c r="C64" s="188"/>
      <c r="D64" s="15" t="str">
        <f t="shared" si="0"/>
        <v/>
      </c>
      <c r="E64" s="307" t="b">
        <f t="shared" si="1"/>
        <v>0</v>
      </c>
      <c r="F64" s="308">
        <f t="shared" si="3"/>
        <v>1</v>
      </c>
    </row>
    <row r="65" spans="1:6">
      <c r="A65" s="36">
        <v>56</v>
      </c>
      <c r="B65" s="6"/>
      <c r="C65" s="188"/>
      <c r="D65" s="15" t="str">
        <f t="shared" si="0"/>
        <v/>
      </c>
      <c r="E65" s="307" t="b">
        <f t="shared" si="1"/>
        <v>0</v>
      </c>
      <c r="F65" s="308">
        <f t="shared" si="3"/>
        <v>1</v>
      </c>
    </row>
    <row r="66" spans="1:6">
      <c r="A66" s="36">
        <v>57</v>
      </c>
      <c r="B66" s="6"/>
      <c r="C66" s="188"/>
      <c r="D66" s="15" t="str">
        <f t="shared" si="0"/>
        <v/>
      </c>
      <c r="E66" s="307" t="b">
        <f t="shared" si="1"/>
        <v>0</v>
      </c>
      <c r="F66" s="308">
        <f t="shared" si="3"/>
        <v>1</v>
      </c>
    </row>
    <row r="67" spans="1:6">
      <c r="A67" s="36">
        <v>58</v>
      </c>
      <c r="B67" s="6"/>
      <c r="C67" s="188"/>
      <c r="D67" s="15" t="str">
        <f t="shared" si="0"/>
        <v/>
      </c>
      <c r="E67" s="307" t="b">
        <f t="shared" si="1"/>
        <v>0</v>
      </c>
      <c r="F67" s="308">
        <f t="shared" si="3"/>
        <v>1</v>
      </c>
    </row>
    <row r="68" spans="1:6">
      <c r="A68" s="36">
        <v>59</v>
      </c>
      <c r="B68" s="6"/>
      <c r="C68" s="188"/>
      <c r="D68" s="15" t="str">
        <f t="shared" si="0"/>
        <v/>
      </c>
      <c r="E68" s="307" t="b">
        <f t="shared" si="1"/>
        <v>0</v>
      </c>
      <c r="F68" s="308">
        <f t="shared" si="3"/>
        <v>1</v>
      </c>
    </row>
    <row r="69" spans="1:6">
      <c r="A69" s="36">
        <v>60</v>
      </c>
      <c r="B69" s="6"/>
      <c r="C69" s="188"/>
      <c r="D69" s="15" t="str">
        <f t="shared" si="0"/>
        <v/>
      </c>
      <c r="E69" s="307" t="b">
        <f t="shared" si="1"/>
        <v>0</v>
      </c>
      <c r="F69" s="308">
        <f t="shared" si="3"/>
        <v>1</v>
      </c>
    </row>
    <row r="70" spans="1:6">
      <c r="A70" s="36">
        <v>61</v>
      </c>
      <c r="B70" s="6"/>
      <c r="C70" s="188"/>
      <c r="D70" s="15" t="str">
        <f t="shared" si="0"/>
        <v/>
      </c>
      <c r="E70" s="307" t="b">
        <f t="shared" si="1"/>
        <v>0</v>
      </c>
      <c r="F70" s="308">
        <f t="shared" si="3"/>
        <v>1</v>
      </c>
    </row>
    <row r="71" spans="1:6">
      <c r="A71" s="36">
        <v>62</v>
      </c>
      <c r="B71" s="6"/>
      <c r="C71" s="188"/>
      <c r="D71" s="15" t="str">
        <f t="shared" si="0"/>
        <v/>
      </c>
      <c r="E71" s="307" t="b">
        <f t="shared" si="1"/>
        <v>0</v>
      </c>
      <c r="F71" s="308">
        <f t="shared" si="3"/>
        <v>1</v>
      </c>
    </row>
    <row r="72" spans="1:6">
      <c r="A72" s="36">
        <v>63</v>
      </c>
      <c r="B72" s="6"/>
      <c r="C72" s="188"/>
      <c r="D72" s="15" t="str">
        <f t="shared" si="0"/>
        <v/>
      </c>
      <c r="E72" s="307" t="b">
        <f t="shared" si="1"/>
        <v>0</v>
      </c>
      <c r="F72" s="308">
        <f t="shared" si="3"/>
        <v>1</v>
      </c>
    </row>
    <row r="73" spans="1:6">
      <c r="A73" s="36">
        <v>64</v>
      </c>
      <c r="B73" s="6"/>
      <c r="C73" s="188"/>
      <c r="D73" s="15" t="str">
        <f t="shared" si="0"/>
        <v/>
      </c>
      <c r="E73" s="307" t="b">
        <f t="shared" si="1"/>
        <v>0</v>
      </c>
      <c r="F73" s="308">
        <f t="shared" si="3"/>
        <v>1</v>
      </c>
    </row>
    <row r="74" spans="1:6">
      <c r="A74" s="36">
        <v>65</v>
      </c>
      <c r="B74" s="6"/>
      <c r="C74" s="188"/>
      <c r="D74" s="15" t="str">
        <f t="shared" ref="D74:D137" si="4">IF(OR($B74="",,,,$C74&lt;an_initial,$C74&gt;an_final,),"",10)</f>
        <v/>
      </c>
      <c r="E74" s="307" t="b">
        <f t="shared" ref="E74:E137" si="5">IF(nume_candidat="",FALSE,ISNUMBER(SEARCH(nume_candidat,$B74)))</f>
        <v>0</v>
      </c>
      <c r="F74" s="308">
        <f t="shared" si="3"/>
        <v>1</v>
      </c>
    </row>
    <row r="75" spans="1:6">
      <c r="A75" s="36">
        <v>66</v>
      </c>
      <c r="B75" s="6"/>
      <c r="C75" s="188"/>
      <c r="D75" s="15" t="str">
        <f t="shared" si="4"/>
        <v/>
      </c>
      <c r="E75" s="307" t="b">
        <f t="shared" si="5"/>
        <v>0</v>
      </c>
      <c r="F75" s="308">
        <f t="shared" ref="F75:F138" si="6">LEN(B75)-LEN(SUBSTITUTE(B75,",",""))+1</f>
        <v>1</v>
      </c>
    </row>
    <row r="76" spans="1:6">
      <c r="A76" s="36">
        <v>67</v>
      </c>
      <c r="B76" s="6"/>
      <c r="C76" s="188"/>
      <c r="D76" s="15" t="str">
        <f t="shared" si="4"/>
        <v/>
      </c>
      <c r="E76" s="307" t="b">
        <f t="shared" si="5"/>
        <v>0</v>
      </c>
      <c r="F76" s="308">
        <f t="shared" si="6"/>
        <v>1</v>
      </c>
    </row>
    <row r="77" spans="1:6">
      <c r="A77" s="36">
        <v>68</v>
      </c>
      <c r="B77" s="6"/>
      <c r="C77" s="188"/>
      <c r="D77" s="15" t="str">
        <f t="shared" si="4"/>
        <v/>
      </c>
      <c r="E77" s="307" t="b">
        <f t="shared" si="5"/>
        <v>0</v>
      </c>
      <c r="F77" s="308">
        <f t="shared" si="6"/>
        <v>1</v>
      </c>
    </row>
    <row r="78" spans="1:6">
      <c r="A78" s="36">
        <v>69</v>
      </c>
      <c r="B78" s="6"/>
      <c r="C78" s="188"/>
      <c r="D78" s="15" t="str">
        <f t="shared" si="4"/>
        <v/>
      </c>
      <c r="E78" s="307" t="b">
        <f t="shared" si="5"/>
        <v>0</v>
      </c>
      <c r="F78" s="308">
        <f t="shared" si="6"/>
        <v>1</v>
      </c>
    </row>
    <row r="79" spans="1:6">
      <c r="A79" s="36">
        <v>70</v>
      </c>
      <c r="B79" s="6"/>
      <c r="C79" s="188"/>
      <c r="D79" s="15" t="str">
        <f t="shared" si="4"/>
        <v/>
      </c>
      <c r="E79" s="307" t="b">
        <f t="shared" si="5"/>
        <v>0</v>
      </c>
      <c r="F79" s="308">
        <f t="shared" si="6"/>
        <v>1</v>
      </c>
    </row>
    <row r="80" spans="1:6">
      <c r="A80" s="36">
        <v>71</v>
      </c>
      <c r="B80" s="6"/>
      <c r="C80" s="188"/>
      <c r="D80" s="15" t="str">
        <f t="shared" si="4"/>
        <v/>
      </c>
      <c r="E80" s="307" t="b">
        <f t="shared" si="5"/>
        <v>0</v>
      </c>
      <c r="F80" s="308">
        <f t="shared" si="6"/>
        <v>1</v>
      </c>
    </row>
    <row r="81" spans="1:6">
      <c r="A81" s="36">
        <v>72</v>
      </c>
      <c r="B81" s="6"/>
      <c r="C81" s="188"/>
      <c r="D81" s="15" t="str">
        <f t="shared" si="4"/>
        <v/>
      </c>
      <c r="E81" s="307" t="b">
        <f t="shared" si="5"/>
        <v>0</v>
      </c>
      <c r="F81" s="308">
        <f t="shared" si="6"/>
        <v>1</v>
      </c>
    </row>
    <row r="82" spans="1:6">
      <c r="A82" s="36">
        <v>73</v>
      </c>
      <c r="B82" s="6"/>
      <c r="C82" s="188"/>
      <c r="D82" s="15" t="str">
        <f t="shared" si="4"/>
        <v/>
      </c>
      <c r="E82" s="307" t="b">
        <f t="shared" si="5"/>
        <v>0</v>
      </c>
      <c r="F82" s="308">
        <f t="shared" si="6"/>
        <v>1</v>
      </c>
    </row>
    <row r="83" spans="1:6">
      <c r="A83" s="36">
        <v>74</v>
      </c>
      <c r="B83" s="6"/>
      <c r="C83" s="188"/>
      <c r="D83" s="15" t="str">
        <f t="shared" si="4"/>
        <v/>
      </c>
      <c r="E83" s="307" t="b">
        <f t="shared" si="5"/>
        <v>0</v>
      </c>
      <c r="F83" s="308">
        <f t="shared" si="6"/>
        <v>1</v>
      </c>
    </row>
    <row r="84" spans="1:6">
      <c r="A84" s="36">
        <v>75</v>
      </c>
      <c r="B84" s="6"/>
      <c r="C84" s="188"/>
      <c r="D84" s="15" t="str">
        <f t="shared" si="4"/>
        <v/>
      </c>
      <c r="E84" s="307" t="b">
        <f t="shared" si="5"/>
        <v>0</v>
      </c>
      <c r="F84" s="308">
        <f t="shared" si="6"/>
        <v>1</v>
      </c>
    </row>
    <row r="85" spans="1:6">
      <c r="A85" s="36">
        <v>76</v>
      </c>
      <c r="B85" s="6"/>
      <c r="C85" s="188"/>
      <c r="D85" s="15" t="str">
        <f t="shared" si="4"/>
        <v/>
      </c>
      <c r="E85" s="307" t="b">
        <f t="shared" si="5"/>
        <v>0</v>
      </c>
      <c r="F85" s="308">
        <f t="shared" si="6"/>
        <v>1</v>
      </c>
    </row>
    <row r="86" spans="1:6">
      <c r="A86" s="36">
        <v>77</v>
      </c>
      <c r="B86" s="6"/>
      <c r="C86" s="188"/>
      <c r="D86" s="15" t="str">
        <f t="shared" si="4"/>
        <v/>
      </c>
      <c r="E86" s="307" t="b">
        <f t="shared" si="5"/>
        <v>0</v>
      </c>
      <c r="F86" s="308">
        <f t="shared" si="6"/>
        <v>1</v>
      </c>
    </row>
    <row r="87" spans="1:6">
      <c r="A87" s="36">
        <v>78</v>
      </c>
      <c r="B87" s="6"/>
      <c r="C87" s="188"/>
      <c r="D87" s="15" t="str">
        <f t="shared" si="4"/>
        <v/>
      </c>
      <c r="E87" s="307" t="b">
        <f t="shared" si="5"/>
        <v>0</v>
      </c>
      <c r="F87" s="308">
        <f t="shared" si="6"/>
        <v>1</v>
      </c>
    </row>
    <row r="88" spans="1:6">
      <c r="A88" s="36">
        <v>79</v>
      </c>
      <c r="B88" s="6"/>
      <c r="C88" s="188"/>
      <c r="D88" s="15" t="str">
        <f t="shared" si="4"/>
        <v/>
      </c>
      <c r="E88" s="307" t="b">
        <f t="shared" si="5"/>
        <v>0</v>
      </c>
      <c r="F88" s="308">
        <f t="shared" si="6"/>
        <v>1</v>
      </c>
    </row>
    <row r="89" spans="1:6">
      <c r="A89" s="36">
        <v>80</v>
      </c>
      <c r="B89" s="6"/>
      <c r="C89" s="188"/>
      <c r="D89" s="15" t="str">
        <f t="shared" si="4"/>
        <v/>
      </c>
      <c r="E89" s="307" t="b">
        <f t="shared" si="5"/>
        <v>0</v>
      </c>
      <c r="F89" s="308">
        <f t="shared" si="6"/>
        <v>1</v>
      </c>
    </row>
    <row r="90" spans="1:6">
      <c r="A90" s="36">
        <v>81</v>
      </c>
      <c r="B90" s="6"/>
      <c r="C90" s="188"/>
      <c r="D90" s="15" t="str">
        <f t="shared" si="4"/>
        <v/>
      </c>
      <c r="E90" s="307" t="b">
        <f t="shared" si="5"/>
        <v>0</v>
      </c>
      <c r="F90" s="308">
        <f t="shared" si="6"/>
        <v>1</v>
      </c>
    </row>
    <row r="91" spans="1:6">
      <c r="A91" s="36">
        <v>82</v>
      </c>
      <c r="B91" s="6"/>
      <c r="C91" s="188"/>
      <c r="D91" s="15" t="str">
        <f t="shared" si="4"/>
        <v/>
      </c>
      <c r="E91" s="307" t="b">
        <f t="shared" si="5"/>
        <v>0</v>
      </c>
      <c r="F91" s="308">
        <f t="shared" si="6"/>
        <v>1</v>
      </c>
    </row>
    <row r="92" spans="1:6">
      <c r="A92" s="36">
        <v>83</v>
      </c>
      <c r="B92" s="6"/>
      <c r="C92" s="188"/>
      <c r="D92" s="15" t="str">
        <f t="shared" si="4"/>
        <v/>
      </c>
      <c r="E92" s="307" t="b">
        <f t="shared" si="5"/>
        <v>0</v>
      </c>
      <c r="F92" s="308">
        <f t="shared" si="6"/>
        <v>1</v>
      </c>
    </row>
    <row r="93" spans="1:6">
      <c r="A93" s="36">
        <v>84</v>
      </c>
      <c r="B93" s="6"/>
      <c r="C93" s="188"/>
      <c r="D93" s="15" t="str">
        <f t="shared" si="4"/>
        <v/>
      </c>
      <c r="E93" s="307" t="b">
        <f t="shared" si="5"/>
        <v>0</v>
      </c>
      <c r="F93" s="308">
        <f t="shared" si="6"/>
        <v>1</v>
      </c>
    </row>
    <row r="94" spans="1:6">
      <c r="A94" s="36">
        <v>85</v>
      </c>
      <c r="B94" s="6"/>
      <c r="C94" s="188"/>
      <c r="D94" s="15" t="str">
        <f t="shared" si="4"/>
        <v/>
      </c>
      <c r="E94" s="307" t="b">
        <f t="shared" si="5"/>
        <v>0</v>
      </c>
      <c r="F94" s="308">
        <f t="shared" si="6"/>
        <v>1</v>
      </c>
    </row>
    <row r="95" spans="1:6">
      <c r="A95" s="36">
        <v>86</v>
      </c>
      <c r="B95" s="6"/>
      <c r="C95" s="188"/>
      <c r="D95" s="15" t="str">
        <f t="shared" si="4"/>
        <v/>
      </c>
      <c r="E95" s="307" t="b">
        <f t="shared" si="5"/>
        <v>0</v>
      </c>
      <c r="F95" s="308">
        <f t="shared" si="6"/>
        <v>1</v>
      </c>
    </row>
    <row r="96" spans="1:6">
      <c r="A96" s="36">
        <v>87</v>
      </c>
      <c r="B96" s="6"/>
      <c r="C96" s="188"/>
      <c r="D96" s="15" t="str">
        <f t="shared" si="4"/>
        <v/>
      </c>
      <c r="E96" s="307" t="b">
        <f t="shared" si="5"/>
        <v>0</v>
      </c>
      <c r="F96" s="308">
        <f t="shared" si="6"/>
        <v>1</v>
      </c>
    </row>
    <row r="97" spans="1:6">
      <c r="A97" s="36">
        <v>88</v>
      </c>
      <c r="B97" s="6"/>
      <c r="C97" s="188"/>
      <c r="D97" s="15" t="str">
        <f t="shared" si="4"/>
        <v/>
      </c>
      <c r="E97" s="307" t="b">
        <f t="shared" si="5"/>
        <v>0</v>
      </c>
      <c r="F97" s="308">
        <f t="shared" si="6"/>
        <v>1</v>
      </c>
    </row>
    <row r="98" spans="1:6">
      <c r="A98" s="36">
        <v>89</v>
      </c>
      <c r="B98" s="6"/>
      <c r="C98" s="188"/>
      <c r="D98" s="15" t="str">
        <f t="shared" si="4"/>
        <v/>
      </c>
      <c r="E98" s="307" t="b">
        <f t="shared" si="5"/>
        <v>0</v>
      </c>
      <c r="F98" s="308">
        <f t="shared" si="6"/>
        <v>1</v>
      </c>
    </row>
    <row r="99" spans="1:6">
      <c r="A99" s="36">
        <v>90</v>
      </c>
      <c r="B99" s="6"/>
      <c r="C99" s="188"/>
      <c r="D99" s="15" t="str">
        <f t="shared" si="4"/>
        <v/>
      </c>
      <c r="E99" s="307" t="b">
        <f t="shared" si="5"/>
        <v>0</v>
      </c>
      <c r="F99" s="308">
        <f t="shared" si="6"/>
        <v>1</v>
      </c>
    </row>
    <row r="100" spans="1:6">
      <c r="A100" s="36">
        <v>91</v>
      </c>
      <c r="B100" s="6"/>
      <c r="C100" s="188"/>
      <c r="D100" s="15" t="str">
        <f t="shared" si="4"/>
        <v/>
      </c>
      <c r="E100" s="307" t="b">
        <f t="shared" si="5"/>
        <v>0</v>
      </c>
      <c r="F100" s="308">
        <f t="shared" si="6"/>
        <v>1</v>
      </c>
    </row>
    <row r="101" spans="1:6">
      <c r="A101" s="36">
        <v>92</v>
      </c>
      <c r="B101" s="6"/>
      <c r="C101" s="188"/>
      <c r="D101" s="15" t="str">
        <f t="shared" si="4"/>
        <v/>
      </c>
      <c r="E101" s="307" t="b">
        <f t="shared" si="5"/>
        <v>0</v>
      </c>
      <c r="F101" s="308">
        <f t="shared" si="6"/>
        <v>1</v>
      </c>
    </row>
    <row r="102" spans="1:6">
      <c r="A102" s="36">
        <v>93</v>
      </c>
      <c r="B102" s="6"/>
      <c r="C102" s="188"/>
      <c r="D102" s="15" t="str">
        <f t="shared" si="4"/>
        <v/>
      </c>
      <c r="E102" s="307" t="b">
        <f t="shared" si="5"/>
        <v>0</v>
      </c>
      <c r="F102" s="308">
        <f t="shared" si="6"/>
        <v>1</v>
      </c>
    </row>
    <row r="103" spans="1:6">
      <c r="A103" s="36">
        <v>94</v>
      </c>
      <c r="B103" s="6"/>
      <c r="C103" s="188"/>
      <c r="D103" s="15" t="str">
        <f t="shared" si="4"/>
        <v/>
      </c>
      <c r="E103" s="307" t="b">
        <f t="shared" si="5"/>
        <v>0</v>
      </c>
      <c r="F103" s="308">
        <f t="shared" si="6"/>
        <v>1</v>
      </c>
    </row>
    <row r="104" spans="1:6">
      <c r="A104" s="36">
        <v>95</v>
      </c>
      <c r="B104" s="6"/>
      <c r="C104" s="188"/>
      <c r="D104" s="15" t="str">
        <f t="shared" si="4"/>
        <v/>
      </c>
      <c r="E104" s="307" t="b">
        <f t="shared" si="5"/>
        <v>0</v>
      </c>
      <c r="F104" s="308">
        <f t="shared" si="6"/>
        <v>1</v>
      </c>
    </row>
    <row r="105" spans="1:6">
      <c r="A105" s="36">
        <v>96</v>
      </c>
      <c r="B105" s="6"/>
      <c r="C105" s="188"/>
      <c r="D105" s="15" t="str">
        <f t="shared" si="4"/>
        <v/>
      </c>
      <c r="E105" s="307" t="b">
        <f t="shared" si="5"/>
        <v>0</v>
      </c>
      <c r="F105" s="308">
        <f t="shared" si="6"/>
        <v>1</v>
      </c>
    </row>
    <row r="106" spans="1:6">
      <c r="A106" s="36">
        <v>97</v>
      </c>
      <c r="B106" s="6"/>
      <c r="C106" s="188"/>
      <c r="D106" s="15" t="str">
        <f t="shared" si="4"/>
        <v/>
      </c>
      <c r="E106" s="307" t="b">
        <f t="shared" si="5"/>
        <v>0</v>
      </c>
      <c r="F106" s="308">
        <f t="shared" si="6"/>
        <v>1</v>
      </c>
    </row>
    <row r="107" spans="1:6">
      <c r="A107" s="36">
        <v>98</v>
      </c>
      <c r="B107" s="6"/>
      <c r="C107" s="188"/>
      <c r="D107" s="15" t="str">
        <f t="shared" si="4"/>
        <v/>
      </c>
      <c r="E107" s="307" t="b">
        <f t="shared" si="5"/>
        <v>0</v>
      </c>
      <c r="F107" s="308">
        <f t="shared" si="6"/>
        <v>1</v>
      </c>
    </row>
    <row r="108" spans="1:6">
      <c r="A108" s="125">
        <v>99</v>
      </c>
      <c r="B108" s="6"/>
      <c r="C108" s="188"/>
      <c r="D108" s="15" t="str">
        <f t="shared" si="4"/>
        <v/>
      </c>
      <c r="E108" s="307" t="b">
        <f t="shared" si="5"/>
        <v>0</v>
      </c>
      <c r="F108" s="308">
        <f t="shared" si="6"/>
        <v>1</v>
      </c>
    </row>
    <row r="109" spans="1:6">
      <c r="A109" s="125">
        <v>100</v>
      </c>
      <c r="B109" s="126"/>
      <c r="C109" s="128"/>
      <c r="D109" s="15" t="str">
        <f t="shared" si="4"/>
        <v/>
      </c>
      <c r="E109" s="307" t="b">
        <f t="shared" si="5"/>
        <v>0</v>
      </c>
      <c r="F109" s="308">
        <f t="shared" si="6"/>
        <v>1</v>
      </c>
    </row>
    <row r="110" spans="1:6">
      <c r="A110" s="125">
        <v>101</v>
      </c>
      <c r="B110" s="126"/>
      <c r="C110" s="128"/>
      <c r="D110" s="15" t="str">
        <f t="shared" si="4"/>
        <v/>
      </c>
      <c r="E110" s="307" t="b">
        <f t="shared" si="5"/>
        <v>0</v>
      </c>
      <c r="F110" s="308">
        <f t="shared" si="6"/>
        <v>1</v>
      </c>
    </row>
    <row r="111" spans="1:6">
      <c r="A111" s="125">
        <v>102</v>
      </c>
      <c r="B111" s="126"/>
      <c r="C111" s="128"/>
      <c r="D111" s="15" t="str">
        <f t="shared" si="4"/>
        <v/>
      </c>
      <c r="E111" s="307" t="b">
        <f t="shared" si="5"/>
        <v>0</v>
      </c>
      <c r="F111" s="308">
        <f t="shared" si="6"/>
        <v>1</v>
      </c>
    </row>
    <row r="112" spans="1:6">
      <c r="A112" s="125">
        <v>103</v>
      </c>
      <c r="B112" s="126"/>
      <c r="C112" s="128"/>
      <c r="D112" s="15" t="str">
        <f t="shared" si="4"/>
        <v/>
      </c>
      <c r="E112" s="307" t="b">
        <f t="shared" si="5"/>
        <v>0</v>
      </c>
      <c r="F112" s="308">
        <f t="shared" si="6"/>
        <v>1</v>
      </c>
    </row>
    <row r="113" spans="1:6">
      <c r="A113" s="125">
        <v>104</v>
      </c>
      <c r="B113" s="126"/>
      <c r="C113" s="128"/>
      <c r="D113" s="15" t="str">
        <f t="shared" si="4"/>
        <v/>
      </c>
      <c r="E113" s="307" t="b">
        <f t="shared" si="5"/>
        <v>0</v>
      </c>
      <c r="F113" s="308">
        <f t="shared" si="6"/>
        <v>1</v>
      </c>
    </row>
    <row r="114" spans="1:6">
      <c r="A114" s="125">
        <v>105</v>
      </c>
      <c r="B114" s="126"/>
      <c r="C114" s="128"/>
      <c r="D114" s="15" t="str">
        <f t="shared" si="4"/>
        <v/>
      </c>
      <c r="E114" s="307" t="b">
        <f t="shared" si="5"/>
        <v>0</v>
      </c>
      <c r="F114" s="308">
        <f t="shared" si="6"/>
        <v>1</v>
      </c>
    </row>
    <row r="115" spans="1:6">
      <c r="A115" s="125">
        <v>106</v>
      </c>
      <c r="B115" s="126"/>
      <c r="C115" s="128"/>
      <c r="D115" s="15" t="str">
        <f t="shared" si="4"/>
        <v/>
      </c>
      <c r="E115" s="307" t="b">
        <f t="shared" si="5"/>
        <v>0</v>
      </c>
      <c r="F115" s="308">
        <f t="shared" si="6"/>
        <v>1</v>
      </c>
    </row>
    <row r="116" spans="1:6">
      <c r="A116" s="125">
        <v>107</v>
      </c>
      <c r="B116" s="126"/>
      <c r="C116" s="128"/>
      <c r="D116" s="15" t="str">
        <f t="shared" si="4"/>
        <v/>
      </c>
      <c r="E116" s="307" t="b">
        <f t="shared" si="5"/>
        <v>0</v>
      </c>
      <c r="F116" s="308">
        <f t="shared" si="6"/>
        <v>1</v>
      </c>
    </row>
    <row r="117" spans="1:6">
      <c r="A117" s="125">
        <v>108</v>
      </c>
      <c r="B117" s="126"/>
      <c r="C117" s="128"/>
      <c r="D117" s="15" t="str">
        <f t="shared" si="4"/>
        <v/>
      </c>
      <c r="E117" s="307" t="b">
        <f t="shared" si="5"/>
        <v>0</v>
      </c>
      <c r="F117" s="308">
        <f t="shared" si="6"/>
        <v>1</v>
      </c>
    </row>
    <row r="118" spans="1:6">
      <c r="A118" s="125">
        <v>109</v>
      </c>
      <c r="B118" s="126"/>
      <c r="C118" s="128"/>
      <c r="D118" s="15" t="str">
        <f t="shared" si="4"/>
        <v/>
      </c>
      <c r="E118" s="307" t="b">
        <f t="shared" si="5"/>
        <v>0</v>
      </c>
      <c r="F118" s="308">
        <f t="shared" si="6"/>
        <v>1</v>
      </c>
    </row>
    <row r="119" spans="1:6">
      <c r="A119" s="125">
        <v>110</v>
      </c>
      <c r="B119" s="126"/>
      <c r="C119" s="128"/>
      <c r="D119" s="15" t="str">
        <f t="shared" si="4"/>
        <v/>
      </c>
      <c r="E119" s="307" t="b">
        <f t="shared" si="5"/>
        <v>0</v>
      </c>
      <c r="F119" s="308">
        <f t="shared" si="6"/>
        <v>1</v>
      </c>
    </row>
    <row r="120" spans="1:6">
      <c r="A120" s="125">
        <v>111</v>
      </c>
      <c r="B120" s="126"/>
      <c r="C120" s="128"/>
      <c r="D120" s="15" t="str">
        <f t="shared" si="4"/>
        <v/>
      </c>
      <c r="E120" s="307" t="b">
        <f t="shared" si="5"/>
        <v>0</v>
      </c>
      <c r="F120" s="308">
        <f t="shared" si="6"/>
        <v>1</v>
      </c>
    </row>
    <row r="121" spans="1:6">
      <c r="A121" s="125">
        <v>112</v>
      </c>
      <c r="B121" s="126"/>
      <c r="C121" s="128"/>
      <c r="D121" s="15" t="str">
        <f t="shared" si="4"/>
        <v/>
      </c>
      <c r="E121" s="307" t="b">
        <f t="shared" si="5"/>
        <v>0</v>
      </c>
      <c r="F121" s="308">
        <f t="shared" si="6"/>
        <v>1</v>
      </c>
    </row>
    <row r="122" spans="1:6">
      <c r="A122" s="125">
        <v>113</v>
      </c>
      <c r="B122" s="126"/>
      <c r="C122" s="128"/>
      <c r="D122" s="15" t="str">
        <f t="shared" si="4"/>
        <v/>
      </c>
      <c r="E122" s="307" t="b">
        <f t="shared" si="5"/>
        <v>0</v>
      </c>
      <c r="F122" s="308">
        <f t="shared" si="6"/>
        <v>1</v>
      </c>
    </row>
    <row r="123" spans="1:6">
      <c r="A123" s="125">
        <v>114</v>
      </c>
      <c r="B123" s="126"/>
      <c r="C123" s="128"/>
      <c r="D123" s="15" t="str">
        <f t="shared" si="4"/>
        <v/>
      </c>
      <c r="E123" s="307" t="b">
        <f t="shared" si="5"/>
        <v>0</v>
      </c>
      <c r="F123" s="308">
        <f t="shared" si="6"/>
        <v>1</v>
      </c>
    </row>
    <row r="124" spans="1:6">
      <c r="A124" s="125">
        <v>115</v>
      </c>
      <c r="B124" s="126"/>
      <c r="C124" s="128"/>
      <c r="D124" s="15" t="str">
        <f t="shared" si="4"/>
        <v/>
      </c>
      <c r="E124" s="307" t="b">
        <f t="shared" si="5"/>
        <v>0</v>
      </c>
      <c r="F124" s="308">
        <f t="shared" si="6"/>
        <v>1</v>
      </c>
    </row>
    <row r="125" spans="1:6">
      <c r="A125" s="125">
        <v>116</v>
      </c>
      <c r="B125" s="126"/>
      <c r="C125" s="128"/>
      <c r="D125" s="15" t="str">
        <f t="shared" si="4"/>
        <v/>
      </c>
      <c r="E125" s="307" t="b">
        <f t="shared" si="5"/>
        <v>0</v>
      </c>
      <c r="F125" s="308">
        <f t="shared" si="6"/>
        <v>1</v>
      </c>
    </row>
    <row r="126" spans="1:6">
      <c r="A126" s="125">
        <v>117</v>
      </c>
      <c r="B126" s="126"/>
      <c r="C126" s="128"/>
      <c r="D126" s="15" t="str">
        <f t="shared" si="4"/>
        <v/>
      </c>
      <c r="E126" s="307" t="b">
        <f t="shared" si="5"/>
        <v>0</v>
      </c>
      <c r="F126" s="308">
        <f t="shared" si="6"/>
        <v>1</v>
      </c>
    </row>
    <row r="127" spans="1:6">
      <c r="A127" s="125">
        <v>118</v>
      </c>
      <c r="B127" s="126"/>
      <c r="C127" s="128"/>
      <c r="D127" s="15" t="str">
        <f t="shared" si="4"/>
        <v/>
      </c>
      <c r="E127" s="307" t="b">
        <f t="shared" si="5"/>
        <v>0</v>
      </c>
      <c r="F127" s="308">
        <f t="shared" si="6"/>
        <v>1</v>
      </c>
    </row>
    <row r="128" spans="1:6">
      <c r="A128" s="125">
        <v>119</v>
      </c>
      <c r="B128" s="126"/>
      <c r="C128" s="128"/>
      <c r="D128" s="15" t="str">
        <f t="shared" si="4"/>
        <v/>
      </c>
      <c r="E128" s="307" t="b">
        <f t="shared" si="5"/>
        <v>0</v>
      </c>
      <c r="F128" s="308">
        <f t="shared" si="6"/>
        <v>1</v>
      </c>
    </row>
    <row r="129" spans="1:6">
      <c r="A129" s="125">
        <v>120</v>
      </c>
      <c r="B129" s="126"/>
      <c r="C129" s="128"/>
      <c r="D129" s="15" t="str">
        <f t="shared" si="4"/>
        <v/>
      </c>
      <c r="E129" s="307" t="b">
        <f t="shared" si="5"/>
        <v>0</v>
      </c>
      <c r="F129" s="308">
        <f t="shared" si="6"/>
        <v>1</v>
      </c>
    </row>
    <row r="130" spans="1:6">
      <c r="A130" s="125">
        <v>121</v>
      </c>
      <c r="B130" s="126"/>
      <c r="C130" s="128"/>
      <c r="D130" s="15" t="str">
        <f t="shared" si="4"/>
        <v/>
      </c>
      <c r="E130" s="307" t="b">
        <f t="shared" si="5"/>
        <v>0</v>
      </c>
      <c r="F130" s="308">
        <f t="shared" si="6"/>
        <v>1</v>
      </c>
    </row>
    <row r="131" spans="1:6">
      <c r="A131" s="125">
        <v>122</v>
      </c>
      <c r="B131" s="126"/>
      <c r="C131" s="128"/>
      <c r="D131" s="15" t="str">
        <f t="shared" si="4"/>
        <v/>
      </c>
      <c r="E131" s="307" t="b">
        <f t="shared" si="5"/>
        <v>0</v>
      </c>
      <c r="F131" s="308">
        <f t="shared" si="6"/>
        <v>1</v>
      </c>
    </row>
    <row r="132" spans="1:6">
      <c r="A132" s="125">
        <v>123</v>
      </c>
      <c r="B132" s="126"/>
      <c r="C132" s="128"/>
      <c r="D132" s="15" t="str">
        <f t="shared" si="4"/>
        <v/>
      </c>
      <c r="E132" s="307" t="b">
        <f t="shared" si="5"/>
        <v>0</v>
      </c>
      <c r="F132" s="308">
        <f t="shared" si="6"/>
        <v>1</v>
      </c>
    </row>
    <row r="133" spans="1:6">
      <c r="A133" s="125">
        <v>124</v>
      </c>
      <c r="B133" s="126"/>
      <c r="C133" s="128"/>
      <c r="D133" s="15" t="str">
        <f t="shared" si="4"/>
        <v/>
      </c>
      <c r="E133" s="307" t="b">
        <f t="shared" si="5"/>
        <v>0</v>
      </c>
      <c r="F133" s="308">
        <f t="shared" si="6"/>
        <v>1</v>
      </c>
    </row>
    <row r="134" spans="1:6">
      <c r="A134" s="125">
        <v>125</v>
      </c>
      <c r="B134" s="126"/>
      <c r="C134" s="128"/>
      <c r="D134" s="15" t="str">
        <f t="shared" si="4"/>
        <v/>
      </c>
      <c r="E134" s="307" t="b">
        <f t="shared" si="5"/>
        <v>0</v>
      </c>
      <c r="F134" s="308">
        <f t="shared" si="6"/>
        <v>1</v>
      </c>
    </row>
    <row r="135" spans="1:6">
      <c r="A135" s="125">
        <v>126</v>
      </c>
      <c r="B135" s="126"/>
      <c r="C135" s="128"/>
      <c r="D135" s="15" t="str">
        <f t="shared" si="4"/>
        <v/>
      </c>
      <c r="E135" s="307" t="b">
        <f t="shared" si="5"/>
        <v>0</v>
      </c>
      <c r="F135" s="308">
        <f t="shared" si="6"/>
        <v>1</v>
      </c>
    </row>
    <row r="136" spans="1:6">
      <c r="A136" s="125">
        <v>127</v>
      </c>
      <c r="B136" s="126"/>
      <c r="C136" s="128"/>
      <c r="D136" s="15" t="str">
        <f t="shared" si="4"/>
        <v/>
      </c>
      <c r="E136" s="307" t="b">
        <f t="shared" si="5"/>
        <v>0</v>
      </c>
      <c r="F136" s="308">
        <f t="shared" si="6"/>
        <v>1</v>
      </c>
    </row>
    <row r="137" spans="1:6">
      <c r="A137" s="125">
        <v>128</v>
      </c>
      <c r="B137" s="126"/>
      <c r="C137" s="128"/>
      <c r="D137" s="15" t="str">
        <f t="shared" si="4"/>
        <v/>
      </c>
      <c r="E137" s="307" t="b">
        <f t="shared" si="5"/>
        <v>0</v>
      </c>
      <c r="F137" s="308">
        <f t="shared" si="6"/>
        <v>1</v>
      </c>
    </row>
    <row r="138" spans="1:6">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c r="A139" s="125">
        <v>130</v>
      </c>
      <c r="B139" s="126"/>
      <c r="C139" s="128"/>
      <c r="D139" s="15" t="str">
        <f t="shared" si="7"/>
        <v/>
      </c>
      <c r="E139" s="307" t="b">
        <f t="shared" si="8"/>
        <v>0</v>
      </c>
      <c r="F139" s="308">
        <f t="shared" ref="F139:F202" si="9">LEN(B139)-LEN(SUBSTITUTE(B139,",",""))+1</f>
        <v>1</v>
      </c>
    </row>
    <row r="140" spans="1:6">
      <c r="A140" s="125">
        <v>131</v>
      </c>
      <c r="B140" s="126"/>
      <c r="C140" s="128"/>
      <c r="D140" s="15" t="str">
        <f t="shared" si="7"/>
        <v/>
      </c>
      <c r="E140" s="307" t="b">
        <f t="shared" si="8"/>
        <v>0</v>
      </c>
      <c r="F140" s="308">
        <f t="shared" si="9"/>
        <v>1</v>
      </c>
    </row>
    <row r="141" spans="1:6">
      <c r="A141" s="125">
        <v>132</v>
      </c>
      <c r="B141" s="126"/>
      <c r="C141" s="128"/>
      <c r="D141" s="15" t="str">
        <f t="shared" si="7"/>
        <v/>
      </c>
      <c r="E141" s="307" t="b">
        <f t="shared" si="8"/>
        <v>0</v>
      </c>
      <c r="F141" s="308">
        <f t="shared" si="9"/>
        <v>1</v>
      </c>
    </row>
    <row r="142" spans="1:6">
      <c r="A142" s="125">
        <v>133</v>
      </c>
      <c r="B142" s="126"/>
      <c r="C142" s="128"/>
      <c r="D142" s="15" t="str">
        <f t="shared" si="7"/>
        <v/>
      </c>
      <c r="E142" s="307" t="b">
        <f t="shared" si="8"/>
        <v>0</v>
      </c>
      <c r="F142" s="308">
        <f t="shared" si="9"/>
        <v>1</v>
      </c>
    </row>
    <row r="143" spans="1:6">
      <c r="A143" s="125">
        <v>134</v>
      </c>
      <c r="B143" s="126"/>
      <c r="C143" s="128"/>
      <c r="D143" s="15" t="str">
        <f t="shared" si="7"/>
        <v/>
      </c>
      <c r="E143" s="307" t="b">
        <f t="shared" si="8"/>
        <v>0</v>
      </c>
      <c r="F143" s="308">
        <f t="shared" si="9"/>
        <v>1</v>
      </c>
    </row>
    <row r="144" spans="1:6">
      <c r="A144" s="125">
        <v>135</v>
      </c>
      <c r="B144" s="126"/>
      <c r="C144" s="128"/>
      <c r="D144" s="15" t="str">
        <f t="shared" si="7"/>
        <v/>
      </c>
      <c r="E144" s="307" t="b">
        <f t="shared" si="8"/>
        <v>0</v>
      </c>
      <c r="F144" s="308">
        <f t="shared" si="9"/>
        <v>1</v>
      </c>
    </row>
    <row r="145" spans="1:6">
      <c r="A145" s="125">
        <v>136</v>
      </c>
      <c r="B145" s="126"/>
      <c r="C145" s="128"/>
      <c r="D145" s="15" t="str">
        <f t="shared" si="7"/>
        <v/>
      </c>
      <c r="E145" s="307" t="b">
        <f t="shared" si="8"/>
        <v>0</v>
      </c>
      <c r="F145" s="308">
        <f t="shared" si="9"/>
        <v>1</v>
      </c>
    </row>
    <row r="146" spans="1:6">
      <c r="A146" s="125">
        <v>137</v>
      </c>
      <c r="B146" s="126"/>
      <c r="C146" s="128"/>
      <c r="D146" s="15" t="str">
        <f t="shared" si="7"/>
        <v/>
      </c>
      <c r="E146" s="307" t="b">
        <f t="shared" si="8"/>
        <v>0</v>
      </c>
      <c r="F146" s="308">
        <f t="shared" si="9"/>
        <v>1</v>
      </c>
    </row>
    <row r="147" spans="1:6">
      <c r="A147" s="125">
        <v>138</v>
      </c>
      <c r="B147" s="126"/>
      <c r="C147" s="128"/>
      <c r="D147" s="15" t="str">
        <f t="shared" si="7"/>
        <v/>
      </c>
      <c r="E147" s="307" t="b">
        <f t="shared" si="8"/>
        <v>0</v>
      </c>
      <c r="F147" s="308">
        <f t="shared" si="9"/>
        <v>1</v>
      </c>
    </row>
    <row r="148" spans="1:6">
      <c r="A148" s="125">
        <v>139</v>
      </c>
      <c r="B148" s="126"/>
      <c r="C148" s="128"/>
      <c r="D148" s="15" t="str">
        <f t="shared" si="7"/>
        <v/>
      </c>
      <c r="E148" s="307" t="b">
        <f t="shared" si="8"/>
        <v>0</v>
      </c>
      <c r="F148" s="308">
        <f t="shared" si="9"/>
        <v>1</v>
      </c>
    </row>
    <row r="149" spans="1:6">
      <c r="A149" s="125">
        <v>140</v>
      </c>
      <c r="B149" s="126"/>
      <c r="C149" s="128"/>
      <c r="D149" s="15" t="str">
        <f t="shared" si="7"/>
        <v/>
      </c>
      <c r="E149" s="307" t="b">
        <f t="shared" si="8"/>
        <v>0</v>
      </c>
      <c r="F149" s="308">
        <f t="shared" si="9"/>
        <v>1</v>
      </c>
    </row>
    <row r="150" spans="1:6">
      <c r="A150" s="125">
        <v>141</v>
      </c>
      <c r="B150" s="126"/>
      <c r="C150" s="128"/>
      <c r="D150" s="15" t="str">
        <f t="shared" si="7"/>
        <v/>
      </c>
      <c r="E150" s="307" t="b">
        <f t="shared" si="8"/>
        <v>0</v>
      </c>
      <c r="F150" s="308">
        <f t="shared" si="9"/>
        <v>1</v>
      </c>
    </row>
    <row r="151" spans="1:6">
      <c r="A151" s="125">
        <v>142</v>
      </c>
      <c r="B151" s="126"/>
      <c r="C151" s="128"/>
      <c r="D151" s="15" t="str">
        <f t="shared" si="7"/>
        <v/>
      </c>
      <c r="E151" s="307" t="b">
        <f t="shared" si="8"/>
        <v>0</v>
      </c>
      <c r="F151" s="308">
        <f t="shared" si="9"/>
        <v>1</v>
      </c>
    </row>
    <row r="152" spans="1:6">
      <c r="A152" s="125">
        <v>143</v>
      </c>
      <c r="B152" s="126"/>
      <c r="C152" s="128"/>
      <c r="D152" s="15" t="str">
        <f t="shared" si="7"/>
        <v/>
      </c>
      <c r="E152" s="307" t="b">
        <f t="shared" si="8"/>
        <v>0</v>
      </c>
      <c r="F152" s="308">
        <f t="shared" si="9"/>
        <v>1</v>
      </c>
    </row>
    <row r="153" spans="1:6">
      <c r="A153" s="125">
        <v>144</v>
      </c>
      <c r="B153" s="126"/>
      <c r="C153" s="128"/>
      <c r="D153" s="15" t="str">
        <f t="shared" si="7"/>
        <v/>
      </c>
      <c r="E153" s="307" t="b">
        <f t="shared" si="8"/>
        <v>0</v>
      </c>
      <c r="F153" s="308">
        <f t="shared" si="9"/>
        <v>1</v>
      </c>
    </row>
    <row r="154" spans="1:6">
      <c r="A154" s="125">
        <v>145</v>
      </c>
      <c r="B154" s="126"/>
      <c r="C154" s="128"/>
      <c r="D154" s="15" t="str">
        <f t="shared" si="7"/>
        <v/>
      </c>
      <c r="E154" s="307" t="b">
        <f t="shared" si="8"/>
        <v>0</v>
      </c>
      <c r="F154" s="308">
        <f t="shared" si="9"/>
        <v>1</v>
      </c>
    </row>
    <row r="155" spans="1:6">
      <c r="A155" s="125">
        <v>146</v>
      </c>
      <c r="B155" s="126"/>
      <c r="C155" s="128"/>
      <c r="D155" s="15" t="str">
        <f t="shared" si="7"/>
        <v/>
      </c>
      <c r="E155" s="307" t="b">
        <f t="shared" si="8"/>
        <v>0</v>
      </c>
      <c r="F155" s="308">
        <f t="shared" si="9"/>
        <v>1</v>
      </c>
    </row>
    <row r="156" spans="1:6">
      <c r="A156" s="125">
        <v>147</v>
      </c>
      <c r="B156" s="126"/>
      <c r="C156" s="128"/>
      <c r="D156" s="15" t="str">
        <f t="shared" si="7"/>
        <v/>
      </c>
      <c r="E156" s="307" t="b">
        <f t="shared" si="8"/>
        <v>0</v>
      </c>
      <c r="F156" s="308">
        <f t="shared" si="9"/>
        <v>1</v>
      </c>
    </row>
    <row r="157" spans="1:6">
      <c r="A157" s="125">
        <v>148</v>
      </c>
      <c r="B157" s="126"/>
      <c r="C157" s="128"/>
      <c r="D157" s="15" t="str">
        <f t="shared" si="7"/>
        <v/>
      </c>
      <c r="E157" s="307" t="b">
        <f t="shared" si="8"/>
        <v>0</v>
      </c>
      <c r="F157" s="308">
        <f t="shared" si="9"/>
        <v>1</v>
      </c>
    </row>
    <row r="158" spans="1:6">
      <c r="A158" s="125">
        <v>149</v>
      </c>
      <c r="B158" s="126"/>
      <c r="C158" s="128"/>
      <c r="D158" s="15" t="str">
        <f t="shared" si="7"/>
        <v/>
      </c>
      <c r="E158" s="307" t="b">
        <f t="shared" si="8"/>
        <v>0</v>
      </c>
      <c r="F158" s="308">
        <f t="shared" si="9"/>
        <v>1</v>
      </c>
    </row>
    <row r="159" spans="1:6">
      <c r="A159" s="125">
        <v>150</v>
      </c>
      <c r="B159" s="126"/>
      <c r="C159" s="128"/>
      <c r="D159" s="15" t="str">
        <f t="shared" si="7"/>
        <v/>
      </c>
      <c r="E159" s="307" t="b">
        <f t="shared" si="8"/>
        <v>0</v>
      </c>
      <c r="F159" s="308">
        <f t="shared" si="9"/>
        <v>1</v>
      </c>
    </row>
    <row r="160" spans="1:6">
      <c r="A160" s="125">
        <v>151</v>
      </c>
      <c r="B160" s="126"/>
      <c r="C160" s="128"/>
      <c r="D160" s="15" t="str">
        <f t="shared" si="7"/>
        <v/>
      </c>
      <c r="E160" s="307" t="b">
        <f t="shared" si="8"/>
        <v>0</v>
      </c>
      <c r="F160" s="308">
        <f t="shared" si="9"/>
        <v>1</v>
      </c>
    </row>
    <row r="161" spans="1:6">
      <c r="A161" s="125">
        <v>152</v>
      </c>
      <c r="B161" s="126"/>
      <c r="C161" s="128"/>
      <c r="D161" s="15" t="str">
        <f t="shared" si="7"/>
        <v/>
      </c>
      <c r="E161" s="307" t="b">
        <f t="shared" si="8"/>
        <v>0</v>
      </c>
      <c r="F161" s="308">
        <f t="shared" si="9"/>
        <v>1</v>
      </c>
    </row>
    <row r="162" spans="1:6">
      <c r="A162" s="125">
        <v>153</v>
      </c>
      <c r="B162" s="126"/>
      <c r="C162" s="128"/>
      <c r="D162" s="15" t="str">
        <f t="shared" si="7"/>
        <v/>
      </c>
      <c r="E162" s="307" t="b">
        <f t="shared" si="8"/>
        <v>0</v>
      </c>
      <c r="F162" s="308">
        <f t="shared" si="9"/>
        <v>1</v>
      </c>
    </row>
    <row r="163" spans="1:6">
      <c r="A163" s="125">
        <v>154</v>
      </c>
      <c r="B163" s="126"/>
      <c r="C163" s="128"/>
      <c r="D163" s="15" t="str">
        <f t="shared" si="7"/>
        <v/>
      </c>
      <c r="E163" s="307" t="b">
        <f t="shared" si="8"/>
        <v>0</v>
      </c>
      <c r="F163" s="308">
        <f t="shared" si="9"/>
        <v>1</v>
      </c>
    </row>
    <row r="164" spans="1:6">
      <c r="A164" s="125">
        <v>155</v>
      </c>
      <c r="B164" s="126"/>
      <c r="C164" s="128"/>
      <c r="D164" s="15" t="str">
        <f t="shared" si="7"/>
        <v/>
      </c>
      <c r="E164" s="307" t="b">
        <f t="shared" si="8"/>
        <v>0</v>
      </c>
      <c r="F164" s="308">
        <f t="shared" si="9"/>
        <v>1</v>
      </c>
    </row>
    <row r="165" spans="1:6">
      <c r="A165" s="125">
        <v>156</v>
      </c>
      <c r="B165" s="126"/>
      <c r="C165" s="128"/>
      <c r="D165" s="15" t="str">
        <f t="shared" si="7"/>
        <v/>
      </c>
      <c r="E165" s="307" t="b">
        <f t="shared" si="8"/>
        <v>0</v>
      </c>
      <c r="F165" s="308">
        <f t="shared" si="9"/>
        <v>1</v>
      </c>
    </row>
    <row r="166" spans="1:6">
      <c r="A166" s="125">
        <v>157</v>
      </c>
      <c r="B166" s="126"/>
      <c r="C166" s="128"/>
      <c r="D166" s="15" t="str">
        <f t="shared" si="7"/>
        <v/>
      </c>
      <c r="E166" s="307" t="b">
        <f t="shared" si="8"/>
        <v>0</v>
      </c>
      <c r="F166" s="308">
        <f t="shared" si="9"/>
        <v>1</v>
      </c>
    </row>
    <row r="167" spans="1:6">
      <c r="A167" s="125">
        <v>158</v>
      </c>
      <c r="B167" s="126"/>
      <c r="C167" s="128"/>
      <c r="D167" s="15" t="str">
        <f t="shared" si="7"/>
        <v/>
      </c>
      <c r="E167" s="307" t="b">
        <f t="shared" si="8"/>
        <v>0</v>
      </c>
      <c r="F167" s="308">
        <f t="shared" si="9"/>
        <v>1</v>
      </c>
    </row>
    <row r="168" spans="1:6">
      <c r="A168" s="125">
        <v>159</v>
      </c>
      <c r="B168" s="126"/>
      <c r="C168" s="128"/>
      <c r="D168" s="15" t="str">
        <f t="shared" si="7"/>
        <v/>
      </c>
      <c r="E168" s="307" t="b">
        <f t="shared" si="8"/>
        <v>0</v>
      </c>
      <c r="F168" s="308">
        <f t="shared" si="9"/>
        <v>1</v>
      </c>
    </row>
    <row r="169" spans="1:6">
      <c r="A169" s="125">
        <v>160</v>
      </c>
      <c r="B169" s="126"/>
      <c r="C169" s="128"/>
      <c r="D169" s="15" t="str">
        <f t="shared" si="7"/>
        <v/>
      </c>
      <c r="E169" s="307" t="b">
        <f t="shared" si="8"/>
        <v>0</v>
      </c>
      <c r="F169" s="308">
        <f t="shared" si="9"/>
        <v>1</v>
      </c>
    </row>
    <row r="170" spans="1:6">
      <c r="A170" s="125">
        <v>161</v>
      </c>
      <c r="B170" s="126"/>
      <c r="C170" s="128"/>
      <c r="D170" s="15" t="str">
        <f t="shared" si="7"/>
        <v/>
      </c>
      <c r="E170" s="307" t="b">
        <f t="shared" si="8"/>
        <v>0</v>
      </c>
      <c r="F170" s="308">
        <f t="shared" si="9"/>
        <v>1</v>
      </c>
    </row>
    <row r="171" spans="1:6">
      <c r="A171" s="125">
        <v>162</v>
      </c>
      <c r="B171" s="126"/>
      <c r="C171" s="128"/>
      <c r="D171" s="15" t="str">
        <f t="shared" si="7"/>
        <v/>
      </c>
      <c r="E171" s="307" t="b">
        <f t="shared" si="8"/>
        <v>0</v>
      </c>
      <c r="F171" s="308">
        <f t="shared" si="9"/>
        <v>1</v>
      </c>
    </row>
    <row r="172" spans="1:6">
      <c r="A172" s="125">
        <v>163</v>
      </c>
      <c r="B172" s="126"/>
      <c r="C172" s="128"/>
      <c r="D172" s="15" t="str">
        <f t="shared" si="7"/>
        <v/>
      </c>
      <c r="E172" s="307" t="b">
        <f t="shared" si="8"/>
        <v>0</v>
      </c>
      <c r="F172" s="308">
        <f t="shared" si="9"/>
        <v>1</v>
      </c>
    </row>
    <row r="173" spans="1:6">
      <c r="A173" s="125">
        <v>164</v>
      </c>
      <c r="B173" s="126"/>
      <c r="C173" s="128"/>
      <c r="D173" s="15" t="str">
        <f t="shared" si="7"/>
        <v/>
      </c>
      <c r="E173" s="307" t="b">
        <f t="shared" si="8"/>
        <v>0</v>
      </c>
      <c r="F173" s="308">
        <f t="shared" si="9"/>
        <v>1</v>
      </c>
    </row>
    <row r="174" spans="1:6">
      <c r="A174" s="125">
        <v>165</v>
      </c>
      <c r="B174" s="126"/>
      <c r="C174" s="128"/>
      <c r="D174" s="15" t="str">
        <f t="shared" si="7"/>
        <v/>
      </c>
      <c r="E174" s="307" t="b">
        <f t="shared" si="8"/>
        <v>0</v>
      </c>
      <c r="F174" s="308">
        <f t="shared" si="9"/>
        <v>1</v>
      </c>
    </row>
    <row r="175" spans="1:6">
      <c r="A175" s="125">
        <v>166</v>
      </c>
      <c r="B175" s="126"/>
      <c r="C175" s="128"/>
      <c r="D175" s="15" t="str">
        <f t="shared" si="7"/>
        <v/>
      </c>
      <c r="E175" s="307" t="b">
        <f t="shared" si="8"/>
        <v>0</v>
      </c>
      <c r="F175" s="308">
        <f t="shared" si="9"/>
        <v>1</v>
      </c>
    </row>
    <row r="176" spans="1:6">
      <c r="A176" s="125">
        <v>167</v>
      </c>
      <c r="B176" s="126"/>
      <c r="C176" s="128"/>
      <c r="D176" s="15" t="str">
        <f t="shared" si="7"/>
        <v/>
      </c>
      <c r="E176" s="307" t="b">
        <f t="shared" si="8"/>
        <v>0</v>
      </c>
      <c r="F176" s="308">
        <f t="shared" si="9"/>
        <v>1</v>
      </c>
    </row>
    <row r="177" spans="1:6">
      <c r="A177" s="125">
        <v>168</v>
      </c>
      <c r="B177" s="126"/>
      <c r="C177" s="128"/>
      <c r="D177" s="15" t="str">
        <f t="shared" si="7"/>
        <v/>
      </c>
      <c r="E177" s="307" t="b">
        <f t="shared" si="8"/>
        <v>0</v>
      </c>
      <c r="F177" s="308">
        <f t="shared" si="9"/>
        <v>1</v>
      </c>
    </row>
    <row r="178" spans="1:6">
      <c r="A178" s="125">
        <v>169</v>
      </c>
      <c r="B178" s="126"/>
      <c r="C178" s="128"/>
      <c r="D178" s="15" t="str">
        <f t="shared" si="7"/>
        <v/>
      </c>
      <c r="E178" s="307" t="b">
        <f t="shared" si="8"/>
        <v>0</v>
      </c>
      <c r="F178" s="308">
        <f t="shared" si="9"/>
        <v>1</v>
      </c>
    </row>
    <row r="179" spans="1:6">
      <c r="A179" s="125">
        <v>170</v>
      </c>
      <c r="B179" s="126"/>
      <c r="C179" s="128"/>
      <c r="D179" s="15" t="str">
        <f t="shared" si="7"/>
        <v/>
      </c>
      <c r="E179" s="307" t="b">
        <f t="shared" si="8"/>
        <v>0</v>
      </c>
      <c r="F179" s="308">
        <f t="shared" si="9"/>
        <v>1</v>
      </c>
    </row>
    <row r="180" spans="1:6">
      <c r="A180" s="125">
        <v>171</v>
      </c>
      <c r="B180" s="126"/>
      <c r="C180" s="128"/>
      <c r="D180" s="15" t="str">
        <f t="shared" si="7"/>
        <v/>
      </c>
      <c r="E180" s="307" t="b">
        <f t="shared" si="8"/>
        <v>0</v>
      </c>
      <c r="F180" s="308">
        <f t="shared" si="9"/>
        <v>1</v>
      </c>
    </row>
    <row r="181" spans="1:6">
      <c r="A181" s="125">
        <v>172</v>
      </c>
      <c r="B181" s="126"/>
      <c r="C181" s="128"/>
      <c r="D181" s="15" t="str">
        <f t="shared" si="7"/>
        <v/>
      </c>
      <c r="E181" s="307" t="b">
        <f t="shared" si="8"/>
        <v>0</v>
      </c>
      <c r="F181" s="308">
        <f t="shared" si="9"/>
        <v>1</v>
      </c>
    </row>
    <row r="182" spans="1:6">
      <c r="A182" s="125">
        <v>173</v>
      </c>
      <c r="B182" s="126"/>
      <c r="C182" s="128"/>
      <c r="D182" s="15" t="str">
        <f t="shared" si="7"/>
        <v/>
      </c>
      <c r="E182" s="307" t="b">
        <f t="shared" si="8"/>
        <v>0</v>
      </c>
      <c r="F182" s="308">
        <f t="shared" si="9"/>
        <v>1</v>
      </c>
    </row>
    <row r="183" spans="1:6">
      <c r="A183" s="125">
        <v>174</v>
      </c>
      <c r="B183" s="126"/>
      <c r="C183" s="128"/>
      <c r="D183" s="15" t="str">
        <f t="shared" si="7"/>
        <v/>
      </c>
      <c r="E183" s="307" t="b">
        <f t="shared" si="8"/>
        <v>0</v>
      </c>
      <c r="F183" s="308">
        <f t="shared" si="9"/>
        <v>1</v>
      </c>
    </row>
    <row r="184" spans="1:6">
      <c r="A184" s="125">
        <v>175</v>
      </c>
      <c r="B184" s="126"/>
      <c r="C184" s="128"/>
      <c r="D184" s="15" t="str">
        <f t="shared" si="7"/>
        <v/>
      </c>
      <c r="E184" s="307" t="b">
        <f t="shared" si="8"/>
        <v>0</v>
      </c>
      <c r="F184" s="308">
        <f t="shared" si="9"/>
        <v>1</v>
      </c>
    </row>
    <row r="185" spans="1:6">
      <c r="A185" s="125">
        <v>176</v>
      </c>
      <c r="B185" s="126"/>
      <c r="C185" s="128"/>
      <c r="D185" s="15" t="str">
        <f t="shared" si="7"/>
        <v/>
      </c>
      <c r="E185" s="307" t="b">
        <f t="shared" si="8"/>
        <v>0</v>
      </c>
      <c r="F185" s="308">
        <f t="shared" si="9"/>
        <v>1</v>
      </c>
    </row>
    <row r="186" spans="1:6">
      <c r="A186" s="125">
        <v>177</v>
      </c>
      <c r="B186" s="126"/>
      <c r="C186" s="128"/>
      <c r="D186" s="15" t="str">
        <f t="shared" si="7"/>
        <v/>
      </c>
      <c r="E186" s="307" t="b">
        <f t="shared" si="8"/>
        <v>0</v>
      </c>
      <c r="F186" s="308">
        <f t="shared" si="9"/>
        <v>1</v>
      </c>
    </row>
    <row r="187" spans="1:6">
      <c r="A187" s="125">
        <v>178</v>
      </c>
      <c r="B187" s="126"/>
      <c r="C187" s="128"/>
      <c r="D187" s="15" t="str">
        <f t="shared" si="7"/>
        <v/>
      </c>
      <c r="E187" s="307" t="b">
        <f t="shared" si="8"/>
        <v>0</v>
      </c>
      <c r="F187" s="308">
        <f t="shared" si="9"/>
        <v>1</v>
      </c>
    </row>
    <row r="188" spans="1:6">
      <c r="A188" s="125">
        <v>179</v>
      </c>
      <c r="B188" s="126"/>
      <c r="C188" s="128"/>
      <c r="D188" s="15" t="str">
        <f t="shared" si="7"/>
        <v/>
      </c>
      <c r="E188" s="307" t="b">
        <f t="shared" si="8"/>
        <v>0</v>
      </c>
      <c r="F188" s="308">
        <f t="shared" si="9"/>
        <v>1</v>
      </c>
    </row>
    <row r="189" spans="1:6">
      <c r="A189" s="125">
        <v>180</v>
      </c>
      <c r="B189" s="126"/>
      <c r="C189" s="128"/>
      <c r="D189" s="15" t="str">
        <f t="shared" si="7"/>
        <v/>
      </c>
      <c r="E189" s="307" t="b">
        <f t="shared" si="8"/>
        <v>0</v>
      </c>
      <c r="F189" s="308">
        <f t="shared" si="9"/>
        <v>1</v>
      </c>
    </row>
    <row r="190" spans="1:6">
      <c r="A190" s="125">
        <v>181</v>
      </c>
      <c r="B190" s="126"/>
      <c r="C190" s="128"/>
      <c r="D190" s="15" t="str">
        <f t="shared" si="7"/>
        <v/>
      </c>
      <c r="E190" s="307" t="b">
        <f t="shared" si="8"/>
        <v>0</v>
      </c>
      <c r="F190" s="308">
        <f t="shared" si="9"/>
        <v>1</v>
      </c>
    </row>
    <row r="191" spans="1:6">
      <c r="A191" s="125">
        <v>182</v>
      </c>
      <c r="B191" s="126"/>
      <c r="C191" s="128"/>
      <c r="D191" s="15" t="str">
        <f t="shared" si="7"/>
        <v/>
      </c>
      <c r="E191" s="307" t="b">
        <f t="shared" si="8"/>
        <v>0</v>
      </c>
      <c r="F191" s="308">
        <f t="shared" si="9"/>
        <v>1</v>
      </c>
    </row>
    <row r="192" spans="1:6">
      <c r="A192" s="125">
        <v>183</v>
      </c>
      <c r="B192" s="126"/>
      <c r="C192" s="128"/>
      <c r="D192" s="15" t="str">
        <f t="shared" si="7"/>
        <v/>
      </c>
      <c r="E192" s="307" t="b">
        <f t="shared" si="8"/>
        <v>0</v>
      </c>
      <c r="F192" s="308">
        <f t="shared" si="9"/>
        <v>1</v>
      </c>
    </row>
    <row r="193" spans="1:6">
      <c r="A193" s="125">
        <v>184</v>
      </c>
      <c r="B193" s="126"/>
      <c r="C193" s="128"/>
      <c r="D193" s="15" t="str">
        <f t="shared" si="7"/>
        <v/>
      </c>
      <c r="E193" s="307" t="b">
        <f t="shared" si="8"/>
        <v>0</v>
      </c>
      <c r="F193" s="308">
        <f t="shared" si="9"/>
        <v>1</v>
      </c>
    </row>
    <row r="194" spans="1:6">
      <c r="A194" s="125">
        <v>185</v>
      </c>
      <c r="B194" s="126"/>
      <c r="C194" s="128"/>
      <c r="D194" s="15" t="str">
        <f t="shared" si="7"/>
        <v/>
      </c>
      <c r="E194" s="307" t="b">
        <f t="shared" si="8"/>
        <v>0</v>
      </c>
      <c r="F194" s="308">
        <f t="shared" si="9"/>
        <v>1</v>
      </c>
    </row>
    <row r="195" spans="1:6">
      <c r="A195" s="125">
        <v>186</v>
      </c>
      <c r="B195" s="126"/>
      <c r="C195" s="128"/>
      <c r="D195" s="15" t="str">
        <f t="shared" si="7"/>
        <v/>
      </c>
      <c r="E195" s="307" t="b">
        <f t="shared" si="8"/>
        <v>0</v>
      </c>
      <c r="F195" s="308">
        <f t="shared" si="9"/>
        <v>1</v>
      </c>
    </row>
    <row r="196" spans="1:6">
      <c r="A196" s="125">
        <v>187</v>
      </c>
      <c r="B196" s="126"/>
      <c r="C196" s="128"/>
      <c r="D196" s="15" t="str">
        <f t="shared" si="7"/>
        <v/>
      </c>
      <c r="E196" s="307" t="b">
        <f t="shared" si="8"/>
        <v>0</v>
      </c>
      <c r="F196" s="308">
        <f t="shared" si="9"/>
        <v>1</v>
      </c>
    </row>
    <row r="197" spans="1:6">
      <c r="A197" s="125">
        <v>188</v>
      </c>
      <c r="B197" s="126"/>
      <c r="C197" s="128"/>
      <c r="D197" s="15" t="str">
        <f t="shared" si="7"/>
        <v/>
      </c>
      <c r="E197" s="307" t="b">
        <f t="shared" si="8"/>
        <v>0</v>
      </c>
      <c r="F197" s="308">
        <f t="shared" si="9"/>
        <v>1</v>
      </c>
    </row>
    <row r="198" spans="1:6">
      <c r="A198" s="125">
        <v>189</v>
      </c>
      <c r="B198" s="126"/>
      <c r="C198" s="128"/>
      <c r="D198" s="15" t="str">
        <f t="shared" si="7"/>
        <v/>
      </c>
      <c r="E198" s="307" t="b">
        <f t="shared" si="8"/>
        <v>0</v>
      </c>
      <c r="F198" s="308">
        <f t="shared" si="9"/>
        <v>1</v>
      </c>
    </row>
    <row r="199" spans="1:6">
      <c r="A199" s="125">
        <v>190</v>
      </c>
      <c r="B199" s="126"/>
      <c r="C199" s="128"/>
      <c r="D199" s="15" t="str">
        <f t="shared" si="7"/>
        <v/>
      </c>
      <c r="E199" s="307" t="b">
        <f t="shared" si="8"/>
        <v>0</v>
      </c>
      <c r="F199" s="308">
        <f t="shared" si="9"/>
        <v>1</v>
      </c>
    </row>
    <row r="200" spans="1:6">
      <c r="A200" s="125">
        <v>191</v>
      </c>
      <c r="B200" s="126"/>
      <c r="C200" s="128"/>
      <c r="D200" s="15" t="str">
        <f t="shared" si="7"/>
        <v/>
      </c>
      <c r="E200" s="307" t="b">
        <f t="shared" si="8"/>
        <v>0</v>
      </c>
      <c r="F200" s="308">
        <f t="shared" si="9"/>
        <v>1</v>
      </c>
    </row>
    <row r="201" spans="1:6">
      <c r="A201" s="125">
        <v>192</v>
      </c>
      <c r="B201" s="126"/>
      <c r="C201" s="128"/>
      <c r="D201" s="15" t="str">
        <f t="shared" si="7"/>
        <v/>
      </c>
      <c r="E201" s="307" t="b">
        <f t="shared" si="8"/>
        <v>0</v>
      </c>
      <c r="F201" s="308">
        <f t="shared" si="9"/>
        <v>1</v>
      </c>
    </row>
    <row r="202" spans="1:6">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c r="A203" s="125">
        <v>194</v>
      </c>
      <c r="B203" s="126"/>
      <c r="C203" s="128"/>
      <c r="D203" s="15" t="str">
        <f t="shared" si="10"/>
        <v/>
      </c>
      <c r="E203" s="307" t="b">
        <f t="shared" si="11"/>
        <v>0</v>
      </c>
      <c r="F203" s="308">
        <f t="shared" ref="F203:F259" si="12">LEN(B203)-LEN(SUBSTITUTE(B203,",",""))+1</f>
        <v>1</v>
      </c>
    </row>
    <row r="204" spans="1:6">
      <c r="A204" s="125">
        <v>195</v>
      </c>
      <c r="B204" s="126"/>
      <c r="C204" s="128"/>
      <c r="D204" s="15" t="str">
        <f t="shared" si="10"/>
        <v/>
      </c>
      <c r="E204" s="307" t="b">
        <f t="shared" si="11"/>
        <v>0</v>
      </c>
      <c r="F204" s="308">
        <f t="shared" si="12"/>
        <v>1</v>
      </c>
    </row>
    <row r="205" spans="1:6">
      <c r="A205" s="125">
        <v>196</v>
      </c>
      <c r="B205" s="126"/>
      <c r="C205" s="128"/>
      <c r="D205" s="15" t="str">
        <f t="shared" si="10"/>
        <v/>
      </c>
      <c r="E205" s="307" t="b">
        <f t="shared" si="11"/>
        <v>0</v>
      </c>
      <c r="F205" s="308">
        <f t="shared" si="12"/>
        <v>1</v>
      </c>
    </row>
    <row r="206" spans="1:6">
      <c r="A206" s="125">
        <v>197</v>
      </c>
      <c r="B206" s="126"/>
      <c r="C206" s="128"/>
      <c r="D206" s="15" t="str">
        <f t="shared" si="10"/>
        <v/>
      </c>
      <c r="E206" s="307" t="b">
        <f t="shared" si="11"/>
        <v>0</v>
      </c>
      <c r="F206" s="308">
        <f t="shared" si="12"/>
        <v>1</v>
      </c>
    </row>
    <row r="207" spans="1:6">
      <c r="A207" s="125">
        <v>198</v>
      </c>
      <c r="B207" s="126"/>
      <c r="C207" s="128"/>
      <c r="D207" s="15" t="str">
        <f t="shared" si="10"/>
        <v/>
      </c>
      <c r="E207" s="307" t="b">
        <f t="shared" si="11"/>
        <v>0</v>
      </c>
      <c r="F207" s="308">
        <f t="shared" si="12"/>
        <v>1</v>
      </c>
    </row>
    <row r="208" spans="1:6">
      <c r="A208" s="125">
        <v>199</v>
      </c>
      <c r="B208" s="126"/>
      <c r="C208" s="128"/>
      <c r="D208" s="15" t="str">
        <f t="shared" si="10"/>
        <v/>
      </c>
      <c r="E208" s="307" t="b">
        <f t="shared" si="11"/>
        <v>0</v>
      </c>
      <c r="F208" s="308">
        <f t="shared" si="12"/>
        <v>1</v>
      </c>
    </row>
    <row r="209" spans="1:6">
      <c r="A209" s="125">
        <v>200</v>
      </c>
      <c r="B209" s="126"/>
      <c r="C209" s="128"/>
      <c r="D209" s="15" t="str">
        <f t="shared" si="10"/>
        <v/>
      </c>
      <c r="E209" s="307" t="b">
        <f t="shared" si="11"/>
        <v>0</v>
      </c>
      <c r="F209" s="308">
        <f t="shared" si="12"/>
        <v>1</v>
      </c>
    </row>
    <row r="210" spans="1:6">
      <c r="A210" s="125">
        <v>201</v>
      </c>
      <c r="B210" s="126"/>
      <c r="C210" s="128"/>
      <c r="D210" s="15" t="str">
        <f t="shared" si="10"/>
        <v/>
      </c>
      <c r="E210" s="307" t="b">
        <f t="shared" si="11"/>
        <v>0</v>
      </c>
      <c r="F210" s="308">
        <f t="shared" si="12"/>
        <v>1</v>
      </c>
    </row>
    <row r="211" spans="1:6">
      <c r="A211" s="125">
        <v>202</v>
      </c>
      <c r="B211" s="126"/>
      <c r="C211" s="128"/>
      <c r="D211" s="15" t="str">
        <f t="shared" si="10"/>
        <v/>
      </c>
      <c r="E211" s="307" t="b">
        <f t="shared" si="11"/>
        <v>0</v>
      </c>
      <c r="F211" s="308">
        <f t="shared" si="12"/>
        <v>1</v>
      </c>
    </row>
    <row r="212" spans="1:6">
      <c r="A212" s="125">
        <v>203</v>
      </c>
      <c r="B212" s="126"/>
      <c r="C212" s="128"/>
      <c r="D212" s="15" t="str">
        <f t="shared" si="10"/>
        <v/>
      </c>
      <c r="E212" s="307" t="b">
        <f t="shared" si="11"/>
        <v>0</v>
      </c>
      <c r="F212" s="308">
        <f t="shared" si="12"/>
        <v>1</v>
      </c>
    </row>
    <row r="213" spans="1:6">
      <c r="A213" s="125">
        <v>204</v>
      </c>
      <c r="B213" s="126"/>
      <c r="C213" s="128"/>
      <c r="D213" s="15" t="str">
        <f t="shared" si="10"/>
        <v/>
      </c>
      <c r="E213" s="307" t="b">
        <f t="shared" si="11"/>
        <v>0</v>
      </c>
      <c r="F213" s="308">
        <f t="shared" si="12"/>
        <v>1</v>
      </c>
    </row>
    <row r="214" spans="1:6">
      <c r="A214" s="125">
        <v>205</v>
      </c>
      <c r="B214" s="126"/>
      <c r="C214" s="128"/>
      <c r="D214" s="15" t="str">
        <f t="shared" si="10"/>
        <v/>
      </c>
      <c r="E214" s="307" t="b">
        <f t="shared" si="11"/>
        <v>0</v>
      </c>
      <c r="F214" s="308">
        <f t="shared" si="12"/>
        <v>1</v>
      </c>
    </row>
    <row r="215" spans="1:6">
      <c r="A215" s="125">
        <v>206</v>
      </c>
      <c r="B215" s="126"/>
      <c r="C215" s="128"/>
      <c r="D215" s="15" t="str">
        <f t="shared" si="10"/>
        <v/>
      </c>
      <c r="E215" s="307" t="b">
        <f t="shared" si="11"/>
        <v>0</v>
      </c>
      <c r="F215" s="308">
        <f t="shared" si="12"/>
        <v>1</v>
      </c>
    </row>
    <row r="216" spans="1:6">
      <c r="A216" s="125">
        <v>207</v>
      </c>
      <c r="B216" s="126"/>
      <c r="C216" s="128"/>
      <c r="D216" s="15" t="str">
        <f t="shared" si="10"/>
        <v/>
      </c>
      <c r="E216" s="307" t="b">
        <f t="shared" si="11"/>
        <v>0</v>
      </c>
      <c r="F216" s="308">
        <f t="shared" si="12"/>
        <v>1</v>
      </c>
    </row>
    <row r="217" spans="1:6">
      <c r="A217" s="125">
        <v>208</v>
      </c>
      <c r="B217" s="126"/>
      <c r="C217" s="128"/>
      <c r="D217" s="15" t="str">
        <f t="shared" si="10"/>
        <v/>
      </c>
      <c r="E217" s="307" t="b">
        <f t="shared" si="11"/>
        <v>0</v>
      </c>
      <c r="F217" s="308">
        <f t="shared" si="12"/>
        <v>1</v>
      </c>
    </row>
    <row r="218" spans="1:6">
      <c r="A218" s="125">
        <v>209</v>
      </c>
      <c r="B218" s="126"/>
      <c r="C218" s="128"/>
      <c r="D218" s="15" t="str">
        <f t="shared" si="10"/>
        <v/>
      </c>
      <c r="E218" s="307" t="b">
        <f t="shared" si="11"/>
        <v>0</v>
      </c>
      <c r="F218" s="308">
        <f t="shared" si="12"/>
        <v>1</v>
      </c>
    </row>
    <row r="219" spans="1:6">
      <c r="A219" s="125">
        <v>210</v>
      </c>
      <c r="B219" s="126"/>
      <c r="C219" s="128"/>
      <c r="D219" s="15" t="str">
        <f t="shared" si="10"/>
        <v/>
      </c>
      <c r="E219" s="307" t="b">
        <f t="shared" si="11"/>
        <v>0</v>
      </c>
      <c r="F219" s="308">
        <f t="shared" si="12"/>
        <v>1</v>
      </c>
    </row>
    <row r="220" spans="1:6">
      <c r="A220" s="125">
        <v>211</v>
      </c>
      <c r="B220" s="126"/>
      <c r="C220" s="128"/>
      <c r="D220" s="15" t="str">
        <f t="shared" si="10"/>
        <v/>
      </c>
      <c r="E220" s="307" t="b">
        <f t="shared" si="11"/>
        <v>0</v>
      </c>
      <c r="F220" s="308">
        <f t="shared" si="12"/>
        <v>1</v>
      </c>
    </row>
    <row r="221" spans="1:6">
      <c r="A221" s="125">
        <v>212</v>
      </c>
      <c r="B221" s="126"/>
      <c r="C221" s="128"/>
      <c r="D221" s="15" t="str">
        <f t="shared" si="10"/>
        <v/>
      </c>
      <c r="E221" s="307" t="b">
        <f t="shared" si="11"/>
        <v>0</v>
      </c>
      <c r="F221" s="308">
        <f t="shared" si="12"/>
        <v>1</v>
      </c>
    </row>
    <row r="222" spans="1:6">
      <c r="A222" s="125">
        <v>213</v>
      </c>
      <c r="B222" s="126"/>
      <c r="C222" s="128"/>
      <c r="D222" s="15" t="str">
        <f t="shared" si="10"/>
        <v/>
      </c>
      <c r="E222" s="307" t="b">
        <f t="shared" si="11"/>
        <v>0</v>
      </c>
      <c r="F222" s="308">
        <f t="shared" si="12"/>
        <v>1</v>
      </c>
    </row>
    <row r="223" spans="1:6">
      <c r="A223" s="125">
        <v>214</v>
      </c>
      <c r="B223" s="126"/>
      <c r="C223" s="128"/>
      <c r="D223" s="15" t="str">
        <f t="shared" si="10"/>
        <v/>
      </c>
      <c r="E223" s="307" t="b">
        <f t="shared" si="11"/>
        <v>0</v>
      </c>
      <c r="F223" s="308">
        <f t="shared" si="12"/>
        <v>1</v>
      </c>
    </row>
    <row r="224" spans="1:6">
      <c r="A224" s="125">
        <v>215</v>
      </c>
      <c r="B224" s="126"/>
      <c r="C224" s="128"/>
      <c r="D224" s="15" t="str">
        <f t="shared" si="10"/>
        <v/>
      </c>
      <c r="E224" s="307" t="b">
        <f t="shared" si="11"/>
        <v>0</v>
      </c>
      <c r="F224" s="308">
        <f t="shared" si="12"/>
        <v>1</v>
      </c>
    </row>
    <row r="225" spans="1:6">
      <c r="A225" s="125">
        <v>216</v>
      </c>
      <c r="B225" s="126"/>
      <c r="C225" s="128"/>
      <c r="D225" s="15" t="str">
        <f t="shared" si="10"/>
        <v/>
      </c>
      <c r="E225" s="307" t="b">
        <f t="shared" si="11"/>
        <v>0</v>
      </c>
      <c r="F225" s="308">
        <f t="shared" si="12"/>
        <v>1</v>
      </c>
    </row>
    <row r="226" spans="1:6">
      <c r="A226" s="125">
        <v>217</v>
      </c>
      <c r="B226" s="126"/>
      <c r="C226" s="128"/>
      <c r="D226" s="15" t="str">
        <f t="shared" si="10"/>
        <v/>
      </c>
      <c r="E226" s="307" t="b">
        <f t="shared" si="11"/>
        <v>0</v>
      </c>
      <c r="F226" s="308">
        <f t="shared" si="12"/>
        <v>1</v>
      </c>
    </row>
    <row r="227" spans="1:6">
      <c r="A227" s="125">
        <v>218</v>
      </c>
      <c r="B227" s="126"/>
      <c r="C227" s="128"/>
      <c r="D227" s="15" t="str">
        <f t="shared" si="10"/>
        <v/>
      </c>
      <c r="E227" s="307" t="b">
        <f t="shared" si="11"/>
        <v>0</v>
      </c>
      <c r="F227" s="308">
        <f t="shared" si="12"/>
        <v>1</v>
      </c>
    </row>
    <row r="228" spans="1:6">
      <c r="A228" s="125">
        <v>219</v>
      </c>
      <c r="B228" s="126"/>
      <c r="C228" s="128"/>
      <c r="D228" s="15" t="str">
        <f t="shared" si="10"/>
        <v/>
      </c>
      <c r="E228" s="307" t="b">
        <f t="shared" si="11"/>
        <v>0</v>
      </c>
      <c r="F228" s="308">
        <f t="shared" si="12"/>
        <v>1</v>
      </c>
    </row>
    <row r="229" spans="1:6">
      <c r="A229" s="125">
        <v>220</v>
      </c>
      <c r="B229" s="126"/>
      <c r="C229" s="128"/>
      <c r="D229" s="15" t="str">
        <f t="shared" si="10"/>
        <v/>
      </c>
      <c r="E229" s="307" t="b">
        <f t="shared" si="11"/>
        <v>0</v>
      </c>
      <c r="F229" s="308">
        <f t="shared" si="12"/>
        <v>1</v>
      </c>
    </row>
    <row r="230" spans="1:6">
      <c r="A230" s="125">
        <v>221</v>
      </c>
      <c r="B230" s="126"/>
      <c r="C230" s="128"/>
      <c r="D230" s="15" t="str">
        <f t="shared" si="10"/>
        <v/>
      </c>
      <c r="E230" s="307" t="b">
        <f t="shared" si="11"/>
        <v>0</v>
      </c>
      <c r="F230" s="308">
        <f t="shared" si="12"/>
        <v>1</v>
      </c>
    </row>
    <row r="231" spans="1:6">
      <c r="A231" s="125">
        <v>222</v>
      </c>
      <c r="B231" s="126"/>
      <c r="C231" s="128"/>
      <c r="D231" s="15" t="str">
        <f t="shared" si="10"/>
        <v/>
      </c>
      <c r="E231" s="307" t="b">
        <f t="shared" si="11"/>
        <v>0</v>
      </c>
      <c r="F231" s="308">
        <f t="shared" si="12"/>
        <v>1</v>
      </c>
    </row>
    <row r="232" spans="1:6">
      <c r="A232" s="125">
        <v>223</v>
      </c>
      <c r="B232" s="126"/>
      <c r="C232" s="128"/>
      <c r="D232" s="15" t="str">
        <f t="shared" si="10"/>
        <v/>
      </c>
      <c r="E232" s="307" t="b">
        <f t="shared" si="11"/>
        <v>0</v>
      </c>
      <c r="F232" s="308">
        <f t="shared" si="12"/>
        <v>1</v>
      </c>
    </row>
    <row r="233" spans="1:6">
      <c r="A233" s="125">
        <v>224</v>
      </c>
      <c r="B233" s="126"/>
      <c r="C233" s="128"/>
      <c r="D233" s="15" t="str">
        <f t="shared" si="10"/>
        <v/>
      </c>
      <c r="E233" s="307" t="b">
        <f t="shared" si="11"/>
        <v>0</v>
      </c>
      <c r="F233" s="308">
        <f t="shared" si="12"/>
        <v>1</v>
      </c>
    </row>
    <row r="234" spans="1:6">
      <c r="A234" s="125">
        <v>225</v>
      </c>
      <c r="B234" s="126"/>
      <c r="C234" s="128"/>
      <c r="D234" s="15" t="str">
        <f t="shared" si="10"/>
        <v/>
      </c>
      <c r="E234" s="307" t="b">
        <f t="shared" si="11"/>
        <v>0</v>
      </c>
      <c r="F234" s="308">
        <f t="shared" si="12"/>
        <v>1</v>
      </c>
    </row>
    <row r="235" spans="1:6">
      <c r="A235" s="125">
        <v>226</v>
      </c>
      <c r="B235" s="126"/>
      <c r="C235" s="128"/>
      <c r="D235" s="15" t="str">
        <f t="shared" si="10"/>
        <v/>
      </c>
      <c r="E235" s="307" t="b">
        <f t="shared" si="11"/>
        <v>0</v>
      </c>
      <c r="F235" s="308">
        <f t="shared" si="12"/>
        <v>1</v>
      </c>
    </row>
    <row r="236" spans="1:6">
      <c r="A236" s="125">
        <v>227</v>
      </c>
      <c r="B236" s="126"/>
      <c r="C236" s="128"/>
      <c r="D236" s="15" t="str">
        <f t="shared" si="10"/>
        <v/>
      </c>
      <c r="E236" s="307" t="b">
        <f t="shared" si="11"/>
        <v>0</v>
      </c>
      <c r="F236" s="308">
        <f t="shared" si="12"/>
        <v>1</v>
      </c>
    </row>
    <row r="237" spans="1:6">
      <c r="A237" s="125">
        <v>228</v>
      </c>
      <c r="B237" s="126"/>
      <c r="C237" s="128"/>
      <c r="D237" s="15" t="str">
        <f t="shared" si="10"/>
        <v/>
      </c>
      <c r="E237" s="307" t="b">
        <f t="shared" si="11"/>
        <v>0</v>
      </c>
      <c r="F237" s="308">
        <f t="shared" si="12"/>
        <v>1</v>
      </c>
    </row>
    <row r="238" spans="1:6">
      <c r="A238" s="125">
        <v>229</v>
      </c>
      <c r="B238" s="126"/>
      <c r="C238" s="128"/>
      <c r="D238" s="15" t="str">
        <f t="shared" si="10"/>
        <v/>
      </c>
      <c r="E238" s="307" t="b">
        <f t="shared" si="11"/>
        <v>0</v>
      </c>
      <c r="F238" s="308">
        <f t="shared" si="12"/>
        <v>1</v>
      </c>
    </row>
    <row r="239" spans="1:6">
      <c r="A239" s="125">
        <v>230</v>
      </c>
      <c r="B239" s="126"/>
      <c r="C239" s="128"/>
      <c r="D239" s="15" t="str">
        <f t="shared" si="10"/>
        <v/>
      </c>
      <c r="E239" s="307" t="b">
        <f t="shared" si="11"/>
        <v>0</v>
      </c>
      <c r="F239" s="308">
        <f t="shared" si="12"/>
        <v>1</v>
      </c>
    </row>
    <row r="240" spans="1:6">
      <c r="A240" s="125">
        <v>231</v>
      </c>
      <c r="B240" s="126"/>
      <c r="C240" s="128"/>
      <c r="D240" s="15" t="str">
        <f t="shared" si="10"/>
        <v/>
      </c>
      <c r="E240" s="307" t="b">
        <f t="shared" si="11"/>
        <v>0</v>
      </c>
      <c r="F240" s="308">
        <f t="shared" si="12"/>
        <v>1</v>
      </c>
    </row>
    <row r="241" spans="1:6">
      <c r="A241" s="125">
        <v>232</v>
      </c>
      <c r="B241" s="126"/>
      <c r="C241" s="128"/>
      <c r="D241" s="15" t="str">
        <f t="shared" si="10"/>
        <v/>
      </c>
      <c r="E241" s="307" t="b">
        <f t="shared" si="11"/>
        <v>0</v>
      </c>
      <c r="F241" s="308">
        <f t="shared" si="12"/>
        <v>1</v>
      </c>
    </row>
    <row r="242" spans="1:6">
      <c r="A242" s="125">
        <v>233</v>
      </c>
      <c r="B242" s="126"/>
      <c r="C242" s="128"/>
      <c r="D242" s="15" t="str">
        <f t="shared" si="10"/>
        <v/>
      </c>
      <c r="E242" s="307" t="b">
        <f t="shared" si="11"/>
        <v>0</v>
      </c>
      <c r="F242" s="308">
        <f t="shared" si="12"/>
        <v>1</v>
      </c>
    </row>
    <row r="243" spans="1:6">
      <c r="A243" s="125">
        <v>234</v>
      </c>
      <c r="B243" s="126"/>
      <c r="C243" s="128"/>
      <c r="D243" s="15" t="str">
        <f t="shared" si="10"/>
        <v/>
      </c>
      <c r="E243" s="307" t="b">
        <f t="shared" si="11"/>
        <v>0</v>
      </c>
      <c r="F243" s="308">
        <f t="shared" si="12"/>
        <v>1</v>
      </c>
    </row>
    <row r="244" spans="1:6">
      <c r="A244" s="125">
        <v>235</v>
      </c>
      <c r="B244" s="126"/>
      <c r="C244" s="128"/>
      <c r="D244" s="15" t="str">
        <f t="shared" si="10"/>
        <v/>
      </c>
      <c r="E244" s="307" t="b">
        <f t="shared" si="11"/>
        <v>0</v>
      </c>
      <c r="F244" s="308">
        <f t="shared" si="12"/>
        <v>1</v>
      </c>
    </row>
    <row r="245" spans="1:6">
      <c r="A245" s="125">
        <v>236</v>
      </c>
      <c r="B245" s="126"/>
      <c r="C245" s="128"/>
      <c r="D245" s="15" t="str">
        <f t="shared" si="10"/>
        <v/>
      </c>
      <c r="E245" s="307" t="b">
        <f t="shared" si="11"/>
        <v>0</v>
      </c>
      <c r="F245" s="308">
        <f t="shared" si="12"/>
        <v>1</v>
      </c>
    </row>
    <row r="246" spans="1:6">
      <c r="A246" s="125">
        <v>237</v>
      </c>
      <c r="B246" s="126"/>
      <c r="C246" s="128"/>
      <c r="D246" s="15" t="str">
        <f t="shared" si="10"/>
        <v/>
      </c>
      <c r="E246" s="307" t="b">
        <f t="shared" si="11"/>
        <v>0</v>
      </c>
      <c r="F246" s="308">
        <f t="shared" si="12"/>
        <v>1</v>
      </c>
    </row>
    <row r="247" spans="1:6">
      <c r="A247" s="125">
        <v>238</v>
      </c>
      <c r="B247" s="126"/>
      <c r="C247" s="128"/>
      <c r="D247" s="15" t="str">
        <f t="shared" si="10"/>
        <v/>
      </c>
      <c r="E247" s="307" t="b">
        <f t="shared" si="11"/>
        <v>0</v>
      </c>
      <c r="F247" s="308">
        <f t="shared" si="12"/>
        <v>1</v>
      </c>
    </row>
    <row r="248" spans="1:6">
      <c r="A248" s="125">
        <v>239</v>
      </c>
      <c r="B248" s="126"/>
      <c r="C248" s="128"/>
      <c r="D248" s="15" t="str">
        <f t="shared" si="10"/>
        <v/>
      </c>
      <c r="E248" s="307" t="b">
        <f t="shared" si="11"/>
        <v>0</v>
      </c>
      <c r="F248" s="308">
        <f t="shared" si="12"/>
        <v>1</v>
      </c>
    </row>
    <row r="249" spans="1:6">
      <c r="A249" s="125">
        <v>240</v>
      </c>
      <c r="B249" s="126"/>
      <c r="C249" s="128"/>
      <c r="D249" s="15" t="str">
        <f t="shared" si="10"/>
        <v/>
      </c>
      <c r="E249" s="307" t="b">
        <f t="shared" si="11"/>
        <v>0</v>
      </c>
      <c r="F249" s="308">
        <f t="shared" si="12"/>
        <v>1</v>
      </c>
    </row>
    <row r="250" spans="1:6">
      <c r="A250" s="125">
        <v>241</v>
      </c>
      <c r="B250" s="126"/>
      <c r="C250" s="128"/>
      <c r="D250" s="15" t="str">
        <f t="shared" si="10"/>
        <v/>
      </c>
      <c r="E250" s="307" t="b">
        <f t="shared" si="11"/>
        <v>0</v>
      </c>
      <c r="F250" s="308">
        <f t="shared" si="12"/>
        <v>1</v>
      </c>
    </row>
    <row r="251" spans="1:6">
      <c r="A251" s="125">
        <v>242</v>
      </c>
      <c r="B251" s="126"/>
      <c r="C251" s="128"/>
      <c r="D251" s="15" t="str">
        <f t="shared" si="10"/>
        <v/>
      </c>
      <c r="E251" s="307" t="b">
        <f t="shared" si="11"/>
        <v>0</v>
      </c>
      <c r="F251" s="308">
        <f t="shared" si="12"/>
        <v>1</v>
      </c>
    </row>
    <row r="252" spans="1:6">
      <c r="A252" s="125">
        <v>243</v>
      </c>
      <c r="B252" s="126"/>
      <c r="C252" s="128"/>
      <c r="D252" s="15" t="str">
        <f t="shared" si="10"/>
        <v/>
      </c>
      <c r="E252" s="307" t="b">
        <f t="shared" si="11"/>
        <v>0</v>
      </c>
      <c r="F252" s="308">
        <f t="shared" si="12"/>
        <v>1</v>
      </c>
    </row>
    <row r="253" spans="1:6">
      <c r="A253" s="125">
        <v>244</v>
      </c>
      <c r="B253" s="126"/>
      <c r="C253" s="128"/>
      <c r="D253" s="15" t="str">
        <f t="shared" si="10"/>
        <v/>
      </c>
      <c r="E253" s="307" t="b">
        <f t="shared" si="11"/>
        <v>0</v>
      </c>
      <c r="F253" s="308">
        <f t="shared" si="12"/>
        <v>1</v>
      </c>
    </row>
    <row r="254" spans="1:6">
      <c r="A254" s="125">
        <v>245</v>
      </c>
      <c r="B254" s="126"/>
      <c r="C254" s="128"/>
      <c r="D254" s="15" t="str">
        <f t="shared" si="10"/>
        <v/>
      </c>
      <c r="E254" s="307" t="b">
        <f t="shared" si="11"/>
        <v>0</v>
      </c>
      <c r="F254" s="308">
        <f t="shared" si="12"/>
        <v>1</v>
      </c>
    </row>
    <row r="255" spans="1:6">
      <c r="A255" s="125">
        <v>246</v>
      </c>
      <c r="B255" s="126"/>
      <c r="C255" s="128"/>
      <c r="D255" s="15" t="str">
        <f t="shared" si="10"/>
        <v/>
      </c>
      <c r="E255" s="307" t="b">
        <f t="shared" si="11"/>
        <v>0</v>
      </c>
      <c r="F255" s="308">
        <f t="shared" si="12"/>
        <v>1</v>
      </c>
    </row>
    <row r="256" spans="1:6">
      <c r="A256" s="125">
        <v>247</v>
      </c>
      <c r="B256" s="126"/>
      <c r="C256" s="128"/>
      <c r="D256" s="15" t="str">
        <f t="shared" si="10"/>
        <v/>
      </c>
      <c r="E256" s="307" t="b">
        <f t="shared" si="11"/>
        <v>0</v>
      </c>
      <c r="F256" s="308">
        <f t="shared" si="12"/>
        <v>1</v>
      </c>
    </row>
    <row r="257" spans="1:6">
      <c r="A257" s="125">
        <v>248</v>
      </c>
      <c r="B257" s="126"/>
      <c r="C257" s="128"/>
      <c r="D257" s="15" t="str">
        <f t="shared" si="10"/>
        <v/>
      </c>
      <c r="E257" s="307" t="b">
        <f t="shared" si="11"/>
        <v>0</v>
      </c>
      <c r="F257" s="308">
        <f t="shared" si="12"/>
        <v>1</v>
      </c>
    </row>
    <row r="258" spans="1:6">
      <c r="A258" s="125">
        <v>249</v>
      </c>
      <c r="B258" s="126"/>
      <c r="C258" s="128"/>
      <c r="D258" s="15" t="str">
        <f t="shared" si="10"/>
        <v/>
      </c>
      <c r="E258" s="307" t="b">
        <f t="shared" si="11"/>
        <v>0</v>
      </c>
      <c r="F258" s="308">
        <f t="shared" si="12"/>
        <v>1</v>
      </c>
    </row>
    <row r="259" spans="1:6">
      <c r="A259" s="125">
        <v>250</v>
      </c>
      <c r="B259" s="126"/>
      <c r="C259" s="128"/>
      <c r="D259" s="15" t="str">
        <f t="shared" si="10"/>
        <v/>
      </c>
      <c r="E259" s="307" t="b">
        <f t="shared" si="11"/>
        <v>0</v>
      </c>
      <c r="F259" s="308">
        <f t="shared" si="12"/>
        <v>1</v>
      </c>
    </row>
  </sheetData>
  <sheetProtection algorithmName="SHA-512" hashValue="3mZyyIJeHZyEZQ2psLowMk6W0ZOaAf2PVPHi4Fg9seXarCk3tEpu/hLjE8PZMkA583yubHu2O2a4vk/Z9OD9ag==" saltValue="0sivyA4piRbfwZAZVs7KN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topLeftCell="A4" zoomScaleNormal="100" workbookViewId="0">
      <selection activeCell="M18" sqref="M18"/>
    </sheetView>
  </sheetViews>
  <sheetFormatPr defaultColWidth="9.140625" defaultRowHeight="15.75"/>
  <cols>
    <col min="1" max="1" width="5.7109375" style="53" customWidth="1"/>
    <col min="2" max="2" width="29.28515625" style="73" customWidth="1"/>
    <col min="3" max="3" width="45.28515625" style="57" customWidth="1"/>
    <col min="4" max="4" width="38.710937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2" width="17.7109375" style="57" hidden="1" customWidth="1"/>
    <col min="13" max="19" width="9.140625" style="57" customWidth="1"/>
    <col min="20" max="16384" width="9.140625" style="57"/>
  </cols>
  <sheetData>
    <row r="1" spans="1:12" s="53" customFormat="1">
      <c r="A1" s="52" t="s">
        <v>483</v>
      </c>
      <c r="B1" s="291"/>
      <c r="E1" s="54"/>
      <c r="F1" s="56"/>
      <c r="G1" s="55"/>
      <c r="J1" s="56"/>
      <c r="K1" s="56"/>
      <c r="L1" s="56"/>
    </row>
    <row r="2" spans="1:12" s="53" customFormat="1">
      <c r="A2" s="304" t="str">
        <f>IF(ISBLANK(facultate), IF(ISBLANK(departament),"","Departament " &amp; departament), "Facultatea " &amp; facultate)</f>
        <v>Facultatea Științe ale Comunicării</v>
      </c>
      <c r="B2" s="291"/>
      <c r="E2" s="54"/>
      <c r="F2" s="56"/>
      <c r="G2" s="55"/>
      <c r="J2" s="56"/>
      <c r="K2" s="56"/>
      <c r="L2" s="56"/>
    </row>
    <row r="3" spans="1:12" s="53" customFormat="1">
      <c r="A3" s="304" t="str">
        <f>IF(ISBLANK(departament),"","Departamentul " &amp; departament)</f>
        <v>Departamentul Comunicare și Limbi Străine</v>
      </c>
      <c r="B3" s="291"/>
      <c r="E3" s="54"/>
      <c r="F3" s="56"/>
      <c r="G3" s="55"/>
      <c r="J3" s="56"/>
      <c r="K3" s="56"/>
      <c r="L3" s="56"/>
    </row>
    <row r="4" spans="1:12">
      <c r="A4" s="448" t="s">
        <v>836</v>
      </c>
      <c r="B4" s="448"/>
      <c r="C4" s="448"/>
      <c r="D4" s="448"/>
      <c r="E4" s="448"/>
      <c r="F4" s="448"/>
      <c r="G4" s="196"/>
    </row>
    <row r="5" spans="1:12">
      <c r="A5" s="448" t="s">
        <v>837</v>
      </c>
      <c r="B5" s="448"/>
      <c r="C5" s="448"/>
      <c r="D5" s="448"/>
      <c r="E5" s="448"/>
      <c r="F5" s="448"/>
      <c r="G5" s="196"/>
    </row>
    <row r="6" spans="1:12" ht="13.5" customHeight="1">
      <c r="E6" s="57"/>
      <c r="F6" s="305" t="str">
        <f>CONCATENATE(functie," ",nume_candidat)</f>
        <v>Profesor Pop Mirela-Cristina</v>
      </c>
      <c r="J6" s="305" t="str">
        <f>CONCATENATE(functie," ",nume_candidat)</f>
        <v>Profesor Pop Mirela-Cristina</v>
      </c>
      <c r="K6" s="305" t="str">
        <f>CONCATENATE(functie," ",nume_candidat)</f>
        <v>Profesor Pop Mirela-Cristina</v>
      </c>
      <c r="L6" s="305" t="str">
        <f>CONCATENATE(functie," ",nume_candidat)</f>
        <v>Profesor Pop Mirela-Cristina</v>
      </c>
    </row>
    <row r="7" spans="1:12" ht="18.75" customHeight="1">
      <c r="A7" s="446" t="s">
        <v>338</v>
      </c>
      <c r="B7" s="456" t="s">
        <v>1058</v>
      </c>
      <c r="C7" s="456" t="s">
        <v>1057</v>
      </c>
      <c r="D7" s="456" t="s">
        <v>843</v>
      </c>
      <c r="E7" s="456" t="s">
        <v>2</v>
      </c>
      <c r="F7" s="446" t="s">
        <v>544</v>
      </c>
      <c r="G7" s="446" t="s">
        <v>4</v>
      </c>
      <c r="H7" s="467" t="s">
        <v>541</v>
      </c>
      <c r="I7" s="453" t="s">
        <v>551</v>
      </c>
      <c r="J7" s="446" t="s">
        <v>839</v>
      </c>
      <c r="K7" s="446" t="s">
        <v>840</v>
      </c>
      <c r="L7" s="446" t="s">
        <v>841</v>
      </c>
    </row>
    <row r="8" spans="1:12" ht="18.75" customHeight="1">
      <c r="A8" s="463"/>
      <c r="B8" s="457"/>
      <c r="C8" s="457"/>
      <c r="D8" s="457"/>
      <c r="E8" s="457"/>
      <c r="F8" s="463"/>
      <c r="G8" s="463"/>
      <c r="H8" s="468"/>
      <c r="I8" s="453"/>
      <c r="J8" s="463"/>
      <c r="K8" s="463"/>
      <c r="L8" s="463"/>
    </row>
    <row r="9" spans="1:12" ht="18.75" customHeight="1">
      <c r="A9" s="463"/>
      <c r="B9" s="457"/>
      <c r="C9" s="457"/>
      <c r="D9" s="457"/>
      <c r="E9" s="457"/>
      <c r="F9" s="447"/>
      <c r="G9" s="447"/>
      <c r="H9" s="468"/>
      <c r="I9" s="453"/>
      <c r="J9" s="447"/>
      <c r="K9" s="447"/>
      <c r="L9" s="447"/>
    </row>
    <row r="10" spans="1:12" ht="18.75" customHeight="1">
      <c r="A10" s="447"/>
      <c r="B10" s="458"/>
      <c r="C10" s="458"/>
      <c r="D10" s="458"/>
      <c r="E10" s="458"/>
      <c r="F10" s="306" t="str">
        <f>CONCATENATE("ultimii ",durata_evaluare," ani")</f>
        <v>ultimii 5 ani</v>
      </c>
      <c r="G10" s="306" t="str">
        <f>CONCATENATE("ultimii                                  ",durata_evaluare," ani")</f>
        <v>ultimii                                  5 ani</v>
      </c>
      <c r="H10" s="469"/>
      <c r="I10" s="453"/>
      <c r="J10" s="306" t="str">
        <f>CONCATENATE("ultimii ",durata_evaluare," ani")</f>
        <v>ultimii 5 ani</v>
      </c>
      <c r="K10" s="306" t="str">
        <f>CONCATENATE("ultimii ",durata_evaluare," ani")</f>
        <v>ultimii 5 ani</v>
      </c>
      <c r="L10" s="306" t="str">
        <f>CONCATENATE("ultimii ",durata_evaluare," ani")</f>
        <v>ultimii 5 ani</v>
      </c>
    </row>
    <row r="11" spans="1:12">
      <c r="A11" s="79"/>
      <c r="B11" s="58"/>
      <c r="C11" s="58"/>
      <c r="D11" s="58"/>
      <c r="E11" s="29"/>
      <c r="F11" s="130">
        <f>SUMIF(F12:F1012,"&gt;0")</f>
        <v>50</v>
      </c>
      <c r="G11" s="4">
        <f>SUMIF(G12:G1110,"&gt;0")</f>
        <v>5</v>
      </c>
      <c r="H11" s="261"/>
      <c r="J11" s="130">
        <f>SUMIF(J12:J1110,"&gt;0")</f>
        <v>0</v>
      </c>
      <c r="K11" s="130">
        <f>SUMIF(K12:K1110,"&gt;0")</f>
        <v>50</v>
      </c>
      <c r="L11" s="130">
        <f>SUMIF(L12:L1110,"&gt;0")</f>
        <v>0</v>
      </c>
    </row>
    <row r="12" spans="1:12" ht="47.25">
      <c r="A12" s="36">
        <v>1</v>
      </c>
      <c r="B12" s="144" t="s">
        <v>1341</v>
      </c>
      <c r="C12" s="7" t="s">
        <v>483</v>
      </c>
      <c r="D12" s="7" t="s">
        <v>840</v>
      </c>
      <c r="E12" s="189">
        <v>2021</v>
      </c>
      <c r="F12" s="15">
        <f t="shared" ref="F12:F75" si="0">IF(OR($C12="",$E12&lt;an_initial,$E12&gt;an_final),"",G12*(HLOOKUP(D12,iii1punctaje,2,FALSE)))</f>
        <v>10</v>
      </c>
      <c r="G12" s="51">
        <f t="shared" ref="G12:G43" si="1">IF(OR($C12="",,$E12="",$E12&gt;an_final),"",IF($E12&gt;=an_initial,1,""))</f>
        <v>1</v>
      </c>
      <c r="H12" s="307" t="b">
        <f t="shared" ref="H12:H75" si="2">IF(nume_candidat="",FALSE,ISNUMBER(SEARCH(nume_candidat,$C12)))</f>
        <v>0</v>
      </c>
      <c r="I12" s="308">
        <f t="shared" ref="I12:I43" si="3">LEN(C12)-LEN(SUBSTITUTE(C12,",",""))+1</f>
        <v>1</v>
      </c>
      <c r="J12" s="15">
        <f t="shared" ref="J12:J13" si="4">IF(OR($C12="",$E12&lt;an_initial,$E12&gt;an_final),"",G12*(HLOOKUP(D12,iii1punctaje,2,FALSE))*COUNTIF(D12,$J$7))</f>
        <v>0</v>
      </c>
      <c r="K12" s="15">
        <f t="shared" ref="K12:K13" si="5">IF(OR($C12="",$E12&lt;an_initial,$E12&gt;an_final),"",G12*(HLOOKUP(D12,iii1punctaje,2,FALSE))*COUNTIF(D12,$K$7))</f>
        <v>10</v>
      </c>
      <c r="L12" s="15">
        <f t="shared" ref="L12:L13" si="6">IF(OR($C12="",$E12&lt;an_initial,$E12&gt;an_final),"",G12*(HLOOKUP(D12,iii1punctaje,2,FALSE))*COUNTIF(D12,$L$7))</f>
        <v>0</v>
      </c>
    </row>
    <row r="13" spans="1:12" ht="47.25">
      <c r="A13" s="36">
        <v>2</v>
      </c>
      <c r="B13" s="144" t="s">
        <v>1341</v>
      </c>
      <c r="C13" s="7" t="s">
        <v>483</v>
      </c>
      <c r="D13" s="7" t="s">
        <v>840</v>
      </c>
      <c r="E13" s="189">
        <v>2022</v>
      </c>
      <c r="F13" s="15">
        <f t="shared" si="0"/>
        <v>10</v>
      </c>
      <c r="G13" s="51">
        <f t="shared" si="1"/>
        <v>1</v>
      </c>
      <c r="H13" s="307" t="b">
        <f t="shared" si="2"/>
        <v>0</v>
      </c>
      <c r="I13" s="308">
        <f t="shared" si="3"/>
        <v>1</v>
      </c>
      <c r="J13" s="15">
        <f t="shared" si="4"/>
        <v>0</v>
      </c>
      <c r="K13" s="15">
        <f t="shared" si="5"/>
        <v>10</v>
      </c>
      <c r="L13" s="15">
        <f t="shared" si="6"/>
        <v>0</v>
      </c>
    </row>
    <row r="14" spans="1:12" ht="47.25">
      <c r="A14" s="36">
        <v>3</v>
      </c>
      <c r="B14" s="144" t="s">
        <v>1341</v>
      </c>
      <c r="C14" s="7" t="s">
        <v>483</v>
      </c>
      <c r="D14" s="7" t="s">
        <v>840</v>
      </c>
      <c r="E14" s="189">
        <v>2023</v>
      </c>
      <c r="F14" s="15">
        <f t="shared" si="0"/>
        <v>10</v>
      </c>
      <c r="G14" s="51">
        <f t="shared" si="1"/>
        <v>1</v>
      </c>
      <c r="H14" s="307" t="b">
        <f t="shared" si="2"/>
        <v>0</v>
      </c>
      <c r="I14" s="308">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ht="47.25">
      <c r="A15" s="36">
        <v>4</v>
      </c>
      <c r="B15" s="144" t="s">
        <v>1341</v>
      </c>
      <c r="C15" s="6" t="s">
        <v>483</v>
      </c>
      <c r="D15" s="6" t="s">
        <v>840</v>
      </c>
      <c r="E15" s="188">
        <v>2024</v>
      </c>
      <c r="F15" s="15">
        <f t="shared" si="0"/>
        <v>10</v>
      </c>
      <c r="G15" s="51">
        <f t="shared" si="1"/>
        <v>1</v>
      </c>
      <c r="H15" s="307" t="b">
        <f t="shared" si="2"/>
        <v>0</v>
      </c>
      <c r="I15" s="308">
        <f t="shared" si="3"/>
        <v>1</v>
      </c>
      <c r="J15" s="15">
        <f t="shared" si="7"/>
        <v>0</v>
      </c>
      <c r="K15" s="15">
        <f t="shared" si="8"/>
        <v>10</v>
      </c>
      <c r="L15" s="15">
        <f t="shared" si="9"/>
        <v>0</v>
      </c>
    </row>
    <row r="16" spans="1:12" ht="47.25">
      <c r="A16" s="36">
        <v>5</v>
      </c>
      <c r="B16" s="144" t="s">
        <v>1341</v>
      </c>
      <c r="C16" s="6" t="s">
        <v>483</v>
      </c>
      <c r="D16" s="6" t="s">
        <v>840</v>
      </c>
      <c r="E16" s="188">
        <v>2025</v>
      </c>
      <c r="F16" s="15">
        <f t="shared" si="0"/>
        <v>10</v>
      </c>
      <c r="G16" s="51">
        <f t="shared" si="1"/>
        <v>1</v>
      </c>
      <c r="H16" s="307" t="b">
        <f t="shared" si="2"/>
        <v>0</v>
      </c>
      <c r="I16" s="308">
        <f t="shared" si="3"/>
        <v>1</v>
      </c>
      <c r="J16" s="15">
        <f t="shared" si="7"/>
        <v>0</v>
      </c>
      <c r="K16" s="15">
        <f t="shared" si="8"/>
        <v>10</v>
      </c>
      <c r="L16" s="15">
        <f t="shared" si="9"/>
        <v>0</v>
      </c>
    </row>
    <row r="17" spans="1:12">
      <c r="A17" s="36">
        <v>6</v>
      </c>
      <c r="B17" s="144"/>
      <c r="C17" s="6"/>
      <c r="D17" s="6"/>
      <c r="E17" s="188"/>
      <c r="F17" s="15" t="str">
        <f t="shared" si="0"/>
        <v/>
      </c>
      <c r="G17" s="51" t="str">
        <f t="shared" si="1"/>
        <v/>
      </c>
      <c r="H17" s="307" t="b">
        <f t="shared" si="2"/>
        <v>0</v>
      </c>
      <c r="I17" s="308">
        <f t="shared" si="3"/>
        <v>1</v>
      </c>
      <c r="J17" s="15" t="str">
        <f t="shared" si="7"/>
        <v/>
      </c>
      <c r="K17" s="15" t="str">
        <f t="shared" si="8"/>
        <v/>
      </c>
      <c r="L17" s="15" t="str">
        <f t="shared" si="9"/>
        <v/>
      </c>
    </row>
    <row r="18" spans="1:12">
      <c r="A18" s="36">
        <v>7</v>
      </c>
      <c r="B18" s="144"/>
      <c r="C18" s="6"/>
      <c r="D18" s="6"/>
      <c r="E18" s="188"/>
      <c r="F18" s="15" t="str">
        <f t="shared" si="0"/>
        <v/>
      </c>
      <c r="G18" s="51" t="str">
        <f t="shared" si="1"/>
        <v/>
      </c>
      <c r="H18" s="307" t="b">
        <f t="shared" si="2"/>
        <v>0</v>
      </c>
      <c r="I18" s="308">
        <f t="shared" si="3"/>
        <v>1</v>
      </c>
      <c r="J18" s="15" t="str">
        <f t="shared" si="7"/>
        <v/>
      </c>
      <c r="K18" s="15" t="str">
        <f t="shared" si="8"/>
        <v/>
      </c>
      <c r="L18" s="15" t="str">
        <f t="shared" si="9"/>
        <v/>
      </c>
    </row>
    <row r="19" spans="1:12">
      <c r="A19" s="36">
        <v>8</v>
      </c>
      <c r="B19" s="144"/>
      <c r="C19" s="6"/>
      <c r="D19" s="6"/>
      <c r="E19" s="188"/>
      <c r="F19" s="15" t="str">
        <f t="shared" si="0"/>
        <v/>
      </c>
      <c r="G19" s="51" t="str">
        <f t="shared" si="1"/>
        <v/>
      </c>
      <c r="H19" s="307" t="b">
        <f t="shared" si="2"/>
        <v>0</v>
      </c>
      <c r="I19" s="308">
        <f t="shared" si="3"/>
        <v>1</v>
      </c>
      <c r="J19" s="15" t="str">
        <f t="shared" si="7"/>
        <v/>
      </c>
      <c r="K19" s="15" t="str">
        <f t="shared" si="8"/>
        <v/>
      </c>
      <c r="L19" s="15" t="str">
        <f t="shared" si="9"/>
        <v/>
      </c>
    </row>
    <row r="20" spans="1:12">
      <c r="A20" s="36">
        <v>9</v>
      </c>
      <c r="B20" s="144"/>
      <c r="C20" s="6"/>
      <c r="D20" s="6"/>
      <c r="E20" s="188"/>
      <c r="F20" s="15" t="str">
        <f t="shared" si="0"/>
        <v/>
      </c>
      <c r="G20" s="51" t="str">
        <f t="shared" si="1"/>
        <v/>
      </c>
      <c r="H20" s="307" t="b">
        <f t="shared" si="2"/>
        <v>0</v>
      </c>
      <c r="I20" s="308">
        <f t="shared" si="3"/>
        <v>1</v>
      </c>
      <c r="J20" s="15" t="str">
        <f t="shared" si="7"/>
        <v/>
      </c>
      <c r="K20" s="15" t="str">
        <f t="shared" si="8"/>
        <v/>
      </c>
      <c r="L20" s="15" t="str">
        <f t="shared" si="9"/>
        <v/>
      </c>
    </row>
    <row r="21" spans="1:12">
      <c r="A21" s="36">
        <v>10</v>
      </c>
      <c r="B21" s="144"/>
      <c r="C21" s="6"/>
      <c r="D21" s="6"/>
      <c r="E21" s="188"/>
      <c r="F21" s="15" t="str">
        <f t="shared" si="0"/>
        <v/>
      </c>
      <c r="G21" s="51" t="str">
        <f t="shared" si="1"/>
        <v/>
      </c>
      <c r="H21" s="307" t="b">
        <f t="shared" si="2"/>
        <v>0</v>
      </c>
      <c r="I21" s="308">
        <f t="shared" si="3"/>
        <v>1</v>
      </c>
      <c r="J21" s="15" t="str">
        <f t="shared" si="7"/>
        <v/>
      </c>
      <c r="K21" s="15" t="str">
        <f t="shared" si="8"/>
        <v/>
      </c>
      <c r="L21" s="15" t="str">
        <f t="shared" si="9"/>
        <v/>
      </c>
    </row>
    <row r="22" spans="1:12">
      <c r="A22" s="36">
        <v>11</v>
      </c>
      <c r="B22" s="144"/>
      <c r="C22" s="6"/>
      <c r="D22" s="6"/>
      <c r="E22" s="188"/>
      <c r="F22" s="15" t="str">
        <f t="shared" si="0"/>
        <v/>
      </c>
      <c r="G22" s="51" t="str">
        <f t="shared" si="1"/>
        <v/>
      </c>
      <c r="H22" s="307" t="b">
        <f t="shared" si="2"/>
        <v>0</v>
      </c>
      <c r="I22" s="308">
        <f t="shared" si="3"/>
        <v>1</v>
      </c>
      <c r="J22" s="15" t="str">
        <f t="shared" si="7"/>
        <v/>
      </c>
      <c r="K22" s="15" t="str">
        <f t="shared" si="8"/>
        <v/>
      </c>
      <c r="L22" s="15" t="str">
        <f t="shared" si="9"/>
        <v/>
      </c>
    </row>
    <row r="23" spans="1:12">
      <c r="A23" s="36">
        <v>12</v>
      </c>
      <c r="B23" s="144"/>
      <c r="C23" s="6"/>
      <c r="D23" s="6"/>
      <c r="E23" s="188"/>
      <c r="F23" s="15" t="str">
        <f t="shared" si="0"/>
        <v/>
      </c>
      <c r="G23" s="51" t="str">
        <f t="shared" si="1"/>
        <v/>
      </c>
      <c r="H23" s="307" t="b">
        <f t="shared" si="2"/>
        <v>0</v>
      </c>
      <c r="I23" s="308">
        <f t="shared" si="3"/>
        <v>1</v>
      </c>
      <c r="J23" s="15" t="str">
        <f t="shared" si="7"/>
        <v/>
      </c>
      <c r="K23" s="15" t="str">
        <f t="shared" si="8"/>
        <v/>
      </c>
      <c r="L23" s="15" t="str">
        <f t="shared" si="9"/>
        <v/>
      </c>
    </row>
    <row r="24" spans="1:12">
      <c r="A24" s="36">
        <v>13</v>
      </c>
      <c r="B24" s="144"/>
      <c r="C24" s="6"/>
      <c r="D24" s="6"/>
      <c r="E24" s="188"/>
      <c r="F24" s="15" t="str">
        <f t="shared" si="0"/>
        <v/>
      </c>
      <c r="G24" s="51" t="str">
        <f t="shared" si="1"/>
        <v/>
      </c>
      <c r="H24" s="307" t="b">
        <f t="shared" si="2"/>
        <v>0</v>
      </c>
      <c r="I24" s="308">
        <f t="shared" si="3"/>
        <v>1</v>
      </c>
      <c r="J24" s="15" t="str">
        <f t="shared" si="7"/>
        <v/>
      </c>
      <c r="K24" s="15" t="str">
        <f t="shared" si="8"/>
        <v/>
      </c>
      <c r="L24" s="15" t="str">
        <f t="shared" si="9"/>
        <v/>
      </c>
    </row>
    <row r="25" spans="1:12">
      <c r="A25" s="36">
        <v>14</v>
      </c>
      <c r="B25" s="144"/>
      <c r="C25" s="6"/>
      <c r="D25" s="6"/>
      <c r="E25" s="188"/>
      <c r="F25" s="15" t="str">
        <f t="shared" si="0"/>
        <v/>
      </c>
      <c r="G25" s="51" t="str">
        <f t="shared" si="1"/>
        <v/>
      </c>
      <c r="H25" s="307" t="b">
        <f t="shared" si="2"/>
        <v>0</v>
      </c>
      <c r="I25" s="308">
        <f t="shared" si="3"/>
        <v>1</v>
      </c>
      <c r="J25" s="15" t="str">
        <f t="shared" si="7"/>
        <v/>
      </c>
      <c r="K25" s="15" t="str">
        <f t="shared" si="8"/>
        <v/>
      </c>
      <c r="L25" s="15" t="str">
        <f t="shared" si="9"/>
        <v/>
      </c>
    </row>
    <row r="26" spans="1:12">
      <c r="A26" s="36">
        <v>15</v>
      </c>
      <c r="B26" s="144"/>
      <c r="C26" s="6"/>
      <c r="D26" s="6"/>
      <c r="E26" s="188"/>
      <c r="F26" s="15" t="str">
        <f t="shared" si="0"/>
        <v/>
      </c>
      <c r="G26" s="51" t="str">
        <f t="shared" si="1"/>
        <v/>
      </c>
      <c r="H26" s="307" t="b">
        <f t="shared" si="2"/>
        <v>0</v>
      </c>
      <c r="I26" s="308">
        <f t="shared" si="3"/>
        <v>1</v>
      </c>
      <c r="J26" s="15" t="str">
        <f t="shared" si="7"/>
        <v/>
      </c>
      <c r="K26" s="15" t="str">
        <f t="shared" si="8"/>
        <v/>
      </c>
      <c r="L26" s="15" t="str">
        <f t="shared" si="9"/>
        <v/>
      </c>
    </row>
    <row r="27" spans="1:12">
      <c r="A27" s="36">
        <v>16</v>
      </c>
      <c r="B27" s="144"/>
      <c r="C27" s="6"/>
      <c r="D27" s="6"/>
      <c r="E27" s="188"/>
      <c r="F27" s="15" t="str">
        <f t="shared" si="0"/>
        <v/>
      </c>
      <c r="G27" s="51" t="str">
        <f t="shared" si="1"/>
        <v/>
      </c>
      <c r="H27" s="307" t="b">
        <f t="shared" si="2"/>
        <v>0</v>
      </c>
      <c r="I27" s="308">
        <f t="shared" si="3"/>
        <v>1</v>
      </c>
      <c r="J27" s="15" t="str">
        <f t="shared" si="7"/>
        <v/>
      </c>
      <c r="K27" s="15" t="str">
        <f t="shared" si="8"/>
        <v/>
      </c>
      <c r="L27" s="15" t="str">
        <f t="shared" si="9"/>
        <v/>
      </c>
    </row>
    <row r="28" spans="1:12">
      <c r="A28" s="36">
        <v>17</v>
      </c>
      <c r="B28" s="144"/>
      <c r="C28" s="6"/>
      <c r="D28" s="6"/>
      <c r="E28" s="188"/>
      <c r="F28" s="15" t="str">
        <f t="shared" si="0"/>
        <v/>
      </c>
      <c r="G28" s="51" t="str">
        <f t="shared" si="1"/>
        <v/>
      </c>
      <c r="H28" s="307" t="b">
        <f t="shared" si="2"/>
        <v>0</v>
      </c>
      <c r="I28" s="308">
        <f t="shared" si="3"/>
        <v>1</v>
      </c>
      <c r="J28" s="15" t="str">
        <f t="shared" si="7"/>
        <v/>
      </c>
      <c r="K28" s="15" t="str">
        <f t="shared" si="8"/>
        <v/>
      </c>
      <c r="L28" s="15" t="str">
        <f t="shared" si="9"/>
        <v/>
      </c>
    </row>
    <row r="29" spans="1:12">
      <c r="A29" s="36">
        <v>18</v>
      </c>
      <c r="B29" s="144"/>
      <c r="C29" s="6"/>
      <c r="D29" s="6"/>
      <c r="E29" s="188"/>
      <c r="F29" s="15" t="str">
        <f t="shared" si="0"/>
        <v/>
      </c>
      <c r="G29" s="51" t="str">
        <f t="shared" si="1"/>
        <v/>
      </c>
      <c r="H29" s="307" t="b">
        <f t="shared" si="2"/>
        <v>0</v>
      </c>
      <c r="I29" s="308">
        <f t="shared" si="3"/>
        <v>1</v>
      </c>
      <c r="J29" s="15" t="str">
        <f t="shared" si="7"/>
        <v/>
      </c>
      <c r="K29" s="15" t="str">
        <f t="shared" si="8"/>
        <v/>
      </c>
      <c r="L29" s="15" t="str">
        <f t="shared" si="9"/>
        <v/>
      </c>
    </row>
    <row r="30" spans="1:12">
      <c r="A30" s="36">
        <v>19</v>
      </c>
      <c r="B30" s="144"/>
      <c r="C30" s="6"/>
      <c r="D30" s="6"/>
      <c r="E30" s="188"/>
      <c r="F30" s="15" t="str">
        <f t="shared" si="0"/>
        <v/>
      </c>
      <c r="G30" s="51" t="str">
        <f t="shared" si="1"/>
        <v/>
      </c>
      <c r="H30" s="307" t="b">
        <f t="shared" si="2"/>
        <v>0</v>
      </c>
      <c r="I30" s="308">
        <f t="shared" si="3"/>
        <v>1</v>
      </c>
      <c r="J30" s="15" t="str">
        <f t="shared" si="7"/>
        <v/>
      </c>
      <c r="K30" s="15" t="str">
        <f t="shared" si="8"/>
        <v/>
      </c>
      <c r="L30" s="15" t="str">
        <f t="shared" si="9"/>
        <v/>
      </c>
    </row>
    <row r="31" spans="1:12">
      <c r="A31" s="36">
        <v>20</v>
      </c>
      <c r="B31" s="144"/>
      <c r="C31" s="6"/>
      <c r="D31" s="6"/>
      <c r="E31" s="188"/>
      <c r="F31" s="15" t="str">
        <f t="shared" si="0"/>
        <v/>
      </c>
      <c r="G31" s="51" t="str">
        <f t="shared" si="1"/>
        <v/>
      </c>
      <c r="H31" s="307" t="b">
        <f t="shared" si="2"/>
        <v>0</v>
      </c>
      <c r="I31" s="308">
        <f t="shared" si="3"/>
        <v>1</v>
      </c>
      <c r="J31" s="15" t="str">
        <f t="shared" si="7"/>
        <v/>
      </c>
      <c r="K31" s="15" t="str">
        <f t="shared" si="8"/>
        <v/>
      </c>
      <c r="L31" s="15" t="str">
        <f t="shared" si="9"/>
        <v/>
      </c>
    </row>
    <row r="32" spans="1:12">
      <c r="A32" s="36">
        <v>21</v>
      </c>
      <c r="B32" s="144"/>
      <c r="C32" s="6"/>
      <c r="D32" s="6"/>
      <c r="E32" s="188"/>
      <c r="F32" s="15" t="str">
        <f t="shared" si="0"/>
        <v/>
      </c>
      <c r="G32" s="51" t="str">
        <f t="shared" si="1"/>
        <v/>
      </c>
      <c r="H32" s="307" t="b">
        <f t="shared" si="2"/>
        <v>0</v>
      </c>
      <c r="I32" s="308">
        <f t="shared" si="3"/>
        <v>1</v>
      </c>
      <c r="J32" s="15" t="str">
        <f t="shared" si="7"/>
        <v/>
      </c>
      <c r="K32" s="15" t="str">
        <f t="shared" si="8"/>
        <v/>
      </c>
      <c r="L32" s="15" t="str">
        <f t="shared" si="9"/>
        <v/>
      </c>
    </row>
    <row r="33" spans="1:12">
      <c r="A33" s="36">
        <v>22</v>
      </c>
      <c r="B33" s="144"/>
      <c r="C33" s="6"/>
      <c r="D33" s="6"/>
      <c r="E33" s="188"/>
      <c r="F33" s="15" t="str">
        <f t="shared" si="0"/>
        <v/>
      </c>
      <c r="G33" s="51" t="str">
        <f t="shared" si="1"/>
        <v/>
      </c>
      <c r="H33" s="307" t="b">
        <f t="shared" si="2"/>
        <v>0</v>
      </c>
      <c r="I33" s="308">
        <f t="shared" si="3"/>
        <v>1</v>
      </c>
      <c r="J33" s="15" t="str">
        <f t="shared" si="7"/>
        <v/>
      </c>
      <c r="K33" s="15" t="str">
        <f t="shared" si="8"/>
        <v/>
      </c>
      <c r="L33" s="15" t="str">
        <f t="shared" si="9"/>
        <v/>
      </c>
    </row>
    <row r="34" spans="1:12">
      <c r="A34" s="36">
        <v>23</v>
      </c>
      <c r="B34" s="144"/>
      <c r="C34" s="6"/>
      <c r="D34" s="6"/>
      <c r="E34" s="188"/>
      <c r="F34" s="15" t="str">
        <f t="shared" si="0"/>
        <v/>
      </c>
      <c r="G34" s="51" t="str">
        <f t="shared" si="1"/>
        <v/>
      </c>
      <c r="H34" s="307" t="b">
        <f t="shared" si="2"/>
        <v>0</v>
      </c>
      <c r="I34" s="308">
        <f t="shared" si="3"/>
        <v>1</v>
      </c>
      <c r="J34" s="15" t="str">
        <f t="shared" si="7"/>
        <v/>
      </c>
      <c r="K34" s="15" t="str">
        <f t="shared" si="8"/>
        <v/>
      </c>
      <c r="L34" s="15" t="str">
        <f t="shared" si="9"/>
        <v/>
      </c>
    </row>
    <row r="35" spans="1:12">
      <c r="A35" s="36">
        <v>24</v>
      </c>
      <c r="B35" s="144"/>
      <c r="C35" s="6"/>
      <c r="D35" s="6"/>
      <c r="E35" s="188"/>
      <c r="F35" s="15" t="str">
        <f t="shared" si="0"/>
        <v/>
      </c>
      <c r="G35" s="51" t="str">
        <f t="shared" si="1"/>
        <v/>
      </c>
      <c r="H35" s="307" t="b">
        <f t="shared" si="2"/>
        <v>0</v>
      </c>
      <c r="I35" s="308">
        <f t="shared" si="3"/>
        <v>1</v>
      </c>
      <c r="J35" s="15" t="str">
        <f t="shared" si="7"/>
        <v/>
      </c>
      <c r="K35" s="15" t="str">
        <f t="shared" si="8"/>
        <v/>
      </c>
      <c r="L35" s="15" t="str">
        <f t="shared" si="9"/>
        <v/>
      </c>
    </row>
    <row r="36" spans="1:12">
      <c r="A36" s="36">
        <v>25</v>
      </c>
      <c r="B36" s="144"/>
      <c r="C36" s="6"/>
      <c r="D36" s="6"/>
      <c r="E36" s="188"/>
      <c r="F36" s="15" t="str">
        <f t="shared" si="0"/>
        <v/>
      </c>
      <c r="G36" s="51" t="str">
        <f t="shared" si="1"/>
        <v/>
      </c>
      <c r="H36" s="307" t="b">
        <f t="shared" si="2"/>
        <v>0</v>
      </c>
      <c r="I36" s="308">
        <f t="shared" si="3"/>
        <v>1</v>
      </c>
      <c r="J36" s="15" t="str">
        <f t="shared" si="7"/>
        <v/>
      </c>
      <c r="K36" s="15" t="str">
        <f t="shared" si="8"/>
        <v/>
      </c>
      <c r="L36" s="15" t="str">
        <f t="shared" si="9"/>
        <v/>
      </c>
    </row>
    <row r="37" spans="1:12">
      <c r="A37" s="36">
        <v>26</v>
      </c>
      <c r="B37" s="144"/>
      <c r="C37" s="6"/>
      <c r="D37" s="6"/>
      <c r="E37" s="188"/>
      <c r="F37" s="15" t="str">
        <f t="shared" si="0"/>
        <v/>
      </c>
      <c r="G37" s="51" t="str">
        <f t="shared" si="1"/>
        <v/>
      </c>
      <c r="H37" s="307" t="b">
        <f t="shared" si="2"/>
        <v>0</v>
      </c>
      <c r="I37" s="308">
        <f t="shared" si="3"/>
        <v>1</v>
      </c>
      <c r="J37" s="15" t="str">
        <f t="shared" si="7"/>
        <v/>
      </c>
      <c r="K37" s="15" t="str">
        <f t="shared" si="8"/>
        <v/>
      </c>
      <c r="L37" s="15" t="str">
        <f t="shared" si="9"/>
        <v/>
      </c>
    </row>
    <row r="38" spans="1:12">
      <c r="A38" s="36">
        <v>27</v>
      </c>
      <c r="B38" s="144"/>
      <c r="C38" s="6"/>
      <c r="D38" s="6"/>
      <c r="E38" s="188"/>
      <c r="F38" s="15" t="str">
        <f t="shared" si="0"/>
        <v/>
      </c>
      <c r="G38" s="51" t="str">
        <f t="shared" si="1"/>
        <v/>
      </c>
      <c r="H38" s="307" t="b">
        <f t="shared" si="2"/>
        <v>0</v>
      </c>
      <c r="I38" s="308">
        <f t="shared" si="3"/>
        <v>1</v>
      </c>
      <c r="J38" s="15" t="str">
        <f t="shared" si="7"/>
        <v/>
      </c>
      <c r="K38" s="15" t="str">
        <f t="shared" si="8"/>
        <v/>
      </c>
      <c r="L38" s="15" t="str">
        <f t="shared" si="9"/>
        <v/>
      </c>
    </row>
    <row r="39" spans="1:12">
      <c r="A39" s="36">
        <v>28</v>
      </c>
      <c r="B39" s="144"/>
      <c r="C39" s="6"/>
      <c r="D39" s="6"/>
      <c r="E39" s="188"/>
      <c r="F39" s="15" t="str">
        <f t="shared" si="0"/>
        <v/>
      </c>
      <c r="G39" s="51" t="str">
        <f t="shared" si="1"/>
        <v/>
      </c>
      <c r="H39" s="307" t="b">
        <f t="shared" si="2"/>
        <v>0</v>
      </c>
      <c r="I39" s="308">
        <f t="shared" si="3"/>
        <v>1</v>
      </c>
      <c r="J39" s="15" t="str">
        <f t="shared" si="7"/>
        <v/>
      </c>
      <c r="K39" s="15" t="str">
        <f t="shared" si="8"/>
        <v/>
      </c>
      <c r="L39" s="15" t="str">
        <f t="shared" si="9"/>
        <v/>
      </c>
    </row>
    <row r="40" spans="1:12">
      <c r="A40" s="36">
        <v>29</v>
      </c>
      <c r="B40" s="144"/>
      <c r="C40" s="6"/>
      <c r="D40" s="6"/>
      <c r="E40" s="188"/>
      <c r="F40" s="15" t="str">
        <f t="shared" si="0"/>
        <v/>
      </c>
      <c r="G40" s="51" t="str">
        <f t="shared" si="1"/>
        <v/>
      </c>
      <c r="H40" s="307" t="b">
        <f t="shared" si="2"/>
        <v>0</v>
      </c>
      <c r="I40" s="308">
        <f t="shared" si="3"/>
        <v>1</v>
      </c>
      <c r="J40" s="15" t="str">
        <f t="shared" si="7"/>
        <v/>
      </c>
      <c r="K40" s="15" t="str">
        <f t="shared" si="8"/>
        <v/>
      </c>
      <c r="L40" s="15" t="str">
        <f t="shared" si="9"/>
        <v/>
      </c>
    </row>
    <row r="41" spans="1:12">
      <c r="A41" s="36">
        <v>30</v>
      </c>
      <c r="B41" s="144"/>
      <c r="C41" s="6"/>
      <c r="D41" s="6"/>
      <c r="E41" s="188"/>
      <c r="F41" s="15" t="str">
        <f t="shared" si="0"/>
        <v/>
      </c>
      <c r="G41" s="51" t="str">
        <f t="shared" si="1"/>
        <v/>
      </c>
      <c r="H41" s="307" t="b">
        <f t="shared" si="2"/>
        <v>0</v>
      </c>
      <c r="I41" s="308">
        <f t="shared" si="3"/>
        <v>1</v>
      </c>
      <c r="J41" s="15" t="str">
        <f t="shared" si="7"/>
        <v/>
      </c>
      <c r="K41" s="15" t="str">
        <f t="shared" si="8"/>
        <v/>
      </c>
      <c r="L41" s="15" t="str">
        <f t="shared" si="9"/>
        <v/>
      </c>
    </row>
    <row r="42" spans="1:12">
      <c r="A42" s="36">
        <v>31</v>
      </c>
      <c r="B42" s="144"/>
      <c r="C42" s="6"/>
      <c r="D42" s="6"/>
      <c r="E42" s="188"/>
      <c r="F42" s="15" t="str">
        <f t="shared" si="0"/>
        <v/>
      </c>
      <c r="G42" s="51" t="str">
        <f t="shared" si="1"/>
        <v/>
      </c>
      <c r="H42" s="307" t="b">
        <f t="shared" si="2"/>
        <v>0</v>
      </c>
      <c r="I42" s="308">
        <f t="shared" si="3"/>
        <v>1</v>
      </c>
      <c r="J42" s="15" t="str">
        <f t="shared" si="7"/>
        <v/>
      </c>
      <c r="K42" s="15" t="str">
        <f t="shared" si="8"/>
        <v/>
      </c>
      <c r="L42" s="15" t="str">
        <f t="shared" si="9"/>
        <v/>
      </c>
    </row>
    <row r="43" spans="1:12">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v0whZtygu6vGcEkgOgIrajc3HhM/BllJMBsd+RipcM3X4aSwdSCh1mCqbflkNSbNDChC1bAy+LJrlVQfuEnRsQ==" saltValue="3HfSs3lW1xpI/X+64FUxeA=="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cols>
    <col min="1" max="1" width="10.28515625" style="117" customWidth="1"/>
    <col min="2" max="2" width="12.28515625" style="110" customWidth="1"/>
    <col min="3" max="3" width="36.5703125" style="38" bestFit="1" customWidth="1"/>
    <col min="4" max="4" width="9.140625" style="38"/>
    <col min="5" max="6" width="10.7109375" style="90" customWidth="1"/>
    <col min="7" max="16384" width="9.140625" style="38"/>
  </cols>
  <sheetData>
    <row r="1" spans="1:6" ht="15.75" thickBot="1">
      <c r="A1" s="85" t="s">
        <v>15</v>
      </c>
      <c r="B1" s="86" t="s">
        <v>13</v>
      </c>
      <c r="E1" s="87" t="s">
        <v>0</v>
      </c>
      <c r="F1" s="87" t="s">
        <v>102</v>
      </c>
    </row>
    <row r="2" spans="1:6">
      <c r="A2" s="88" t="s">
        <v>27</v>
      </c>
      <c r="B2" s="89">
        <v>120</v>
      </c>
      <c r="E2" s="90">
        <v>1</v>
      </c>
      <c r="F2" s="91">
        <v>1</v>
      </c>
    </row>
    <row r="3" spans="1:6">
      <c r="A3" s="92" t="s">
        <v>28</v>
      </c>
      <c r="B3" s="93">
        <v>100</v>
      </c>
      <c r="E3" s="90">
        <v>2</v>
      </c>
      <c r="F3" s="91">
        <v>0.9</v>
      </c>
    </row>
    <row r="4" spans="1:6">
      <c r="A4" s="92" t="s">
        <v>32</v>
      </c>
      <c r="B4" s="93">
        <v>80</v>
      </c>
      <c r="E4" s="90">
        <v>3</v>
      </c>
      <c r="F4" s="91">
        <v>0.8</v>
      </c>
    </row>
    <row r="5" spans="1:6">
      <c r="A5" s="92" t="s">
        <v>5</v>
      </c>
      <c r="B5" s="93">
        <v>80</v>
      </c>
      <c r="E5" s="90">
        <v>4</v>
      </c>
      <c r="F5" s="91">
        <v>0.7</v>
      </c>
    </row>
    <row r="6" spans="1:6">
      <c r="A6" s="92" t="s">
        <v>6</v>
      </c>
      <c r="B6" s="93">
        <v>70</v>
      </c>
      <c r="E6" s="90">
        <v>5</v>
      </c>
      <c r="F6" s="91">
        <v>0.6</v>
      </c>
    </row>
    <row r="7" spans="1:6">
      <c r="A7" s="92" t="s">
        <v>329</v>
      </c>
      <c r="B7" s="93">
        <v>80</v>
      </c>
      <c r="E7" s="90">
        <v>6</v>
      </c>
      <c r="F7" s="91">
        <v>0.5</v>
      </c>
    </row>
    <row r="8" spans="1:6">
      <c r="A8" s="92" t="s">
        <v>33</v>
      </c>
      <c r="B8" s="93">
        <v>40</v>
      </c>
      <c r="E8" s="90">
        <v>7</v>
      </c>
      <c r="F8" s="91">
        <v>0.5</v>
      </c>
    </row>
    <row r="9" spans="1:6">
      <c r="A9" s="92" t="s">
        <v>34</v>
      </c>
      <c r="B9" s="93">
        <v>30</v>
      </c>
      <c r="E9" s="90">
        <v>8</v>
      </c>
      <c r="F9" s="91">
        <v>0.5</v>
      </c>
    </row>
    <row r="10" spans="1:6">
      <c r="A10" s="92" t="s">
        <v>49</v>
      </c>
      <c r="B10" s="93">
        <v>30</v>
      </c>
      <c r="E10" s="90">
        <v>9</v>
      </c>
      <c r="F10" s="91">
        <v>0.5</v>
      </c>
    </row>
    <row r="11" spans="1:6">
      <c r="A11" s="92" t="s">
        <v>50</v>
      </c>
      <c r="B11" s="93">
        <v>20</v>
      </c>
      <c r="E11" s="90">
        <v>10</v>
      </c>
      <c r="F11" s="91">
        <v>0.5</v>
      </c>
    </row>
    <row r="12" spans="1:6">
      <c r="A12" s="441" t="s">
        <v>51</v>
      </c>
      <c r="B12" s="93">
        <v>20</v>
      </c>
      <c r="E12" s="90">
        <v>11</v>
      </c>
      <c r="F12" s="91">
        <v>0.5</v>
      </c>
    </row>
    <row r="13" spans="1:6">
      <c r="A13" s="442"/>
      <c r="B13" s="93">
        <v>10</v>
      </c>
      <c r="E13" s="90">
        <v>12</v>
      </c>
      <c r="F13" s="91">
        <v>0.5</v>
      </c>
    </row>
    <row r="14" spans="1:6">
      <c r="A14" s="92" t="s">
        <v>52</v>
      </c>
      <c r="B14" s="93">
        <v>10</v>
      </c>
      <c r="E14" s="90">
        <v>13</v>
      </c>
      <c r="F14" s="91">
        <v>0.5</v>
      </c>
    </row>
    <row r="15" spans="1:6">
      <c r="A15" s="441" t="s">
        <v>10</v>
      </c>
      <c r="B15" s="94">
        <v>100</v>
      </c>
      <c r="E15" s="90">
        <v>14</v>
      </c>
      <c r="F15" s="91">
        <v>0.5</v>
      </c>
    </row>
    <row r="16" spans="1:6">
      <c r="A16" s="443"/>
      <c r="B16" s="94">
        <v>200</v>
      </c>
      <c r="E16" s="90">
        <v>15</v>
      </c>
      <c r="F16" s="91">
        <v>0.5</v>
      </c>
    </row>
    <row r="17" spans="1:6" ht="15.75" thickBot="1">
      <c r="A17" s="444"/>
      <c r="B17" s="95">
        <v>100</v>
      </c>
      <c r="E17" s="90">
        <v>16</v>
      </c>
      <c r="F17" s="91">
        <v>0.5</v>
      </c>
    </row>
    <row r="18" spans="1:6" ht="28.5">
      <c r="A18" s="88" t="s">
        <v>325</v>
      </c>
      <c r="B18" s="96">
        <v>4</v>
      </c>
      <c r="C18" s="139" t="s">
        <v>788</v>
      </c>
      <c r="E18" s="38"/>
      <c r="F18" s="38"/>
    </row>
    <row r="19" spans="1:6" ht="29.25" thickBot="1">
      <c r="A19" s="97" t="s">
        <v>326</v>
      </c>
      <c r="B19" s="98">
        <v>2</v>
      </c>
      <c r="C19" s="139" t="s">
        <v>789</v>
      </c>
      <c r="E19" s="38"/>
      <c r="F19" s="38"/>
    </row>
    <row r="20" spans="1:6" ht="28.5">
      <c r="A20" s="88" t="s">
        <v>651</v>
      </c>
      <c r="B20" s="98">
        <v>1.5</v>
      </c>
      <c r="C20" s="139" t="s">
        <v>790</v>
      </c>
      <c r="E20" s="38"/>
      <c r="F20" s="38"/>
    </row>
    <row r="21" spans="1:6" ht="46.5">
      <c r="A21" s="97" t="s">
        <v>662</v>
      </c>
      <c r="B21" s="98">
        <v>1</v>
      </c>
      <c r="C21" s="139" t="s">
        <v>791</v>
      </c>
      <c r="E21" s="38"/>
      <c r="F21" s="38"/>
    </row>
    <row r="22" spans="1:6" ht="29.25" thickBot="1">
      <c r="A22" s="97" t="s">
        <v>663</v>
      </c>
      <c r="B22" s="98">
        <v>0.5</v>
      </c>
      <c r="C22" s="139" t="s">
        <v>803</v>
      </c>
      <c r="E22" s="38"/>
      <c r="F22" s="38"/>
    </row>
    <row r="23" spans="1:6" ht="19.5">
      <c r="A23" s="88" t="s">
        <v>670</v>
      </c>
      <c r="B23" s="96">
        <v>2</v>
      </c>
      <c r="C23" s="139" t="s">
        <v>676</v>
      </c>
    </row>
    <row r="24" spans="1:6" ht="20.25" thickBot="1">
      <c r="A24" s="97" t="s">
        <v>671</v>
      </c>
      <c r="B24" s="98">
        <v>1</v>
      </c>
      <c r="C24" s="140" t="s">
        <v>677</v>
      </c>
    </row>
    <row r="25" spans="1:6" ht="19.5">
      <c r="A25" s="88" t="s">
        <v>672</v>
      </c>
      <c r="B25" s="98">
        <f>1.5/2</f>
        <v>0.75</v>
      </c>
      <c r="C25" s="140" t="s">
        <v>678</v>
      </c>
    </row>
    <row r="26" spans="1:6" ht="37.5">
      <c r="A26" s="97" t="s">
        <v>673</v>
      </c>
      <c r="B26" s="98">
        <v>0.5</v>
      </c>
      <c r="C26" s="139" t="s">
        <v>679</v>
      </c>
    </row>
    <row r="27" spans="1:6" ht="19.5">
      <c r="A27" s="97" t="s">
        <v>674</v>
      </c>
      <c r="B27" s="98">
        <f>0.5/2</f>
        <v>0.25</v>
      </c>
      <c r="C27" s="139" t="s">
        <v>680</v>
      </c>
    </row>
    <row r="28" spans="1:6">
      <c r="A28" s="92" t="s">
        <v>7</v>
      </c>
      <c r="B28" s="99">
        <v>0.5</v>
      </c>
    </row>
    <row r="29" spans="1:6">
      <c r="A29" s="92" t="s">
        <v>29</v>
      </c>
      <c r="B29" s="99">
        <v>0.2</v>
      </c>
    </row>
    <row r="30" spans="1:6">
      <c r="A30" s="92" t="s">
        <v>694</v>
      </c>
      <c r="B30" s="99">
        <v>1</v>
      </c>
    </row>
    <row r="31" spans="1:6">
      <c r="A31" s="92" t="s">
        <v>696</v>
      </c>
      <c r="B31" s="99">
        <v>0.5</v>
      </c>
    </row>
    <row r="32" spans="1:6">
      <c r="A32" s="92" t="s">
        <v>8</v>
      </c>
      <c r="B32" s="93">
        <v>50</v>
      </c>
    </row>
    <row r="33" spans="1:2">
      <c r="A33" s="92" t="s">
        <v>9</v>
      </c>
      <c r="B33" s="93">
        <v>15</v>
      </c>
    </row>
    <row r="34" spans="1:2">
      <c r="A34" s="92" t="s">
        <v>30</v>
      </c>
      <c r="B34" s="99">
        <v>0.1</v>
      </c>
    </row>
    <row r="35" spans="1:2" ht="15.75" thickBot="1">
      <c r="A35" s="100" t="s">
        <v>31</v>
      </c>
      <c r="B35" s="94">
        <v>0.05</v>
      </c>
    </row>
    <row r="36" spans="1:2">
      <c r="A36" s="438" t="s">
        <v>327</v>
      </c>
      <c r="B36" s="101">
        <v>100</v>
      </c>
    </row>
    <row r="37" spans="1:2">
      <c r="A37" s="439"/>
      <c r="B37" s="102">
        <v>80</v>
      </c>
    </row>
    <row r="38" spans="1:2">
      <c r="A38" s="439"/>
      <c r="B38" s="102">
        <v>0</v>
      </c>
    </row>
    <row r="39" spans="1:2" ht="15.75" thickBot="1">
      <c r="A39" s="440"/>
      <c r="B39" s="103">
        <v>20</v>
      </c>
    </row>
    <row r="40" spans="1:2">
      <c r="A40" s="438" t="s">
        <v>328</v>
      </c>
      <c r="B40" s="104">
        <v>30</v>
      </c>
    </row>
    <row r="41" spans="1:2">
      <c r="A41" s="439"/>
      <c r="B41" s="102">
        <v>20</v>
      </c>
    </row>
    <row r="42" spans="1:2">
      <c r="A42" s="439"/>
      <c r="B42" s="102">
        <v>15</v>
      </c>
    </row>
    <row r="43" spans="1:2" ht="15.75" thickBot="1">
      <c r="A43" s="440"/>
      <c r="B43" s="105">
        <v>10</v>
      </c>
    </row>
    <row r="44" spans="1:2">
      <c r="A44" s="438" t="s">
        <v>11</v>
      </c>
      <c r="B44" s="101">
        <v>60</v>
      </c>
    </row>
    <row r="45" spans="1:2">
      <c r="A45" s="439"/>
      <c r="B45" s="102">
        <v>40</v>
      </c>
    </row>
    <row r="46" spans="1:2">
      <c r="A46" s="439"/>
      <c r="B46" s="102">
        <v>0</v>
      </c>
    </row>
    <row r="47" spans="1:2" ht="15.75" thickBot="1">
      <c r="A47" s="440"/>
      <c r="B47" s="103">
        <v>20</v>
      </c>
    </row>
    <row r="48" spans="1:2">
      <c r="A48" s="438" t="s">
        <v>12</v>
      </c>
      <c r="B48" s="101">
        <v>15</v>
      </c>
    </row>
    <row r="49" spans="1:2">
      <c r="A49" s="439"/>
      <c r="B49" s="102">
        <v>10</v>
      </c>
    </row>
    <row r="50" spans="1:2">
      <c r="A50" s="439"/>
      <c r="B50" s="102">
        <v>7.5</v>
      </c>
    </row>
    <row r="51" spans="1:2" ht="15.75" thickBot="1">
      <c r="A51" s="439"/>
      <c r="B51" s="103">
        <v>5</v>
      </c>
    </row>
    <row r="52" spans="1:2" ht="15.75" thickBot="1">
      <c r="A52" s="106" t="s">
        <v>318</v>
      </c>
      <c r="B52" s="107">
        <v>30</v>
      </c>
    </row>
    <row r="53" spans="1:2" ht="15.75" thickBot="1">
      <c r="A53" s="106" t="s">
        <v>319</v>
      </c>
      <c r="B53" s="108">
        <v>12</v>
      </c>
    </row>
    <row r="54" spans="1:2">
      <c r="A54" s="88" t="s">
        <v>321</v>
      </c>
      <c r="B54" s="89">
        <v>24</v>
      </c>
    </row>
    <row r="55" spans="1:2">
      <c r="A55" s="92" t="s">
        <v>322</v>
      </c>
      <c r="B55" s="93">
        <v>16</v>
      </c>
    </row>
    <row r="56" spans="1:2" ht="15.75" thickBot="1">
      <c r="A56" s="100" t="s">
        <v>323</v>
      </c>
      <c r="B56" s="95">
        <v>12</v>
      </c>
    </row>
    <row r="57" spans="1:2">
      <c r="A57" s="109" t="s">
        <v>422</v>
      </c>
      <c r="B57" s="110">
        <v>40</v>
      </c>
    </row>
    <row r="58" spans="1:2">
      <c r="A58" s="111" t="s">
        <v>423</v>
      </c>
      <c r="B58" s="112">
        <v>40</v>
      </c>
    </row>
    <row r="59" spans="1:2">
      <c r="A59" s="111" t="s">
        <v>448</v>
      </c>
      <c r="B59" s="112">
        <v>100</v>
      </c>
    </row>
    <row r="60" spans="1:2">
      <c r="A60" s="111" t="s">
        <v>449</v>
      </c>
      <c r="B60" s="112">
        <v>40</v>
      </c>
    </row>
    <row r="61" spans="1:2">
      <c r="A61" s="111" t="s">
        <v>649</v>
      </c>
      <c r="B61" s="112">
        <v>1</v>
      </c>
    </row>
    <row r="62" spans="1:2">
      <c r="A62" s="111" t="s">
        <v>650</v>
      </c>
      <c r="B62" s="112">
        <v>0.8</v>
      </c>
    </row>
    <row r="63" spans="1:2">
      <c r="A63" s="113"/>
      <c r="B63" s="114"/>
    </row>
    <row r="65" spans="1:6" ht="30">
      <c r="A65" s="115" t="s">
        <v>335</v>
      </c>
      <c r="B65" s="116">
        <v>207</v>
      </c>
      <c r="F65" s="91"/>
    </row>
    <row r="66" spans="1:6">
      <c r="F66" s="91"/>
    </row>
    <row r="67" spans="1:6">
      <c r="F67" s="91"/>
    </row>
    <row r="68" spans="1:6">
      <c r="F68" s="91"/>
    </row>
    <row r="69" spans="1:6">
      <c r="F69" s="91"/>
    </row>
    <row r="70" spans="1:6">
      <c r="F70" s="91"/>
    </row>
    <row r="71" spans="1:6">
      <c r="F71" s="91"/>
    </row>
    <row r="72" spans="1:6">
      <c r="F72" s="91"/>
    </row>
    <row r="73" spans="1:6">
      <c r="F73" s="91"/>
    </row>
    <row r="74" spans="1:6">
      <c r="F74" s="91"/>
    </row>
    <row r="75" spans="1:6">
      <c r="F75" s="91"/>
    </row>
    <row r="76" spans="1:6">
      <c r="F76" s="91"/>
    </row>
    <row r="77" spans="1:6">
      <c r="F77" s="91"/>
    </row>
    <row r="78" spans="1:6">
      <c r="F78" s="91"/>
    </row>
    <row r="79" spans="1:6">
      <c r="F79" s="91"/>
    </row>
    <row r="80" spans="1:6">
      <c r="F80" s="91"/>
    </row>
  </sheetData>
  <sheetProtection algorithmName="SHA-512" hashValue="i8EipnzT+K9AakfoiwH0BKTe18HCqnXQDewv0dof7kVmWOLlkpqjlo7ZPnf/Aoa4krtHhQrq7JkZ97IqK9S21g==" saltValue="p6sthyz1u3/MiFT6wdywOA=="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J18" sqref="J18"/>
    </sheetView>
  </sheetViews>
  <sheetFormatPr defaultColWidth="9.140625" defaultRowHeight="15.75"/>
  <cols>
    <col min="1" max="1" width="5.7109375" style="53" customWidth="1"/>
    <col min="2" max="2" width="29.28515625" style="73" customWidth="1"/>
    <col min="3" max="3" width="45.28515625" style="57" customWidth="1"/>
    <col min="4" max="4" width="38.710937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9" width="9.140625" style="57" customWidth="1"/>
    <col min="20" max="16384" width="9.140625" style="57"/>
  </cols>
  <sheetData>
    <row r="1" spans="1:9" s="53" customFormat="1">
      <c r="A1" s="52" t="s">
        <v>483</v>
      </c>
      <c r="B1" s="291"/>
      <c r="E1" s="54"/>
      <c r="F1" s="56"/>
      <c r="G1" s="55"/>
    </row>
    <row r="2" spans="1:9" s="53" customFormat="1">
      <c r="A2" s="304" t="str">
        <f>IF(ISBLANK(facultate), IF(ISBLANK(departament),"","Departament " &amp; departament), "Facultatea " &amp; facultate)</f>
        <v>Facultatea Științe ale Comunicării</v>
      </c>
      <c r="B2" s="291"/>
      <c r="E2" s="54"/>
      <c r="F2" s="56"/>
      <c r="G2" s="55"/>
    </row>
    <row r="3" spans="1:9" s="53" customFormat="1">
      <c r="A3" s="304" t="str">
        <f>IF(ISBLANK(departament),"","Departamentul " &amp; departament)</f>
        <v>Departamentul Comunicare și Limbi Străine</v>
      </c>
      <c r="B3" s="291"/>
      <c r="E3" s="54"/>
      <c r="F3" s="56"/>
      <c r="G3" s="55"/>
    </row>
    <row r="4" spans="1:9">
      <c r="A4" s="448" t="s">
        <v>836</v>
      </c>
      <c r="B4" s="448"/>
      <c r="C4" s="448"/>
      <c r="D4" s="448"/>
      <c r="E4" s="448"/>
      <c r="F4" s="448"/>
      <c r="G4" s="196"/>
    </row>
    <row r="5" spans="1:9">
      <c r="A5" s="448" t="s">
        <v>848</v>
      </c>
      <c r="B5" s="448"/>
      <c r="C5" s="448"/>
      <c r="D5" s="448"/>
      <c r="E5" s="448"/>
      <c r="F5" s="448"/>
      <c r="G5" s="196"/>
    </row>
    <row r="6" spans="1:9" ht="13.5" customHeight="1">
      <c r="E6" s="57"/>
      <c r="F6" s="305" t="str">
        <f>CONCATENATE(functie," ",nume_candidat)</f>
        <v>Profesor Pop Mirela-Cristina</v>
      </c>
    </row>
    <row r="7" spans="1:9" ht="18.75" customHeight="1">
      <c r="A7" s="446" t="s">
        <v>338</v>
      </c>
      <c r="B7" s="456" t="s">
        <v>849</v>
      </c>
      <c r="C7" s="456" t="s">
        <v>842</v>
      </c>
      <c r="D7" s="456" t="s">
        <v>843</v>
      </c>
      <c r="E7" s="456" t="s">
        <v>2</v>
      </c>
      <c r="F7" s="446" t="s">
        <v>544</v>
      </c>
      <c r="G7" s="446" t="s">
        <v>4</v>
      </c>
      <c r="H7" s="467" t="s">
        <v>541</v>
      </c>
      <c r="I7" s="453" t="s">
        <v>551</v>
      </c>
    </row>
    <row r="8" spans="1:9" ht="18.75" customHeight="1">
      <c r="A8" s="463"/>
      <c r="B8" s="457"/>
      <c r="C8" s="457"/>
      <c r="D8" s="457"/>
      <c r="E8" s="457"/>
      <c r="F8" s="463"/>
      <c r="G8" s="463"/>
      <c r="H8" s="468"/>
      <c r="I8" s="453"/>
    </row>
    <row r="9" spans="1:9" ht="18.75" customHeight="1">
      <c r="A9" s="463"/>
      <c r="B9" s="457"/>
      <c r="C9" s="457"/>
      <c r="D9" s="457"/>
      <c r="E9" s="457"/>
      <c r="F9" s="447"/>
      <c r="G9" s="447"/>
      <c r="H9" s="468"/>
      <c r="I9" s="453"/>
    </row>
    <row r="10" spans="1:9" ht="18.75" customHeight="1">
      <c r="A10" s="447"/>
      <c r="B10" s="458"/>
      <c r="C10" s="458"/>
      <c r="D10" s="458"/>
      <c r="E10" s="458"/>
      <c r="F10" s="306" t="str">
        <f>CONCATENATE("ultimii ",durata_evaluare," ani")</f>
        <v>ultimii 5 ani</v>
      </c>
      <c r="G10" s="306" t="str">
        <f>CONCATENATE("ultimii                                  ",durata_evaluare," ani")</f>
        <v>ultimii                                  5 ani</v>
      </c>
      <c r="H10" s="469"/>
      <c r="I10" s="453"/>
    </row>
    <row r="11" spans="1:9">
      <c r="A11" s="79"/>
      <c r="B11" s="58"/>
      <c r="C11" s="58"/>
      <c r="D11" s="58"/>
      <c r="E11" s="29"/>
      <c r="F11" s="130">
        <f>SUMIF(F12:F1012,"&gt;0")</f>
        <v>360</v>
      </c>
      <c r="G11" s="4">
        <f>SUMIF(G12:G1110,"&gt;0")</f>
        <v>18</v>
      </c>
      <c r="H11" s="261"/>
    </row>
    <row r="12" spans="1:9" ht="31.5">
      <c r="A12" s="36">
        <v>1</v>
      </c>
      <c r="B12" s="144" t="s">
        <v>1384</v>
      </c>
      <c r="C12" s="7" t="s">
        <v>1385</v>
      </c>
      <c r="D12" s="7" t="s">
        <v>847</v>
      </c>
      <c r="E12" s="189">
        <v>2021</v>
      </c>
      <c r="F12" s="15">
        <f t="shared" ref="F12:F75" si="0">IF(OR($C12="",$E12&lt;an_initial,$E12&gt;an_final),"",G12*(HLOOKUP(D12,iii2punctaje,2,FALSE)))</f>
        <v>20</v>
      </c>
      <c r="G12" s="51">
        <f t="shared" ref="G12:G43" si="1">IF(OR($C12="",,$E12="",$E12&gt;an_final),"",IF($E12&gt;=an_initial,1,""))</f>
        <v>1</v>
      </c>
      <c r="H12" s="307" t="b">
        <f t="shared" ref="H12:H75" si="2">IF(nume_candidat="",FALSE,ISNUMBER(SEARCH(nume_candidat,$C12)))</f>
        <v>0</v>
      </c>
      <c r="I12" s="308">
        <f t="shared" ref="I12:I43" si="3">LEN(C12)-LEN(SUBSTITUTE(C12,",",""))+1</f>
        <v>2</v>
      </c>
    </row>
    <row r="13" spans="1:9" ht="31.5">
      <c r="A13" s="36">
        <v>2</v>
      </c>
      <c r="B13" s="144" t="s">
        <v>1384</v>
      </c>
      <c r="C13" s="7" t="s">
        <v>1385</v>
      </c>
      <c r="D13" s="7" t="s">
        <v>847</v>
      </c>
      <c r="E13" s="189">
        <v>2022</v>
      </c>
      <c r="F13" s="15">
        <f t="shared" si="0"/>
        <v>20</v>
      </c>
      <c r="G13" s="51">
        <f t="shared" si="1"/>
        <v>1</v>
      </c>
      <c r="H13" s="307" t="b">
        <f t="shared" si="2"/>
        <v>0</v>
      </c>
      <c r="I13" s="308">
        <f t="shared" si="3"/>
        <v>2</v>
      </c>
    </row>
    <row r="14" spans="1:9" ht="31.5">
      <c r="A14" s="36">
        <v>3</v>
      </c>
      <c r="B14" s="144" t="s">
        <v>1384</v>
      </c>
      <c r="C14" s="7" t="s">
        <v>1385</v>
      </c>
      <c r="D14" s="7" t="s">
        <v>847</v>
      </c>
      <c r="E14" s="189">
        <v>2023</v>
      </c>
      <c r="F14" s="15">
        <f t="shared" si="0"/>
        <v>20</v>
      </c>
      <c r="G14" s="51">
        <f t="shared" si="1"/>
        <v>1</v>
      </c>
      <c r="H14" s="307" t="b">
        <f t="shared" si="2"/>
        <v>0</v>
      </c>
      <c r="I14" s="308">
        <f t="shared" si="3"/>
        <v>2</v>
      </c>
    </row>
    <row r="15" spans="1:9" ht="31.5">
      <c r="A15" s="36">
        <v>4</v>
      </c>
      <c r="B15" s="144" t="s">
        <v>1384</v>
      </c>
      <c r="C15" s="7" t="s">
        <v>1385</v>
      </c>
      <c r="D15" s="7" t="s">
        <v>847</v>
      </c>
      <c r="E15" s="189">
        <v>2024</v>
      </c>
      <c r="F15" s="15">
        <f t="shared" si="0"/>
        <v>20</v>
      </c>
      <c r="G15" s="51">
        <f t="shared" si="1"/>
        <v>1</v>
      </c>
      <c r="H15" s="307" t="b">
        <f t="shared" si="2"/>
        <v>0</v>
      </c>
      <c r="I15" s="308">
        <f t="shared" si="3"/>
        <v>2</v>
      </c>
    </row>
    <row r="16" spans="1:9" ht="31.5">
      <c r="A16" s="36">
        <v>5</v>
      </c>
      <c r="B16" s="144" t="s">
        <v>1384</v>
      </c>
      <c r="C16" s="7" t="s">
        <v>1385</v>
      </c>
      <c r="D16" s="7" t="s">
        <v>847</v>
      </c>
      <c r="E16" s="189">
        <v>2025</v>
      </c>
      <c r="F16" s="15">
        <f t="shared" si="0"/>
        <v>20</v>
      </c>
      <c r="G16" s="51">
        <f t="shared" si="1"/>
        <v>1</v>
      </c>
      <c r="H16" s="307" t="b">
        <f t="shared" si="2"/>
        <v>0</v>
      </c>
      <c r="I16" s="308">
        <f t="shared" si="3"/>
        <v>2</v>
      </c>
    </row>
    <row r="17" spans="1:9" ht="31.5">
      <c r="A17" s="36">
        <v>6</v>
      </c>
      <c r="B17" s="144" t="s">
        <v>1384</v>
      </c>
      <c r="C17" s="7" t="s">
        <v>1386</v>
      </c>
      <c r="D17" s="7" t="s">
        <v>847</v>
      </c>
      <c r="E17" s="189">
        <v>2021</v>
      </c>
      <c r="F17" s="15">
        <f t="shared" si="0"/>
        <v>20</v>
      </c>
      <c r="G17" s="51">
        <f t="shared" si="1"/>
        <v>1</v>
      </c>
      <c r="H17" s="307" t="b">
        <f t="shared" si="2"/>
        <v>0</v>
      </c>
      <c r="I17" s="308">
        <f t="shared" si="3"/>
        <v>2</v>
      </c>
    </row>
    <row r="18" spans="1:9" ht="31.5">
      <c r="A18" s="36">
        <v>7</v>
      </c>
      <c r="B18" s="144" t="s">
        <v>1384</v>
      </c>
      <c r="C18" s="7" t="s">
        <v>1386</v>
      </c>
      <c r="D18" s="7" t="s">
        <v>847</v>
      </c>
      <c r="E18" s="189">
        <v>2022</v>
      </c>
      <c r="F18" s="15">
        <f t="shared" si="0"/>
        <v>20</v>
      </c>
      <c r="G18" s="51">
        <f t="shared" si="1"/>
        <v>1</v>
      </c>
      <c r="H18" s="307" t="b">
        <f t="shared" si="2"/>
        <v>0</v>
      </c>
      <c r="I18" s="308">
        <f t="shared" si="3"/>
        <v>2</v>
      </c>
    </row>
    <row r="19" spans="1:9" ht="31.5">
      <c r="A19" s="36">
        <v>8</v>
      </c>
      <c r="B19" s="144" t="s">
        <v>1384</v>
      </c>
      <c r="C19" s="7" t="s">
        <v>1386</v>
      </c>
      <c r="D19" s="7" t="s">
        <v>847</v>
      </c>
      <c r="E19" s="189">
        <v>2023</v>
      </c>
      <c r="F19" s="15">
        <f t="shared" si="0"/>
        <v>20</v>
      </c>
      <c r="G19" s="51">
        <f t="shared" si="1"/>
        <v>1</v>
      </c>
      <c r="H19" s="307" t="b">
        <f t="shared" si="2"/>
        <v>0</v>
      </c>
      <c r="I19" s="308">
        <f t="shared" si="3"/>
        <v>2</v>
      </c>
    </row>
    <row r="20" spans="1:9" ht="31.5">
      <c r="A20" s="36">
        <v>9</v>
      </c>
      <c r="B20" s="144" t="s">
        <v>1384</v>
      </c>
      <c r="C20" s="7" t="s">
        <v>1386</v>
      </c>
      <c r="D20" s="7" t="s">
        <v>847</v>
      </c>
      <c r="E20" s="189">
        <v>2024</v>
      </c>
      <c r="F20" s="15">
        <f t="shared" si="0"/>
        <v>20</v>
      </c>
      <c r="G20" s="51">
        <f t="shared" si="1"/>
        <v>1</v>
      </c>
      <c r="H20" s="307" t="b">
        <f t="shared" si="2"/>
        <v>0</v>
      </c>
      <c r="I20" s="308">
        <f t="shared" si="3"/>
        <v>2</v>
      </c>
    </row>
    <row r="21" spans="1:9" ht="31.5">
      <c r="A21" s="36">
        <v>10</v>
      </c>
      <c r="B21" s="144" t="s">
        <v>1384</v>
      </c>
      <c r="C21" s="7" t="s">
        <v>1386</v>
      </c>
      <c r="D21" s="7" t="s">
        <v>847</v>
      </c>
      <c r="E21" s="189">
        <v>2025</v>
      </c>
      <c r="F21" s="15">
        <f t="shared" si="0"/>
        <v>20</v>
      </c>
      <c r="G21" s="51">
        <f t="shared" si="1"/>
        <v>1</v>
      </c>
      <c r="H21" s="307" t="b">
        <f t="shared" si="2"/>
        <v>0</v>
      </c>
      <c r="I21" s="308">
        <f t="shared" si="3"/>
        <v>2</v>
      </c>
    </row>
    <row r="22" spans="1:9">
      <c r="A22" s="36">
        <v>11</v>
      </c>
      <c r="B22" s="144" t="s">
        <v>1384</v>
      </c>
      <c r="C22" s="7" t="s">
        <v>1387</v>
      </c>
      <c r="D22" s="7" t="s">
        <v>847</v>
      </c>
      <c r="E22" s="189">
        <v>2022</v>
      </c>
      <c r="F22" s="15">
        <f t="shared" si="0"/>
        <v>20</v>
      </c>
      <c r="G22" s="51">
        <f t="shared" si="1"/>
        <v>1</v>
      </c>
      <c r="H22" s="307" t="b">
        <f t="shared" si="2"/>
        <v>0</v>
      </c>
      <c r="I22" s="308">
        <f t="shared" si="3"/>
        <v>2</v>
      </c>
    </row>
    <row r="23" spans="1:9">
      <c r="A23" s="36">
        <v>12</v>
      </c>
      <c r="B23" s="144" t="s">
        <v>1384</v>
      </c>
      <c r="C23" s="7" t="s">
        <v>1387</v>
      </c>
      <c r="D23" s="7" t="s">
        <v>847</v>
      </c>
      <c r="E23" s="189">
        <v>2023</v>
      </c>
      <c r="F23" s="15">
        <f t="shared" si="0"/>
        <v>20</v>
      </c>
      <c r="G23" s="51">
        <f t="shared" si="1"/>
        <v>1</v>
      </c>
      <c r="H23" s="307" t="b">
        <f t="shared" si="2"/>
        <v>0</v>
      </c>
      <c r="I23" s="308">
        <f t="shared" si="3"/>
        <v>2</v>
      </c>
    </row>
    <row r="24" spans="1:9">
      <c r="A24" s="36">
        <v>13</v>
      </c>
      <c r="B24" s="144" t="s">
        <v>1384</v>
      </c>
      <c r="C24" s="7" t="s">
        <v>1387</v>
      </c>
      <c r="D24" s="7" t="s">
        <v>847</v>
      </c>
      <c r="E24" s="189">
        <v>2024</v>
      </c>
      <c r="F24" s="15">
        <f t="shared" si="0"/>
        <v>20</v>
      </c>
      <c r="G24" s="51">
        <f t="shared" si="1"/>
        <v>1</v>
      </c>
      <c r="H24" s="307" t="b">
        <f t="shared" si="2"/>
        <v>0</v>
      </c>
      <c r="I24" s="308">
        <f t="shared" si="3"/>
        <v>2</v>
      </c>
    </row>
    <row r="25" spans="1:9">
      <c r="A25" s="36">
        <v>14</v>
      </c>
      <c r="B25" s="144" t="s">
        <v>1384</v>
      </c>
      <c r="C25" s="7" t="s">
        <v>1387</v>
      </c>
      <c r="D25" s="7" t="s">
        <v>847</v>
      </c>
      <c r="E25" s="189">
        <v>2025</v>
      </c>
      <c r="F25" s="15">
        <f t="shared" si="0"/>
        <v>20</v>
      </c>
      <c r="G25" s="51">
        <f t="shared" si="1"/>
        <v>1</v>
      </c>
      <c r="H25" s="307" t="b">
        <f t="shared" si="2"/>
        <v>0</v>
      </c>
      <c r="I25" s="308">
        <f t="shared" si="3"/>
        <v>2</v>
      </c>
    </row>
    <row r="26" spans="1:9">
      <c r="A26" s="36">
        <v>15</v>
      </c>
      <c r="B26" s="144" t="s">
        <v>1384</v>
      </c>
      <c r="C26" s="7" t="s">
        <v>1388</v>
      </c>
      <c r="D26" s="7" t="s">
        <v>847</v>
      </c>
      <c r="E26" s="189">
        <v>2022</v>
      </c>
      <c r="F26" s="15">
        <f t="shared" si="0"/>
        <v>20</v>
      </c>
      <c r="G26" s="51">
        <f t="shared" si="1"/>
        <v>1</v>
      </c>
      <c r="H26" s="307" t="b">
        <f t="shared" si="2"/>
        <v>0</v>
      </c>
      <c r="I26" s="308">
        <f t="shared" si="3"/>
        <v>1</v>
      </c>
    </row>
    <row r="27" spans="1:9">
      <c r="A27" s="36">
        <v>16</v>
      </c>
      <c r="B27" s="144" t="s">
        <v>1384</v>
      </c>
      <c r="C27" s="7" t="s">
        <v>1388</v>
      </c>
      <c r="D27" s="7" t="s">
        <v>847</v>
      </c>
      <c r="E27" s="189">
        <v>2023</v>
      </c>
      <c r="F27" s="15">
        <f t="shared" si="0"/>
        <v>20</v>
      </c>
      <c r="G27" s="51">
        <f t="shared" si="1"/>
        <v>1</v>
      </c>
      <c r="H27" s="307" t="b">
        <f t="shared" si="2"/>
        <v>0</v>
      </c>
      <c r="I27" s="308">
        <f t="shared" si="3"/>
        <v>1</v>
      </c>
    </row>
    <row r="28" spans="1:9">
      <c r="A28" s="36">
        <v>17</v>
      </c>
      <c r="B28" s="144" t="s">
        <v>1384</v>
      </c>
      <c r="C28" s="7" t="s">
        <v>1388</v>
      </c>
      <c r="D28" s="7" t="s">
        <v>847</v>
      </c>
      <c r="E28" s="189">
        <v>2024</v>
      </c>
      <c r="F28" s="15">
        <f t="shared" si="0"/>
        <v>20</v>
      </c>
      <c r="G28" s="51">
        <f t="shared" si="1"/>
        <v>1</v>
      </c>
      <c r="H28" s="307" t="b">
        <f t="shared" si="2"/>
        <v>0</v>
      </c>
      <c r="I28" s="308">
        <f t="shared" si="3"/>
        <v>1</v>
      </c>
    </row>
    <row r="29" spans="1:9">
      <c r="A29" s="36">
        <v>18</v>
      </c>
      <c r="B29" s="144" t="s">
        <v>1384</v>
      </c>
      <c r="C29" s="7" t="s">
        <v>1388</v>
      </c>
      <c r="D29" s="7" t="s">
        <v>847</v>
      </c>
      <c r="E29" s="189">
        <v>2025</v>
      </c>
      <c r="F29" s="15">
        <f t="shared" si="0"/>
        <v>20</v>
      </c>
      <c r="G29" s="51">
        <f t="shared" si="1"/>
        <v>1</v>
      </c>
      <c r="H29" s="307" t="b">
        <f t="shared" si="2"/>
        <v>0</v>
      </c>
      <c r="I29" s="308">
        <f t="shared" si="3"/>
        <v>1</v>
      </c>
    </row>
    <row r="30" spans="1:9">
      <c r="A30" s="36">
        <v>19</v>
      </c>
      <c r="B30" s="144"/>
      <c r="C30" s="7"/>
      <c r="D30" s="7"/>
      <c r="E30" s="189"/>
      <c r="F30" s="15" t="str">
        <f t="shared" si="0"/>
        <v/>
      </c>
      <c r="G30" s="51" t="str">
        <f t="shared" si="1"/>
        <v/>
      </c>
      <c r="H30" s="307" t="b">
        <f t="shared" si="2"/>
        <v>0</v>
      </c>
      <c r="I30" s="308">
        <f t="shared" si="3"/>
        <v>1</v>
      </c>
    </row>
    <row r="31" spans="1:9">
      <c r="A31" s="36">
        <v>20</v>
      </c>
      <c r="B31" s="144"/>
      <c r="C31" s="7"/>
      <c r="D31" s="7"/>
      <c r="E31" s="189"/>
      <c r="F31" s="15" t="str">
        <f t="shared" si="0"/>
        <v/>
      </c>
      <c r="G31" s="51" t="str">
        <f t="shared" si="1"/>
        <v/>
      </c>
      <c r="H31" s="307" t="b">
        <f t="shared" si="2"/>
        <v>0</v>
      </c>
      <c r="I31" s="308">
        <f t="shared" si="3"/>
        <v>1</v>
      </c>
    </row>
    <row r="32" spans="1:9">
      <c r="A32" s="36">
        <v>21</v>
      </c>
      <c r="B32" s="144"/>
      <c r="C32" s="7"/>
      <c r="D32" s="7"/>
      <c r="E32" s="189"/>
      <c r="F32" s="15" t="str">
        <f t="shared" si="0"/>
        <v/>
      </c>
      <c r="G32" s="51" t="str">
        <f t="shared" si="1"/>
        <v/>
      </c>
      <c r="H32" s="307" t="b">
        <f t="shared" si="2"/>
        <v>0</v>
      </c>
      <c r="I32" s="308">
        <f t="shared" si="3"/>
        <v>1</v>
      </c>
    </row>
    <row r="33" spans="1:9">
      <c r="A33" s="36">
        <v>22</v>
      </c>
      <c r="B33" s="144"/>
      <c r="C33" s="7"/>
      <c r="D33" s="7"/>
      <c r="E33" s="189"/>
      <c r="F33" s="15" t="str">
        <f t="shared" si="0"/>
        <v/>
      </c>
      <c r="G33" s="51" t="str">
        <f t="shared" si="1"/>
        <v/>
      </c>
      <c r="H33" s="307" t="b">
        <f t="shared" si="2"/>
        <v>0</v>
      </c>
      <c r="I33" s="308">
        <f t="shared" si="3"/>
        <v>1</v>
      </c>
    </row>
    <row r="34" spans="1:9">
      <c r="A34" s="36">
        <v>23</v>
      </c>
      <c r="B34" s="144"/>
      <c r="C34" s="7"/>
      <c r="D34" s="7"/>
      <c r="E34" s="189"/>
      <c r="F34" s="15" t="str">
        <f t="shared" si="0"/>
        <v/>
      </c>
      <c r="G34" s="51" t="str">
        <f t="shared" si="1"/>
        <v/>
      </c>
      <c r="H34" s="307" t="b">
        <f t="shared" si="2"/>
        <v>0</v>
      </c>
      <c r="I34" s="308">
        <f t="shared" si="3"/>
        <v>1</v>
      </c>
    </row>
    <row r="35" spans="1:9">
      <c r="A35" s="36">
        <v>24</v>
      </c>
      <c r="B35" s="144"/>
      <c r="C35" s="7"/>
      <c r="D35" s="7"/>
      <c r="E35" s="189"/>
      <c r="F35" s="15" t="str">
        <f t="shared" si="0"/>
        <v/>
      </c>
      <c r="G35" s="51" t="str">
        <f t="shared" si="1"/>
        <v/>
      </c>
      <c r="H35" s="307" t="b">
        <f t="shared" si="2"/>
        <v>0</v>
      </c>
      <c r="I35" s="308">
        <f t="shared" si="3"/>
        <v>1</v>
      </c>
    </row>
    <row r="36" spans="1:9">
      <c r="A36" s="36">
        <v>25</v>
      </c>
      <c r="B36" s="144"/>
      <c r="C36" s="7"/>
      <c r="D36" s="7"/>
      <c r="E36" s="189"/>
      <c r="F36" s="15" t="str">
        <f t="shared" si="0"/>
        <v/>
      </c>
      <c r="G36" s="51" t="str">
        <f t="shared" si="1"/>
        <v/>
      </c>
      <c r="H36" s="307" t="b">
        <f t="shared" si="2"/>
        <v>0</v>
      </c>
      <c r="I36" s="308">
        <f t="shared" si="3"/>
        <v>1</v>
      </c>
    </row>
    <row r="37" spans="1:9">
      <c r="A37" s="36">
        <v>26</v>
      </c>
      <c r="B37" s="144"/>
      <c r="C37" s="7"/>
      <c r="D37" s="7"/>
      <c r="E37" s="189"/>
      <c r="F37" s="15" t="str">
        <f t="shared" si="0"/>
        <v/>
      </c>
      <c r="G37" s="51" t="str">
        <f t="shared" si="1"/>
        <v/>
      </c>
      <c r="H37" s="307" t="b">
        <f t="shared" si="2"/>
        <v>0</v>
      </c>
      <c r="I37" s="308">
        <f t="shared" si="3"/>
        <v>1</v>
      </c>
    </row>
    <row r="38" spans="1:9">
      <c r="A38" s="36">
        <v>27</v>
      </c>
      <c r="B38" s="144"/>
      <c r="C38" s="7"/>
      <c r="D38" s="7"/>
      <c r="E38" s="189"/>
      <c r="F38" s="15" t="str">
        <f t="shared" si="0"/>
        <v/>
      </c>
      <c r="G38" s="51" t="str">
        <f t="shared" si="1"/>
        <v/>
      </c>
      <c r="H38" s="307" t="b">
        <f t="shared" si="2"/>
        <v>0</v>
      </c>
      <c r="I38" s="308">
        <f t="shared" si="3"/>
        <v>1</v>
      </c>
    </row>
    <row r="39" spans="1:9">
      <c r="A39" s="36">
        <v>28</v>
      </c>
      <c r="B39" s="144"/>
      <c r="C39" s="7"/>
      <c r="D39" s="7"/>
      <c r="E39" s="189"/>
      <c r="F39" s="15" t="str">
        <f t="shared" si="0"/>
        <v/>
      </c>
      <c r="G39" s="51" t="str">
        <f t="shared" si="1"/>
        <v/>
      </c>
      <c r="H39" s="307" t="b">
        <f t="shared" si="2"/>
        <v>0</v>
      </c>
      <c r="I39" s="308">
        <f t="shared" si="3"/>
        <v>1</v>
      </c>
    </row>
    <row r="40" spans="1:9">
      <c r="A40" s="36">
        <v>29</v>
      </c>
      <c r="B40" s="144"/>
      <c r="C40" s="7"/>
      <c r="D40" s="7"/>
      <c r="E40" s="189"/>
      <c r="F40" s="15" t="str">
        <f t="shared" si="0"/>
        <v/>
      </c>
      <c r="G40" s="51" t="str">
        <f t="shared" si="1"/>
        <v/>
      </c>
      <c r="H40" s="307" t="b">
        <f t="shared" si="2"/>
        <v>0</v>
      </c>
      <c r="I40" s="308">
        <f t="shared" si="3"/>
        <v>1</v>
      </c>
    </row>
    <row r="41" spans="1:9">
      <c r="A41" s="36">
        <v>30</v>
      </c>
      <c r="B41" s="144"/>
      <c r="C41" s="7"/>
      <c r="D41" s="7"/>
      <c r="E41" s="189"/>
      <c r="F41" s="15" t="str">
        <f t="shared" si="0"/>
        <v/>
      </c>
      <c r="G41" s="51" t="str">
        <f t="shared" si="1"/>
        <v/>
      </c>
      <c r="H41" s="307" t="b">
        <f t="shared" si="2"/>
        <v>0</v>
      </c>
      <c r="I41" s="308">
        <f t="shared" si="3"/>
        <v>1</v>
      </c>
    </row>
    <row r="42" spans="1:9">
      <c r="A42" s="36">
        <v>31</v>
      </c>
      <c r="B42" s="144"/>
      <c r="C42" s="7"/>
      <c r="D42" s="7"/>
      <c r="E42" s="189"/>
      <c r="F42" s="15" t="str">
        <f t="shared" si="0"/>
        <v/>
      </c>
      <c r="G42" s="51" t="str">
        <f t="shared" si="1"/>
        <v/>
      </c>
      <c r="H42" s="307" t="b">
        <f t="shared" si="2"/>
        <v>0</v>
      </c>
      <c r="I42" s="308">
        <f t="shared" si="3"/>
        <v>1</v>
      </c>
    </row>
    <row r="43" spans="1:9">
      <c r="A43" s="36">
        <v>32</v>
      </c>
      <c r="B43" s="144"/>
      <c r="C43" s="7"/>
      <c r="D43" s="7"/>
      <c r="E43" s="189"/>
      <c r="F43" s="15" t="str">
        <f t="shared" si="0"/>
        <v/>
      </c>
      <c r="G43" s="51" t="str">
        <f t="shared" si="1"/>
        <v/>
      </c>
      <c r="H43" s="307" t="b">
        <f t="shared" si="2"/>
        <v>0</v>
      </c>
      <c r="I43" s="308">
        <f t="shared" si="3"/>
        <v>1</v>
      </c>
    </row>
    <row r="44" spans="1:9">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c r="A45" s="36">
        <v>34</v>
      </c>
      <c r="B45" s="144"/>
      <c r="C45" s="7"/>
      <c r="D45" s="7"/>
      <c r="E45" s="189"/>
      <c r="F45" s="15" t="str">
        <f t="shared" si="0"/>
        <v/>
      </c>
      <c r="G45" s="51" t="str">
        <f t="shared" si="4"/>
        <v/>
      </c>
      <c r="H45" s="307" t="b">
        <f t="shared" si="2"/>
        <v>0</v>
      </c>
      <c r="I45" s="308">
        <f t="shared" si="5"/>
        <v>1</v>
      </c>
    </row>
    <row r="46" spans="1:9">
      <c r="A46" s="36">
        <v>35</v>
      </c>
      <c r="B46" s="144"/>
      <c r="C46" s="7"/>
      <c r="D46" s="7"/>
      <c r="E46" s="189"/>
      <c r="F46" s="15" t="str">
        <f t="shared" si="0"/>
        <v/>
      </c>
      <c r="G46" s="51" t="str">
        <f t="shared" si="4"/>
        <v/>
      </c>
      <c r="H46" s="307" t="b">
        <f t="shared" si="2"/>
        <v>0</v>
      </c>
      <c r="I46" s="308">
        <f t="shared" si="5"/>
        <v>1</v>
      </c>
    </row>
    <row r="47" spans="1:9">
      <c r="A47" s="36">
        <v>36</v>
      </c>
      <c r="B47" s="144"/>
      <c r="C47" s="7"/>
      <c r="D47" s="7"/>
      <c r="E47" s="189"/>
      <c r="F47" s="15" t="str">
        <f t="shared" si="0"/>
        <v/>
      </c>
      <c r="G47" s="51" t="str">
        <f t="shared" si="4"/>
        <v/>
      </c>
      <c r="H47" s="307" t="b">
        <f t="shared" si="2"/>
        <v>0</v>
      </c>
      <c r="I47" s="308">
        <f t="shared" si="5"/>
        <v>1</v>
      </c>
    </row>
    <row r="48" spans="1:9">
      <c r="A48" s="36">
        <v>37</v>
      </c>
      <c r="B48" s="144"/>
      <c r="C48" s="7"/>
      <c r="D48" s="7"/>
      <c r="E48" s="189"/>
      <c r="F48" s="15" t="str">
        <f t="shared" si="0"/>
        <v/>
      </c>
      <c r="G48" s="51" t="str">
        <f t="shared" si="4"/>
        <v/>
      </c>
      <c r="H48" s="307" t="b">
        <f t="shared" si="2"/>
        <v>0</v>
      </c>
      <c r="I48" s="308">
        <f t="shared" si="5"/>
        <v>1</v>
      </c>
    </row>
    <row r="49" spans="1:9">
      <c r="A49" s="36">
        <v>38</v>
      </c>
      <c r="B49" s="144"/>
      <c r="C49" s="7"/>
      <c r="D49" s="7"/>
      <c r="E49" s="189"/>
      <c r="F49" s="15" t="str">
        <f t="shared" si="0"/>
        <v/>
      </c>
      <c r="G49" s="51" t="str">
        <f t="shared" si="4"/>
        <v/>
      </c>
      <c r="H49" s="307" t="b">
        <f t="shared" si="2"/>
        <v>0</v>
      </c>
      <c r="I49" s="308">
        <f t="shared" si="5"/>
        <v>1</v>
      </c>
    </row>
    <row r="50" spans="1:9">
      <c r="A50" s="36">
        <v>39</v>
      </c>
      <c r="B50" s="144"/>
      <c r="C50" s="7"/>
      <c r="D50" s="7"/>
      <c r="E50" s="189"/>
      <c r="F50" s="15" t="str">
        <f t="shared" si="0"/>
        <v/>
      </c>
      <c r="G50" s="51" t="str">
        <f t="shared" si="4"/>
        <v/>
      </c>
      <c r="H50" s="307" t="b">
        <f t="shared" si="2"/>
        <v>0</v>
      </c>
      <c r="I50" s="308">
        <f t="shared" si="5"/>
        <v>1</v>
      </c>
    </row>
    <row r="51" spans="1:9">
      <c r="A51" s="36">
        <v>40</v>
      </c>
      <c r="B51" s="144"/>
      <c r="C51" s="7"/>
      <c r="D51" s="7"/>
      <c r="E51" s="189"/>
      <c r="F51" s="15" t="str">
        <f t="shared" si="0"/>
        <v/>
      </c>
      <c r="G51" s="51" t="str">
        <f t="shared" si="4"/>
        <v/>
      </c>
      <c r="H51" s="307" t="b">
        <f t="shared" si="2"/>
        <v>0</v>
      </c>
      <c r="I51" s="308">
        <f t="shared" si="5"/>
        <v>1</v>
      </c>
    </row>
    <row r="52" spans="1:9">
      <c r="A52" s="36">
        <v>41</v>
      </c>
      <c r="B52" s="144"/>
      <c r="C52" s="7"/>
      <c r="D52" s="7"/>
      <c r="E52" s="189"/>
      <c r="F52" s="15" t="str">
        <f t="shared" si="0"/>
        <v/>
      </c>
      <c r="G52" s="51" t="str">
        <f t="shared" si="4"/>
        <v/>
      </c>
      <c r="H52" s="307" t="b">
        <f t="shared" si="2"/>
        <v>0</v>
      </c>
      <c r="I52" s="308">
        <f t="shared" si="5"/>
        <v>1</v>
      </c>
    </row>
    <row r="53" spans="1:9">
      <c r="A53" s="36">
        <v>42</v>
      </c>
      <c r="B53" s="144"/>
      <c r="C53" s="7"/>
      <c r="D53" s="7"/>
      <c r="E53" s="189"/>
      <c r="F53" s="15" t="str">
        <f t="shared" si="0"/>
        <v/>
      </c>
      <c r="G53" s="51" t="str">
        <f t="shared" si="4"/>
        <v/>
      </c>
      <c r="H53" s="307" t="b">
        <f t="shared" si="2"/>
        <v>0</v>
      </c>
      <c r="I53" s="308">
        <f t="shared" si="5"/>
        <v>1</v>
      </c>
    </row>
    <row r="54" spans="1:9">
      <c r="A54" s="36">
        <v>43</v>
      </c>
      <c r="B54" s="144"/>
      <c r="C54" s="7"/>
      <c r="D54" s="7"/>
      <c r="E54" s="189"/>
      <c r="F54" s="15" t="str">
        <f t="shared" si="0"/>
        <v/>
      </c>
      <c r="G54" s="51" t="str">
        <f t="shared" si="4"/>
        <v/>
      </c>
      <c r="H54" s="307" t="b">
        <f t="shared" si="2"/>
        <v>0</v>
      </c>
      <c r="I54" s="308">
        <f t="shared" si="5"/>
        <v>1</v>
      </c>
    </row>
    <row r="55" spans="1:9">
      <c r="A55" s="36">
        <v>44</v>
      </c>
      <c r="B55" s="144"/>
      <c r="C55" s="7"/>
      <c r="D55" s="7"/>
      <c r="E55" s="189"/>
      <c r="F55" s="15" t="str">
        <f t="shared" si="0"/>
        <v/>
      </c>
      <c r="G55" s="51" t="str">
        <f t="shared" si="4"/>
        <v/>
      </c>
      <c r="H55" s="307" t="b">
        <f t="shared" si="2"/>
        <v>0</v>
      </c>
      <c r="I55" s="308">
        <f t="shared" si="5"/>
        <v>1</v>
      </c>
    </row>
    <row r="56" spans="1:9">
      <c r="A56" s="36">
        <v>45</v>
      </c>
      <c r="B56" s="144"/>
      <c r="C56" s="7"/>
      <c r="D56" s="7"/>
      <c r="E56" s="189"/>
      <c r="F56" s="15" t="str">
        <f t="shared" si="0"/>
        <v/>
      </c>
      <c r="G56" s="51" t="str">
        <f t="shared" si="4"/>
        <v/>
      </c>
      <c r="H56" s="307" t="b">
        <f t="shared" si="2"/>
        <v>0</v>
      </c>
      <c r="I56" s="308">
        <f t="shared" si="5"/>
        <v>1</v>
      </c>
    </row>
    <row r="57" spans="1:9">
      <c r="A57" s="36">
        <v>46</v>
      </c>
      <c r="B57" s="144"/>
      <c r="C57" s="7"/>
      <c r="D57" s="7"/>
      <c r="E57" s="189"/>
      <c r="F57" s="15" t="str">
        <f t="shared" si="0"/>
        <v/>
      </c>
      <c r="G57" s="51" t="str">
        <f t="shared" si="4"/>
        <v/>
      </c>
      <c r="H57" s="307" t="b">
        <f t="shared" si="2"/>
        <v>0</v>
      </c>
      <c r="I57" s="308">
        <f t="shared" si="5"/>
        <v>1</v>
      </c>
    </row>
    <row r="58" spans="1:9">
      <c r="A58" s="36">
        <v>47</v>
      </c>
      <c r="B58" s="144"/>
      <c r="C58" s="7"/>
      <c r="D58" s="7"/>
      <c r="E58" s="189"/>
      <c r="F58" s="15" t="str">
        <f t="shared" si="0"/>
        <v/>
      </c>
      <c r="G58" s="51" t="str">
        <f t="shared" si="4"/>
        <v/>
      </c>
      <c r="H58" s="307" t="b">
        <f t="shared" si="2"/>
        <v>0</v>
      </c>
      <c r="I58" s="308">
        <f t="shared" si="5"/>
        <v>1</v>
      </c>
    </row>
    <row r="59" spans="1:9">
      <c r="A59" s="36">
        <v>48</v>
      </c>
      <c r="B59" s="144"/>
      <c r="C59" s="7"/>
      <c r="D59" s="7"/>
      <c r="E59" s="189"/>
      <c r="F59" s="15" t="str">
        <f t="shared" si="0"/>
        <v/>
      </c>
      <c r="G59" s="51" t="str">
        <f t="shared" si="4"/>
        <v/>
      </c>
      <c r="H59" s="307" t="b">
        <f t="shared" si="2"/>
        <v>0</v>
      </c>
      <c r="I59" s="308">
        <f t="shared" si="5"/>
        <v>1</v>
      </c>
    </row>
    <row r="60" spans="1:9">
      <c r="A60" s="36">
        <v>49</v>
      </c>
      <c r="B60" s="144"/>
      <c r="C60" s="7"/>
      <c r="D60" s="7"/>
      <c r="E60" s="189"/>
      <c r="F60" s="15" t="str">
        <f t="shared" si="0"/>
        <v/>
      </c>
      <c r="G60" s="51" t="str">
        <f t="shared" si="4"/>
        <v/>
      </c>
      <c r="H60" s="307" t="b">
        <f t="shared" si="2"/>
        <v>0</v>
      </c>
      <c r="I60" s="308">
        <f t="shared" si="5"/>
        <v>1</v>
      </c>
    </row>
    <row r="61" spans="1:9">
      <c r="A61" s="36">
        <v>50</v>
      </c>
      <c r="B61" s="144"/>
      <c r="C61" s="7"/>
      <c r="D61" s="7"/>
      <c r="E61" s="189"/>
      <c r="F61" s="15" t="str">
        <f t="shared" si="0"/>
        <v/>
      </c>
      <c r="G61" s="51" t="str">
        <f t="shared" si="4"/>
        <v/>
      </c>
      <c r="H61" s="307" t="b">
        <f t="shared" si="2"/>
        <v>0</v>
      </c>
      <c r="I61" s="308">
        <f t="shared" si="5"/>
        <v>1</v>
      </c>
    </row>
    <row r="62" spans="1:9">
      <c r="A62" s="36">
        <v>51</v>
      </c>
      <c r="B62" s="144"/>
      <c r="C62" s="7"/>
      <c r="D62" s="7"/>
      <c r="E62" s="189"/>
      <c r="F62" s="15" t="str">
        <f t="shared" si="0"/>
        <v/>
      </c>
      <c r="G62" s="51" t="str">
        <f t="shared" si="4"/>
        <v/>
      </c>
      <c r="H62" s="307" t="b">
        <f t="shared" si="2"/>
        <v>0</v>
      </c>
      <c r="I62" s="308">
        <f t="shared" si="5"/>
        <v>1</v>
      </c>
    </row>
    <row r="63" spans="1:9">
      <c r="A63" s="36">
        <v>52</v>
      </c>
      <c r="B63" s="144"/>
      <c r="C63" s="7"/>
      <c r="D63" s="7"/>
      <c r="E63" s="189"/>
      <c r="F63" s="15" t="str">
        <f t="shared" si="0"/>
        <v/>
      </c>
      <c r="G63" s="51" t="str">
        <f t="shared" si="4"/>
        <v/>
      </c>
      <c r="H63" s="307" t="b">
        <f t="shared" si="2"/>
        <v>0</v>
      </c>
      <c r="I63" s="308">
        <f t="shared" si="5"/>
        <v>1</v>
      </c>
    </row>
    <row r="64" spans="1:9">
      <c r="A64" s="36">
        <v>53</v>
      </c>
      <c r="B64" s="144"/>
      <c r="C64" s="7"/>
      <c r="D64" s="7"/>
      <c r="E64" s="189"/>
      <c r="F64" s="15" t="str">
        <f t="shared" si="0"/>
        <v/>
      </c>
      <c r="G64" s="51" t="str">
        <f t="shared" si="4"/>
        <v/>
      </c>
      <c r="H64" s="307" t="b">
        <f t="shared" si="2"/>
        <v>0</v>
      </c>
      <c r="I64" s="308">
        <f t="shared" si="5"/>
        <v>1</v>
      </c>
    </row>
    <row r="65" spans="1:9">
      <c r="A65" s="36">
        <v>54</v>
      </c>
      <c r="B65" s="144"/>
      <c r="C65" s="7"/>
      <c r="D65" s="7"/>
      <c r="E65" s="189"/>
      <c r="F65" s="15" t="str">
        <f t="shared" si="0"/>
        <v/>
      </c>
      <c r="G65" s="51" t="str">
        <f t="shared" si="4"/>
        <v/>
      </c>
      <c r="H65" s="307" t="b">
        <f t="shared" si="2"/>
        <v>0</v>
      </c>
      <c r="I65" s="308">
        <f t="shared" si="5"/>
        <v>1</v>
      </c>
    </row>
    <row r="66" spans="1:9">
      <c r="A66" s="36">
        <v>55</v>
      </c>
      <c r="B66" s="144"/>
      <c r="C66" s="7"/>
      <c r="D66" s="7"/>
      <c r="E66" s="189"/>
      <c r="F66" s="15" t="str">
        <f t="shared" si="0"/>
        <v/>
      </c>
      <c r="G66" s="51" t="str">
        <f t="shared" si="4"/>
        <v/>
      </c>
      <c r="H66" s="307" t="b">
        <f t="shared" si="2"/>
        <v>0</v>
      </c>
      <c r="I66" s="308">
        <f t="shared" si="5"/>
        <v>1</v>
      </c>
    </row>
    <row r="67" spans="1:9">
      <c r="A67" s="36">
        <v>56</v>
      </c>
      <c r="B67" s="144"/>
      <c r="C67" s="7"/>
      <c r="D67" s="7"/>
      <c r="E67" s="189"/>
      <c r="F67" s="15" t="str">
        <f t="shared" si="0"/>
        <v/>
      </c>
      <c r="G67" s="51" t="str">
        <f t="shared" si="4"/>
        <v/>
      </c>
      <c r="H67" s="307" t="b">
        <f t="shared" si="2"/>
        <v>0</v>
      </c>
      <c r="I67" s="308">
        <f t="shared" si="5"/>
        <v>1</v>
      </c>
    </row>
    <row r="68" spans="1:9">
      <c r="A68" s="36">
        <v>57</v>
      </c>
      <c r="B68" s="144"/>
      <c r="C68" s="7"/>
      <c r="D68" s="7"/>
      <c r="E68" s="189"/>
      <c r="F68" s="15" t="str">
        <f t="shared" si="0"/>
        <v/>
      </c>
      <c r="G68" s="51" t="str">
        <f t="shared" si="4"/>
        <v/>
      </c>
      <c r="H68" s="307" t="b">
        <f t="shared" si="2"/>
        <v>0</v>
      </c>
      <c r="I68" s="308">
        <f t="shared" si="5"/>
        <v>1</v>
      </c>
    </row>
    <row r="69" spans="1:9">
      <c r="A69" s="36">
        <v>58</v>
      </c>
      <c r="B69" s="144"/>
      <c r="C69" s="7"/>
      <c r="D69" s="7"/>
      <c r="E69" s="189"/>
      <c r="F69" s="15" t="str">
        <f t="shared" si="0"/>
        <v/>
      </c>
      <c r="G69" s="51" t="str">
        <f t="shared" si="4"/>
        <v/>
      </c>
      <c r="H69" s="307" t="b">
        <f t="shared" si="2"/>
        <v>0</v>
      </c>
      <c r="I69" s="308">
        <f t="shared" si="5"/>
        <v>1</v>
      </c>
    </row>
    <row r="70" spans="1:9">
      <c r="A70" s="36">
        <v>59</v>
      </c>
      <c r="B70" s="144"/>
      <c r="C70" s="7"/>
      <c r="D70" s="7"/>
      <c r="E70" s="189"/>
      <c r="F70" s="15" t="str">
        <f t="shared" si="0"/>
        <v/>
      </c>
      <c r="G70" s="51" t="str">
        <f t="shared" si="4"/>
        <v/>
      </c>
      <c r="H70" s="307" t="b">
        <f t="shared" si="2"/>
        <v>0</v>
      </c>
      <c r="I70" s="308">
        <f t="shared" si="5"/>
        <v>1</v>
      </c>
    </row>
    <row r="71" spans="1:9">
      <c r="A71" s="36">
        <v>60</v>
      </c>
      <c r="B71" s="144"/>
      <c r="C71" s="7"/>
      <c r="D71" s="7"/>
      <c r="E71" s="189"/>
      <c r="F71" s="15" t="str">
        <f t="shared" si="0"/>
        <v/>
      </c>
      <c r="G71" s="51" t="str">
        <f t="shared" si="4"/>
        <v/>
      </c>
      <c r="H71" s="307" t="b">
        <f t="shared" si="2"/>
        <v>0</v>
      </c>
      <c r="I71" s="308">
        <f t="shared" si="5"/>
        <v>1</v>
      </c>
    </row>
    <row r="72" spans="1:9">
      <c r="A72" s="36">
        <v>61</v>
      </c>
      <c r="B72" s="144"/>
      <c r="C72" s="7"/>
      <c r="D72" s="7"/>
      <c r="E72" s="189"/>
      <c r="F72" s="15" t="str">
        <f t="shared" si="0"/>
        <v/>
      </c>
      <c r="G72" s="51" t="str">
        <f t="shared" si="4"/>
        <v/>
      </c>
      <c r="H72" s="307" t="b">
        <f t="shared" si="2"/>
        <v>0</v>
      </c>
      <c r="I72" s="308">
        <f t="shared" si="5"/>
        <v>1</v>
      </c>
    </row>
    <row r="73" spans="1:9">
      <c r="A73" s="36">
        <v>62</v>
      </c>
      <c r="B73" s="144"/>
      <c r="C73" s="7"/>
      <c r="D73" s="7"/>
      <c r="E73" s="189"/>
      <c r="F73" s="15" t="str">
        <f t="shared" si="0"/>
        <v/>
      </c>
      <c r="G73" s="51" t="str">
        <f t="shared" si="4"/>
        <v/>
      </c>
      <c r="H73" s="307" t="b">
        <f t="shared" si="2"/>
        <v>0</v>
      </c>
      <c r="I73" s="308">
        <f t="shared" si="5"/>
        <v>1</v>
      </c>
    </row>
    <row r="74" spans="1:9">
      <c r="A74" s="36">
        <v>63</v>
      </c>
      <c r="B74" s="144"/>
      <c r="C74" s="7"/>
      <c r="D74" s="7"/>
      <c r="E74" s="189"/>
      <c r="F74" s="15" t="str">
        <f t="shared" si="0"/>
        <v/>
      </c>
      <c r="G74" s="51" t="str">
        <f t="shared" si="4"/>
        <v/>
      </c>
      <c r="H74" s="307" t="b">
        <f t="shared" si="2"/>
        <v>0</v>
      </c>
      <c r="I74" s="308">
        <f t="shared" si="5"/>
        <v>1</v>
      </c>
    </row>
    <row r="75" spans="1:9">
      <c r="A75" s="36">
        <v>64</v>
      </c>
      <c r="B75" s="144"/>
      <c r="C75" s="7"/>
      <c r="D75" s="7"/>
      <c r="E75" s="189"/>
      <c r="F75" s="15" t="str">
        <f t="shared" si="0"/>
        <v/>
      </c>
      <c r="G75" s="51" t="str">
        <f t="shared" si="4"/>
        <v/>
      </c>
      <c r="H75" s="307" t="b">
        <f t="shared" si="2"/>
        <v>0</v>
      </c>
      <c r="I75" s="308">
        <f t="shared" si="5"/>
        <v>1</v>
      </c>
    </row>
    <row r="76" spans="1:9">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c r="A77" s="36">
        <v>66</v>
      </c>
      <c r="B77" s="144"/>
      <c r="C77" s="7"/>
      <c r="D77" s="7"/>
      <c r="E77" s="189"/>
      <c r="F77" s="15" t="str">
        <f t="shared" si="6"/>
        <v/>
      </c>
      <c r="G77" s="51" t="str">
        <f t="shared" si="7"/>
        <v/>
      </c>
      <c r="H77" s="307" t="b">
        <f t="shared" si="8"/>
        <v>0</v>
      </c>
      <c r="I77" s="308">
        <f t="shared" si="9"/>
        <v>1</v>
      </c>
    </row>
    <row r="78" spans="1:9">
      <c r="A78" s="36">
        <v>67</v>
      </c>
      <c r="B78" s="144"/>
      <c r="C78" s="7"/>
      <c r="D78" s="7"/>
      <c r="E78" s="189"/>
      <c r="F78" s="15" t="str">
        <f t="shared" si="6"/>
        <v/>
      </c>
      <c r="G78" s="51" t="str">
        <f t="shared" si="7"/>
        <v/>
      </c>
      <c r="H78" s="307" t="b">
        <f t="shared" si="8"/>
        <v>0</v>
      </c>
      <c r="I78" s="308">
        <f t="shared" si="9"/>
        <v>1</v>
      </c>
    </row>
    <row r="79" spans="1:9">
      <c r="A79" s="36">
        <v>68</v>
      </c>
      <c r="B79" s="144"/>
      <c r="C79" s="7"/>
      <c r="D79" s="7"/>
      <c r="E79" s="189"/>
      <c r="F79" s="15" t="str">
        <f t="shared" si="6"/>
        <v/>
      </c>
      <c r="G79" s="51" t="str">
        <f t="shared" si="7"/>
        <v/>
      </c>
      <c r="H79" s="307" t="b">
        <f t="shared" si="8"/>
        <v>0</v>
      </c>
      <c r="I79" s="308">
        <f t="shared" si="9"/>
        <v>1</v>
      </c>
    </row>
    <row r="80" spans="1:9">
      <c r="A80" s="36">
        <v>69</v>
      </c>
      <c r="B80" s="144"/>
      <c r="C80" s="7"/>
      <c r="D80" s="7"/>
      <c r="E80" s="189"/>
      <c r="F80" s="15" t="str">
        <f t="shared" si="6"/>
        <v/>
      </c>
      <c r="G80" s="51" t="str">
        <f t="shared" si="7"/>
        <v/>
      </c>
      <c r="H80" s="307" t="b">
        <f t="shared" si="8"/>
        <v>0</v>
      </c>
      <c r="I80" s="308">
        <f t="shared" si="9"/>
        <v>1</v>
      </c>
    </row>
    <row r="81" spans="1:9">
      <c r="A81" s="36">
        <v>70</v>
      </c>
      <c r="B81" s="144"/>
      <c r="C81" s="7"/>
      <c r="D81" s="7"/>
      <c r="E81" s="189"/>
      <c r="F81" s="15" t="str">
        <f t="shared" si="6"/>
        <v/>
      </c>
      <c r="G81" s="51" t="str">
        <f t="shared" si="7"/>
        <v/>
      </c>
      <c r="H81" s="307" t="b">
        <f t="shared" si="8"/>
        <v>0</v>
      </c>
      <c r="I81" s="308">
        <f t="shared" si="9"/>
        <v>1</v>
      </c>
    </row>
    <row r="82" spans="1:9">
      <c r="A82" s="36">
        <v>71</v>
      </c>
      <c r="B82" s="144"/>
      <c r="C82" s="7"/>
      <c r="D82" s="7"/>
      <c r="E82" s="189"/>
      <c r="F82" s="15" t="str">
        <f t="shared" si="6"/>
        <v/>
      </c>
      <c r="G82" s="51" t="str">
        <f t="shared" si="7"/>
        <v/>
      </c>
      <c r="H82" s="307" t="b">
        <f t="shared" si="8"/>
        <v>0</v>
      </c>
      <c r="I82" s="308">
        <f t="shared" si="9"/>
        <v>1</v>
      </c>
    </row>
    <row r="83" spans="1:9">
      <c r="A83" s="36">
        <v>72</v>
      </c>
      <c r="B83" s="144"/>
      <c r="C83" s="7"/>
      <c r="D83" s="7"/>
      <c r="E83" s="189"/>
      <c r="F83" s="15" t="str">
        <f t="shared" si="6"/>
        <v/>
      </c>
      <c r="G83" s="51" t="str">
        <f t="shared" si="7"/>
        <v/>
      </c>
      <c r="H83" s="307" t="b">
        <f t="shared" si="8"/>
        <v>0</v>
      </c>
      <c r="I83" s="308">
        <f t="shared" si="9"/>
        <v>1</v>
      </c>
    </row>
    <row r="84" spans="1:9">
      <c r="A84" s="36">
        <v>73</v>
      </c>
      <c r="B84" s="144"/>
      <c r="C84" s="7"/>
      <c r="D84" s="7"/>
      <c r="E84" s="189"/>
      <c r="F84" s="15" t="str">
        <f t="shared" si="6"/>
        <v/>
      </c>
      <c r="G84" s="51" t="str">
        <f t="shared" si="7"/>
        <v/>
      </c>
      <c r="H84" s="307" t="b">
        <f t="shared" si="8"/>
        <v>0</v>
      </c>
      <c r="I84" s="308">
        <f t="shared" si="9"/>
        <v>1</v>
      </c>
    </row>
    <row r="85" spans="1:9">
      <c r="A85" s="36">
        <v>74</v>
      </c>
      <c r="B85" s="144"/>
      <c r="C85" s="7"/>
      <c r="D85" s="7"/>
      <c r="E85" s="189"/>
      <c r="F85" s="15" t="str">
        <f t="shared" si="6"/>
        <v/>
      </c>
      <c r="G85" s="51" t="str">
        <f t="shared" si="7"/>
        <v/>
      </c>
      <c r="H85" s="307" t="b">
        <f t="shared" si="8"/>
        <v>0</v>
      </c>
      <c r="I85" s="308">
        <f t="shared" si="9"/>
        <v>1</v>
      </c>
    </row>
    <row r="86" spans="1:9">
      <c r="A86" s="36">
        <v>75</v>
      </c>
      <c r="B86" s="144"/>
      <c r="C86" s="7"/>
      <c r="D86" s="7"/>
      <c r="E86" s="189"/>
      <c r="F86" s="15" t="str">
        <f t="shared" si="6"/>
        <v/>
      </c>
      <c r="G86" s="51" t="str">
        <f t="shared" si="7"/>
        <v/>
      </c>
      <c r="H86" s="307" t="b">
        <f t="shared" si="8"/>
        <v>0</v>
      </c>
      <c r="I86" s="308">
        <f t="shared" si="9"/>
        <v>1</v>
      </c>
    </row>
    <row r="87" spans="1:9">
      <c r="A87" s="36">
        <v>76</v>
      </c>
      <c r="B87" s="144"/>
      <c r="C87" s="7"/>
      <c r="D87" s="7"/>
      <c r="E87" s="189"/>
      <c r="F87" s="15" t="str">
        <f t="shared" si="6"/>
        <v/>
      </c>
      <c r="G87" s="51" t="str">
        <f t="shared" si="7"/>
        <v/>
      </c>
      <c r="H87" s="307" t="b">
        <f t="shared" si="8"/>
        <v>0</v>
      </c>
      <c r="I87" s="308">
        <f t="shared" si="9"/>
        <v>1</v>
      </c>
    </row>
    <row r="88" spans="1:9">
      <c r="A88" s="36">
        <v>77</v>
      </c>
      <c r="B88" s="144"/>
      <c r="C88" s="7"/>
      <c r="D88" s="7"/>
      <c r="E88" s="189"/>
      <c r="F88" s="15" t="str">
        <f t="shared" si="6"/>
        <v/>
      </c>
      <c r="G88" s="51" t="str">
        <f t="shared" si="7"/>
        <v/>
      </c>
      <c r="H88" s="307" t="b">
        <f t="shared" si="8"/>
        <v>0</v>
      </c>
      <c r="I88" s="308">
        <f t="shared" si="9"/>
        <v>1</v>
      </c>
    </row>
    <row r="89" spans="1:9">
      <c r="A89" s="36">
        <v>78</v>
      </c>
      <c r="B89" s="144"/>
      <c r="C89" s="7"/>
      <c r="D89" s="7"/>
      <c r="E89" s="189"/>
      <c r="F89" s="15" t="str">
        <f t="shared" si="6"/>
        <v/>
      </c>
      <c r="G89" s="51" t="str">
        <f t="shared" si="7"/>
        <v/>
      </c>
      <c r="H89" s="307" t="b">
        <f t="shared" si="8"/>
        <v>0</v>
      </c>
      <c r="I89" s="308">
        <f t="shared" si="9"/>
        <v>1</v>
      </c>
    </row>
    <row r="90" spans="1:9">
      <c r="A90" s="36">
        <v>79</v>
      </c>
      <c r="B90" s="144"/>
      <c r="C90" s="7"/>
      <c r="D90" s="7"/>
      <c r="E90" s="189"/>
      <c r="F90" s="15" t="str">
        <f t="shared" si="6"/>
        <v/>
      </c>
      <c r="G90" s="51" t="str">
        <f t="shared" si="7"/>
        <v/>
      </c>
      <c r="H90" s="307" t="b">
        <f t="shared" si="8"/>
        <v>0</v>
      </c>
      <c r="I90" s="308">
        <f t="shared" si="9"/>
        <v>1</v>
      </c>
    </row>
    <row r="91" spans="1:9">
      <c r="A91" s="36">
        <v>80</v>
      </c>
      <c r="B91" s="144"/>
      <c r="C91" s="7"/>
      <c r="D91" s="7"/>
      <c r="E91" s="189"/>
      <c r="F91" s="15" t="str">
        <f t="shared" si="6"/>
        <v/>
      </c>
      <c r="G91" s="51" t="str">
        <f t="shared" si="7"/>
        <v/>
      </c>
      <c r="H91" s="307" t="b">
        <f t="shared" si="8"/>
        <v>0</v>
      </c>
      <c r="I91" s="308">
        <f t="shared" si="9"/>
        <v>1</v>
      </c>
    </row>
    <row r="92" spans="1:9">
      <c r="A92" s="36">
        <v>81</v>
      </c>
      <c r="B92" s="144"/>
      <c r="C92" s="7"/>
      <c r="D92" s="7"/>
      <c r="E92" s="189"/>
      <c r="F92" s="15" t="str">
        <f t="shared" si="6"/>
        <v/>
      </c>
      <c r="G92" s="51" t="str">
        <f t="shared" si="7"/>
        <v/>
      </c>
      <c r="H92" s="307" t="b">
        <f t="shared" si="8"/>
        <v>0</v>
      </c>
      <c r="I92" s="308">
        <f t="shared" si="9"/>
        <v>1</v>
      </c>
    </row>
    <row r="93" spans="1:9">
      <c r="A93" s="36">
        <v>82</v>
      </c>
      <c r="B93" s="144"/>
      <c r="C93" s="7"/>
      <c r="D93" s="7"/>
      <c r="E93" s="189"/>
      <c r="F93" s="15" t="str">
        <f t="shared" si="6"/>
        <v/>
      </c>
      <c r="G93" s="51" t="str">
        <f t="shared" si="7"/>
        <v/>
      </c>
      <c r="H93" s="307" t="b">
        <f t="shared" si="8"/>
        <v>0</v>
      </c>
      <c r="I93" s="308">
        <f t="shared" si="9"/>
        <v>1</v>
      </c>
    </row>
    <row r="94" spans="1:9">
      <c r="A94" s="36">
        <v>83</v>
      </c>
      <c r="B94" s="144"/>
      <c r="C94" s="7"/>
      <c r="D94" s="7"/>
      <c r="E94" s="189"/>
      <c r="F94" s="15" t="str">
        <f t="shared" si="6"/>
        <v/>
      </c>
      <c r="G94" s="51" t="str">
        <f t="shared" si="7"/>
        <v/>
      </c>
      <c r="H94" s="307" t="b">
        <f t="shared" si="8"/>
        <v>0</v>
      </c>
      <c r="I94" s="308">
        <f t="shared" si="9"/>
        <v>1</v>
      </c>
    </row>
    <row r="95" spans="1:9">
      <c r="A95" s="36">
        <v>84</v>
      </c>
      <c r="B95" s="144"/>
      <c r="C95" s="7"/>
      <c r="D95" s="7"/>
      <c r="E95" s="189"/>
      <c r="F95" s="15" t="str">
        <f t="shared" si="6"/>
        <v/>
      </c>
      <c r="G95" s="51" t="str">
        <f t="shared" si="7"/>
        <v/>
      </c>
      <c r="H95" s="307" t="b">
        <f t="shared" si="8"/>
        <v>0</v>
      </c>
      <c r="I95" s="308">
        <f t="shared" si="9"/>
        <v>1</v>
      </c>
    </row>
    <row r="96" spans="1:9">
      <c r="A96" s="36">
        <v>85</v>
      </c>
      <c r="B96" s="144"/>
      <c r="C96" s="7"/>
      <c r="D96" s="7"/>
      <c r="E96" s="189"/>
      <c r="F96" s="15" t="str">
        <f t="shared" si="6"/>
        <v/>
      </c>
      <c r="G96" s="51" t="str">
        <f t="shared" si="7"/>
        <v/>
      </c>
      <c r="H96" s="307" t="b">
        <f t="shared" si="8"/>
        <v>0</v>
      </c>
      <c r="I96" s="308">
        <f t="shared" si="9"/>
        <v>1</v>
      </c>
    </row>
    <row r="97" spans="1:9">
      <c r="A97" s="36">
        <v>86</v>
      </c>
      <c r="B97" s="144"/>
      <c r="C97" s="7"/>
      <c r="D97" s="7"/>
      <c r="E97" s="189"/>
      <c r="F97" s="15" t="str">
        <f t="shared" si="6"/>
        <v/>
      </c>
      <c r="G97" s="51" t="str">
        <f t="shared" si="7"/>
        <v/>
      </c>
      <c r="H97" s="307" t="b">
        <f t="shared" si="8"/>
        <v>0</v>
      </c>
      <c r="I97" s="308">
        <f t="shared" si="9"/>
        <v>1</v>
      </c>
    </row>
    <row r="98" spans="1:9">
      <c r="A98" s="36">
        <v>87</v>
      </c>
      <c r="B98" s="144"/>
      <c r="C98" s="7"/>
      <c r="D98" s="7"/>
      <c r="E98" s="189"/>
      <c r="F98" s="15" t="str">
        <f t="shared" si="6"/>
        <v/>
      </c>
      <c r="G98" s="51" t="str">
        <f t="shared" si="7"/>
        <v/>
      </c>
      <c r="H98" s="307" t="b">
        <f t="shared" si="8"/>
        <v>0</v>
      </c>
      <c r="I98" s="308">
        <f t="shared" si="9"/>
        <v>1</v>
      </c>
    </row>
    <row r="99" spans="1:9">
      <c r="A99" s="36">
        <v>88</v>
      </c>
      <c r="B99" s="144"/>
      <c r="C99" s="7"/>
      <c r="D99" s="7"/>
      <c r="E99" s="189"/>
      <c r="F99" s="15" t="str">
        <f t="shared" si="6"/>
        <v/>
      </c>
      <c r="G99" s="51" t="str">
        <f t="shared" si="7"/>
        <v/>
      </c>
      <c r="H99" s="307" t="b">
        <f t="shared" si="8"/>
        <v>0</v>
      </c>
      <c r="I99" s="308">
        <f t="shared" si="9"/>
        <v>1</v>
      </c>
    </row>
    <row r="100" spans="1:9">
      <c r="A100" s="36">
        <v>89</v>
      </c>
      <c r="B100" s="144"/>
      <c r="C100" s="7"/>
      <c r="D100" s="7"/>
      <c r="E100" s="189"/>
      <c r="F100" s="15" t="str">
        <f t="shared" si="6"/>
        <v/>
      </c>
      <c r="G100" s="51" t="str">
        <f t="shared" si="7"/>
        <v/>
      </c>
      <c r="H100" s="307" t="b">
        <f t="shared" si="8"/>
        <v>0</v>
      </c>
      <c r="I100" s="308">
        <f t="shared" si="9"/>
        <v>1</v>
      </c>
    </row>
    <row r="101" spans="1:9">
      <c r="A101" s="36">
        <v>90</v>
      </c>
      <c r="B101" s="144"/>
      <c r="C101" s="7"/>
      <c r="D101" s="7"/>
      <c r="E101" s="189"/>
      <c r="F101" s="15" t="str">
        <f t="shared" si="6"/>
        <v/>
      </c>
      <c r="G101" s="51" t="str">
        <f t="shared" si="7"/>
        <v/>
      </c>
      <c r="H101" s="307" t="b">
        <f t="shared" si="8"/>
        <v>0</v>
      </c>
      <c r="I101" s="308">
        <f t="shared" si="9"/>
        <v>1</v>
      </c>
    </row>
    <row r="102" spans="1:9">
      <c r="A102" s="36">
        <v>91</v>
      </c>
      <c r="B102" s="144"/>
      <c r="C102" s="7"/>
      <c r="D102" s="7"/>
      <c r="E102" s="189"/>
      <c r="F102" s="15" t="str">
        <f t="shared" si="6"/>
        <v/>
      </c>
      <c r="G102" s="51" t="str">
        <f t="shared" si="7"/>
        <v/>
      </c>
      <c r="H102" s="307" t="b">
        <f t="shared" si="8"/>
        <v>0</v>
      </c>
      <c r="I102" s="308">
        <f t="shared" si="9"/>
        <v>1</v>
      </c>
    </row>
    <row r="103" spans="1:9">
      <c r="A103" s="36">
        <v>92</v>
      </c>
      <c r="B103" s="144"/>
      <c r="C103" s="7"/>
      <c r="D103" s="7"/>
      <c r="E103" s="189"/>
      <c r="F103" s="15" t="str">
        <f t="shared" si="6"/>
        <v/>
      </c>
      <c r="G103" s="51" t="str">
        <f t="shared" si="7"/>
        <v/>
      </c>
      <c r="H103" s="307" t="b">
        <f t="shared" si="8"/>
        <v>0</v>
      </c>
      <c r="I103" s="308">
        <f t="shared" si="9"/>
        <v>1</v>
      </c>
    </row>
    <row r="104" spans="1:9">
      <c r="A104" s="36">
        <v>93</v>
      </c>
      <c r="B104" s="144"/>
      <c r="C104" s="7"/>
      <c r="D104" s="7"/>
      <c r="E104" s="189"/>
      <c r="F104" s="15" t="str">
        <f t="shared" si="6"/>
        <v/>
      </c>
      <c r="G104" s="51" t="str">
        <f t="shared" si="7"/>
        <v/>
      </c>
      <c r="H104" s="307" t="b">
        <f t="shared" si="8"/>
        <v>0</v>
      </c>
      <c r="I104" s="308">
        <f t="shared" si="9"/>
        <v>1</v>
      </c>
    </row>
    <row r="105" spans="1:9">
      <c r="A105" s="36">
        <v>94</v>
      </c>
      <c r="B105" s="144"/>
      <c r="C105" s="7"/>
      <c r="D105" s="7"/>
      <c r="E105" s="189"/>
      <c r="F105" s="15" t="str">
        <f t="shared" si="6"/>
        <v/>
      </c>
      <c r="G105" s="51" t="str">
        <f t="shared" si="7"/>
        <v/>
      </c>
      <c r="H105" s="307" t="b">
        <f t="shared" si="8"/>
        <v>0</v>
      </c>
      <c r="I105" s="308">
        <f t="shared" si="9"/>
        <v>1</v>
      </c>
    </row>
    <row r="106" spans="1:9">
      <c r="A106" s="36">
        <v>95</v>
      </c>
      <c r="B106" s="144"/>
      <c r="C106" s="7"/>
      <c r="D106" s="7"/>
      <c r="E106" s="189"/>
      <c r="F106" s="15" t="str">
        <f t="shared" si="6"/>
        <v/>
      </c>
      <c r="G106" s="51" t="str">
        <f t="shared" si="7"/>
        <v/>
      </c>
      <c r="H106" s="307" t="b">
        <f t="shared" si="8"/>
        <v>0</v>
      </c>
      <c r="I106" s="308">
        <f t="shared" si="9"/>
        <v>1</v>
      </c>
    </row>
    <row r="107" spans="1:9">
      <c r="A107" s="36">
        <v>96</v>
      </c>
      <c r="B107" s="144"/>
      <c r="C107" s="7"/>
      <c r="D107" s="7"/>
      <c r="E107" s="189"/>
      <c r="F107" s="15" t="str">
        <f t="shared" si="6"/>
        <v/>
      </c>
      <c r="G107" s="51" t="str">
        <f t="shared" si="7"/>
        <v/>
      </c>
      <c r="H107" s="307" t="b">
        <f t="shared" si="8"/>
        <v>0</v>
      </c>
      <c r="I107" s="308">
        <f t="shared" si="9"/>
        <v>1</v>
      </c>
    </row>
    <row r="108" spans="1:9">
      <c r="A108" s="36">
        <v>97</v>
      </c>
      <c r="B108" s="144"/>
      <c r="C108" s="7"/>
      <c r="D108" s="7"/>
      <c r="E108" s="189"/>
      <c r="F108" s="15" t="str">
        <f t="shared" si="6"/>
        <v/>
      </c>
      <c r="G108" s="51" t="str">
        <f t="shared" si="7"/>
        <v/>
      </c>
      <c r="H108" s="307" t="b">
        <f t="shared" si="8"/>
        <v>0</v>
      </c>
      <c r="I108" s="308">
        <f t="shared" si="9"/>
        <v>1</v>
      </c>
    </row>
    <row r="109" spans="1:9">
      <c r="A109" s="36">
        <v>98</v>
      </c>
      <c r="B109" s="144"/>
      <c r="C109" s="7"/>
      <c r="D109" s="7"/>
      <c r="E109" s="189"/>
      <c r="F109" s="15" t="str">
        <f t="shared" si="6"/>
        <v/>
      </c>
      <c r="G109" s="51" t="str">
        <f t="shared" si="7"/>
        <v/>
      </c>
      <c r="H109" s="307" t="b">
        <f t="shared" si="8"/>
        <v>0</v>
      </c>
      <c r="I109" s="308">
        <f t="shared" si="9"/>
        <v>1</v>
      </c>
    </row>
    <row r="110" spans="1:9">
      <c r="A110" s="125">
        <v>99</v>
      </c>
      <c r="B110" s="144"/>
      <c r="C110" s="7"/>
      <c r="D110" s="7"/>
      <c r="E110" s="189"/>
      <c r="F110" s="15" t="str">
        <f t="shared" si="6"/>
        <v/>
      </c>
      <c r="G110" s="51" t="str">
        <f t="shared" si="7"/>
        <v/>
      </c>
      <c r="H110" s="307" t="b">
        <f t="shared" si="8"/>
        <v>0</v>
      </c>
      <c r="I110" s="308">
        <f t="shared" si="9"/>
        <v>1</v>
      </c>
    </row>
    <row r="111" spans="1:9">
      <c r="A111" s="125">
        <v>100</v>
      </c>
      <c r="B111" s="144"/>
      <c r="C111" s="7"/>
      <c r="D111" s="7"/>
      <c r="E111" s="189"/>
      <c r="F111" s="15" t="str">
        <f t="shared" si="6"/>
        <v/>
      </c>
      <c r="G111" s="51" t="str">
        <f t="shared" si="7"/>
        <v/>
      </c>
      <c r="H111" s="307" t="b">
        <f t="shared" si="8"/>
        <v>0</v>
      </c>
      <c r="I111" s="308">
        <f t="shared" ref="I111:I174" si="10">LEN(C111)-LEN(SUBSTITUTE(C111,",",""))+1</f>
        <v>1</v>
      </c>
    </row>
    <row r="112" spans="1:9">
      <c r="A112" s="125">
        <v>101</v>
      </c>
      <c r="B112" s="144"/>
      <c r="C112" s="7"/>
      <c r="D112" s="7"/>
      <c r="E112" s="189"/>
      <c r="F112" s="15" t="str">
        <f t="shared" si="6"/>
        <v/>
      </c>
      <c r="G112" s="51" t="str">
        <f t="shared" si="7"/>
        <v/>
      </c>
      <c r="H112" s="307" t="b">
        <f t="shared" si="8"/>
        <v>0</v>
      </c>
      <c r="I112" s="308">
        <f t="shared" si="10"/>
        <v>1</v>
      </c>
    </row>
    <row r="113" spans="1:9">
      <c r="A113" s="125">
        <v>102</v>
      </c>
      <c r="B113" s="144"/>
      <c r="C113" s="7"/>
      <c r="D113" s="7"/>
      <c r="E113" s="189"/>
      <c r="F113" s="15" t="str">
        <f t="shared" si="6"/>
        <v/>
      </c>
      <c r="G113" s="51" t="str">
        <f t="shared" si="7"/>
        <v/>
      </c>
      <c r="H113" s="307" t="b">
        <f t="shared" si="8"/>
        <v>0</v>
      </c>
      <c r="I113" s="308">
        <f t="shared" si="10"/>
        <v>1</v>
      </c>
    </row>
    <row r="114" spans="1:9">
      <c r="A114" s="125">
        <v>103</v>
      </c>
      <c r="B114" s="144"/>
      <c r="C114" s="7"/>
      <c r="D114" s="7"/>
      <c r="E114" s="189"/>
      <c r="F114" s="15" t="str">
        <f t="shared" si="6"/>
        <v/>
      </c>
      <c r="G114" s="51" t="str">
        <f t="shared" si="7"/>
        <v/>
      </c>
      <c r="H114" s="307" t="b">
        <f t="shared" si="8"/>
        <v>0</v>
      </c>
      <c r="I114" s="308">
        <f t="shared" si="10"/>
        <v>1</v>
      </c>
    </row>
    <row r="115" spans="1:9">
      <c r="A115" s="125">
        <v>104</v>
      </c>
      <c r="B115" s="144"/>
      <c r="C115" s="7"/>
      <c r="D115" s="7"/>
      <c r="E115" s="189"/>
      <c r="F115" s="15" t="str">
        <f t="shared" si="6"/>
        <v/>
      </c>
      <c r="G115" s="51" t="str">
        <f t="shared" si="7"/>
        <v/>
      </c>
      <c r="H115" s="307" t="b">
        <f t="shared" si="8"/>
        <v>0</v>
      </c>
      <c r="I115" s="308">
        <f t="shared" si="10"/>
        <v>1</v>
      </c>
    </row>
    <row r="116" spans="1:9">
      <c r="A116" s="125">
        <v>105</v>
      </c>
      <c r="B116" s="144"/>
      <c r="C116" s="7"/>
      <c r="D116" s="7"/>
      <c r="E116" s="189"/>
      <c r="F116" s="15" t="str">
        <f t="shared" si="6"/>
        <v/>
      </c>
      <c r="G116" s="51" t="str">
        <f t="shared" si="7"/>
        <v/>
      </c>
      <c r="H116" s="307" t="b">
        <f t="shared" si="8"/>
        <v>0</v>
      </c>
      <c r="I116" s="308">
        <f t="shared" si="10"/>
        <v>1</v>
      </c>
    </row>
    <row r="117" spans="1:9">
      <c r="A117" s="125">
        <v>106</v>
      </c>
      <c r="B117" s="144"/>
      <c r="C117" s="7"/>
      <c r="D117" s="7"/>
      <c r="E117" s="189"/>
      <c r="F117" s="15" t="str">
        <f t="shared" si="6"/>
        <v/>
      </c>
      <c r="G117" s="51" t="str">
        <f t="shared" si="7"/>
        <v/>
      </c>
      <c r="H117" s="307" t="b">
        <f t="shared" si="8"/>
        <v>0</v>
      </c>
      <c r="I117" s="308">
        <f t="shared" si="10"/>
        <v>1</v>
      </c>
    </row>
    <row r="118" spans="1:9">
      <c r="A118" s="125">
        <v>107</v>
      </c>
      <c r="B118" s="144"/>
      <c r="C118" s="7"/>
      <c r="D118" s="7"/>
      <c r="E118" s="189"/>
      <c r="F118" s="15" t="str">
        <f t="shared" si="6"/>
        <v/>
      </c>
      <c r="G118" s="51" t="str">
        <f t="shared" si="7"/>
        <v/>
      </c>
      <c r="H118" s="307" t="b">
        <f t="shared" si="8"/>
        <v>0</v>
      </c>
      <c r="I118" s="308">
        <f t="shared" si="10"/>
        <v>1</v>
      </c>
    </row>
    <row r="119" spans="1:9">
      <c r="A119" s="125">
        <v>108</v>
      </c>
      <c r="B119" s="144"/>
      <c r="C119" s="7"/>
      <c r="D119" s="7"/>
      <c r="E119" s="189"/>
      <c r="F119" s="15" t="str">
        <f t="shared" si="6"/>
        <v/>
      </c>
      <c r="G119" s="51" t="str">
        <f t="shared" si="7"/>
        <v/>
      </c>
      <c r="H119" s="307" t="b">
        <f t="shared" si="8"/>
        <v>0</v>
      </c>
      <c r="I119" s="308">
        <f t="shared" si="10"/>
        <v>1</v>
      </c>
    </row>
    <row r="120" spans="1:9">
      <c r="A120" s="125">
        <v>109</v>
      </c>
      <c r="B120" s="144"/>
      <c r="C120" s="7"/>
      <c r="D120" s="7"/>
      <c r="E120" s="189"/>
      <c r="F120" s="15" t="str">
        <f t="shared" si="6"/>
        <v/>
      </c>
      <c r="G120" s="51" t="str">
        <f t="shared" si="7"/>
        <v/>
      </c>
      <c r="H120" s="307" t="b">
        <f t="shared" si="8"/>
        <v>0</v>
      </c>
      <c r="I120" s="308">
        <f t="shared" si="10"/>
        <v>1</v>
      </c>
    </row>
    <row r="121" spans="1:9">
      <c r="A121" s="125">
        <v>110</v>
      </c>
      <c r="B121" s="144"/>
      <c r="C121" s="7"/>
      <c r="D121" s="7"/>
      <c r="E121" s="189"/>
      <c r="F121" s="15" t="str">
        <f t="shared" si="6"/>
        <v/>
      </c>
      <c r="G121" s="51" t="str">
        <f t="shared" si="7"/>
        <v/>
      </c>
      <c r="H121" s="307" t="b">
        <f t="shared" si="8"/>
        <v>0</v>
      </c>
      <c r="I121" s="308">
        <f t="shared" si="10"/>
        <v>1</v>
      </c>
    </row>
    <row r="122" spans="1:9">
      <c r="A122" s="125">
        <v>111</v>
      </c>
      <c r="B122" s="144"/>
      <c r="C122" s="7"/>
      <c r="D122" s="7"/>
      <c r="E122" s="189"/>
      <c r="F122" s="15" t="str">
        <f t="shared" si="6"/>
        <v/>
      </c>
      <c r="G122" s="51" t="str">
        <f t="shared" si="7"/>
        <v/>
      </c>
      <c r="H122" s="307" t="b">
        <f t="shared" si="8"/>
        <v>0</v>
      </c>
      <c r="I122" s="308">
        <f t="shared" si="10"/>
        <v>1</v>
      </c>
    </row>
    <row r="123" spans="1:9">
      <c r="A123" s="125">
        <v>112</v>
      </c>
      <c r="B123" s="144"/>
      <c r="C123" s="7"/>
      <c r="D123" s="7"/>
      <c r="E123" s="189"/>
      <c r="F123" s="15" t="str">
        <f t="shared" si="6"/>
        <v/>
      </c>
      <c r="G123" s="51" t="str">
        <f t="shared" si="7"/>
        <v/>
      </c>
      <c r="H123" s="307" t="b">
        <f t="shared" si="8"/>
        <v>0</v>
      </c>
      <c r="I123" s="308">
        <f t="shared" si="10"/>
        <v>1</v>
      </c>
    </row>
    <row r="124" spans="1:9">
      <c r="A124" s="125">
        <v>113</v>
      </c>
      <c r="B124" s="144"/>
      <c r="C124" s="7"/>
      <c r="D124" s="7"/>
      <c r="E124" s="189"/>
      <c r="F124" s="15" t="str">
        <f t="shared" si="6"/>
        <v/>
      </c>
      <c r="G124" s="51" t="str">
        <f t="shared" si="7"/>
        <v/>
      </c>
      <c r="H124" s="307" t="b">
        <f t="shared" si="8"/>
        <v>0</v>
      </c>
      <c r="I124" s="308">
        <f t="shared" si="10"/>
        <v>1</v>
      </c>
    </row>
    <row r="125" spans="1:9">
      <c r="A125" s="125">
        <v>114</v>
      </c>
      <c r="B125" s="144"/>
      <c r="C125" s="7"/>
      <c r="D125" s="7"/>
      <c r="E125" s="189"/>
      <c r="F125" s="15" t="str">
        <f t="shared" si="6"/>
        <v/>
      </c>
      <c r="G125" s="51" t="str">
        <f t="shared" si="7"/>
        <v/>
      </c>
      <c r="H125" s="307" t="b">
        <f t="shared" si="8"/>
        <v>0</v>
      </c>
      <c r="I125" s="308">
        <f t="shared" si="10"/>
        <v>1</v>
      </c>
    </row>
    <row r="126" spans="1:9">
      <c r="A126" s="125">
        <v>115</v>
      </c>
      <c r="B126" s="144"/>
      <c r="C126" s="7"/>
      <c r="D126" s="7"/>
      <c r="E126" s="189"/>
      <c r="F126" s="15" t="str">
        <f t="shared" si="6"/>
        <v/>
      </c>
      <c r="G126" s="51" t="str">
        <f t="shared" si="7"/>
        <v/>
      </c>
      <c r="H126" s="307" t="b">
        <f t="shared" si="8"/>
        <v>0</v>
      </c>
      <c r="I126" s="308">
        <f t="shared" si="10"/>
        <v>1</v>
      </c>
    </row>
    <row r="127" spans="1:9">
      <c r="A127" s="125">
        <v>116</v>
      </c>
      <c r="B127" s="144"/>
      <c r="C127" s="7"/>
      <c r="D127" s="7"/>
      <c r="E127" s="189"/>
      <c r="F127" s="15" t="str">
        <f t="shared" si="6"/>
        <v/>
      </c>
      <c r="G127" s="51" t="str">
        <f t="shared" si="7"/>
        <v/>
      </c>
      <c r="H127" s="307" t="b">
        <f t="shared" si="8"/>
        <v>0</v>
      </c>
      <c r="I127" s="308">
        <f t="shared" si="10"/>
        <v>1</v>
      </c>
    </row>
    <row r="128" spans="1:9">
      <c r="A128" s="125">
        <v>117</v>
      </c>
      <c r="B128" s="144"/>
      <c r="C128" s="7"/>
      <c r="D128" s="7"/>
      <c r="E128" s="189"/>
      <c r="F128" s="15" t="str">
        <f t="shared" si="6"/>
        <v/>
      </c>
      <c r="G128" s="51" t="str">
        <f t="shared" si="7"/>
        <v/>
      </c>
      <c r="H128" s="307" t="b">
        <f t="shared" si="8"/>
        <v>0</v>
      </c>
      <c r="I128" s="308">
        <f t="shared" si="10"/>
        <v>1</v>
      </c>
    </row>
    <row r="129" spans="1:9">
      <c r="A129" s="125">
        <v>118</v>
      </c>
      <c r="B129" s="144"/>
      <c r="C129" s="7"/>
      <c r="D129" s="7"/>
      <c r="E129" s="189"/>
      <c r="F129" s="15" t="str">
        <f t="shared" si="6"/>
        <v/>
      </c>
      <c r="G129" s="51" t="str">
        <f t="shared" si="7"/>
        <v/>
      </c>
      <c r="H129" s="307" t="b">
        <f t="shared" si="8"/>
        <v>0</v>
      </c>
      <c r="I129" s="308">
        <f t="shared" si="10"/>
        <v>1</v>
      </c>
    </row>
    <row r="130" spans="1:9">
      <c r="A130" s="125">
        <v>119</v>
      </c>
      <c r="B130" s="144"/>
      <c r="C130" s="7"/>
      <c r="D130" s="7"/>
      <c r="E130" s="189"/>
      <c r="F130" s="15" t="str">
        <f t="shared" si="6"/>
        <v/>
      </c>
      <c r="G130" s="51" t="str">
        <f t="shared" si="7"/>
        <v/>
      </c>
      <c r="H130" s="307" t="b">
        <f t="shared" si="8"/>
        <v>0</v>
      </c>
      <c r="I130" s="308">
        <f t="shared" si="10"/>
        <v>1</v>
      </c>
    </row>
    <row r="131" spans="1:9">
      <c r="A131" s="125">
        <v>120</v>
      </c>
      <c r="B131" s="144"/>
      <c r="C131" s="7"/>
      <c r="D131" s="7"/>
      <c r="E131" s="189"/>
      <c r="F131" s="15" t="str">
        <f t="shared" si="6"/>
        <v/>
      </c>
      <c r="G131" s="51" t="str">
        <f t="shared" si="7"/>
        <v/>
      </c>
      <c r="H131" s="307" t="b">
        <f t="shared" si="8"/>
        <v>0</v>
      </c>
      <c r="I131" s="308">
        <f t="shared" si="10"/>
        <v>1</v>
      </c>
    </row>
    <row r="132" spans="1:9">
      <c r="A132" s="125">
        <v>121</v>
      </c>
      <c r="B132" s="144"/>
      <c r="C132" s="7"/>
      <c r="D132" s="7"/>
      <c r="E132" s="189"/>
      <c r="F132" s="15" t="str">
        <f t="shared" si="6"/>
        <v/>
      </c>
      <c r="G132" s="51" t="str">
        <f t="shared" si="7"/>
        <v/>
      </c>
      <c r="H132" s="307" t="b">
        <f t="shared" si="8"/>
        <v>0</v>
      </c>
      <c r="I132" s="308">
        <f t="shared" si="10"/>
        <v>1</v>
      </c>
    </row>
    <row r="133" spans="1:9">
      <c r="A133" s="125">
        <v>122</v>
      </c>
      <c r="B133" s="144"/>
      <c r="C133" s="7"/>
      <c r="D133" s="7"/>
      <c r="E133" s="189"/>
      <c r="F133" s="15" t="str">
        <f t="shared" si="6"/>
        <v/>
      </c>
      <c r="G133" s="51" t="str">
        <f t="shared" si="7"/>
        <v/>
      </c>
      <c r="H133" s="307" t="b">
        <f t="shared" si="8"/>
        <v>0</v>
      </c>
      <c r="I133" s="308">
        <f t="shared" si="10"/>
        <v>1</v>
      </c>
    </row>
    <row r="134" spans="1:9">
      <c r="A134" s="125">
        <v>123</v>
      </c>
      <c r="B134" s="144"/>
      <c r="C134" s="7"/>
      <c r="D134" s="7"/>
      <c r="E134" s="189"/>
      <c r="F134" s="15" t="str">
        <f t="shared" si="6"/>
        <v/>
      </c>
      <c r="G134" s="51" t="str">
        <f t="shared" si="7"/>
        <v/>
      </c>
      <c r="H134" s="307" t="b">
        <f t="shared" si="8"/>
        <v>0</v>
      </c>
      <c r="I134" s="308">
        <f t="shared" si="10"/>
        <v>1</v>
      </c>
    </row>
    <row r="135" spans="1:9">
      <c r="A135" s="125">
        <v>124</v>
      </c>
      <c r="B135" s="144"/>
      <c r="C135" s="7"/>
      <c r="D135" s="7"/>
      <c r="E135" s="189"/>
      <c r="F135" s="15" t="str">
        <f t="shared" si="6"/>
        <v/>
      </c>
      <c r="G135" s="51" t="str">
        <f t="shared" si="7"/>
        <v/>
      </c>
      <c r="H135" s="307" t="b">
        <f t="shared" si="8"/>
        <v>0</v>
      </c>
      <c r="I135" s="308">
        <f t="shared" si="10"/>
        <v>1</v>
      </c>
    </row>
    <row r="136" spans="1:9">
      <c r="A136" s="125">
        <v>125</v>
      </c>
      <c r="B136" s="144"/>
      <c r="C136" s="7"/>
      <c r="D136" s="7"/>
      <c r="E136" s="189"/>
      <c r="F136" s="15" t="str">
        <f t="shared" si="6"/>
        <v/>
      </c>
      <c r="G136" s="51" t="str">
        <f t="shared" si="7"/>
        <v/>
      </c>
      <c r="H136" s="307" t="b">
        <f t="shared" si="8"/>
        <v>0</v>
      </c>
      <c r="I136" s="308">
        <f t="shared" si="10"/>
        <v>1</v>
      </c>
    </row>
    <row r="137" spans="1:9">
      <c r="A137" s="125">
        <v>126</v>
      </c>
      <c r="B137" s="144"/>
      <c r="C137" s="7"/>
      <c r="D137" s="7"/>
      <c r="E137" s="189"/>
      <c r="F137" s="15" t="str">
        <f t="shared" si="6"/>
        <v/>
      </c>
      <c r="G137" s="51" t="str">
        <f t="shared" si="7"/>
        <v/>
      </c>
      <c r="H137" s="307" t="b">
        <f t="shared" si="8"/>
        <v>0</v>
      </c>
      <c r="I137" s="308">
        <f t="shared" si="10"/>
        <v>1</v>
      </c>
    </row>
    <row r="138" spans="1:9">
      <c r="A138" s="125">
        <v>127</v>
      </c>
      <c r="B138" s="144"/>
      <c r="C138" s="7"/>
      <c r="D138" s="7"/>
      <c r="E138" s="189"/>
      <c r="F138" s="15" t="str">
        <f t="shared" si="6"/>
        <v/>
      </c>
      <c r="G138" s="51" t="str">
        <f t="shared" si="7"/>
        <v/>
      </c>
      <c r="H138" s="307" t="b">
        <f t="shared" si="8"/>
        <v>0</v>
      </c>
      <c r="I138" s="308">
        <f t="shared" si="10"/>
        <v>1</v>
      </c>
    </row>
    <row r="139" spans="1:9">
      <c r="A139" s="125">
        <v>128</v>
      </c>
      <c r="B139" s="144"/>
      <c r="C139" s="7"/>
      <c r="D139" s="7"/>
      <c r="E139" s="189"/>
      <c r="F139" s="15" t="str">
        <f t="shared" si="6"/>
        <v/>
      </c>
      <c r="G139" s="51" t="str">
        <f t="shared" si="7"/>
        <v/>
      </c>
      <c r="H139" s="307" t="b">
        <f t="shared" si="8"/>
        <v>0</v>
      </c>
      <c r="I139" s="308">
        <f t="shared" si="10"/>
        <v>1</v>
      </c>
    </row>
    <row r="140" spans="1:9">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c r="A141" s="125">
        <v>130</v>
      </c>
      <c r="B141" s="144"/>
      <c r="C141" s="7"/>
      <c r="D141" s="7"/>
      <c r="E141" s="189"/>
      <c r="F141" s="15" t="str">
        <f t="shared" si="11"/>
        <v/>
      </c>
      <c r="G141" s="51" t="str">
        <f t="shared" si="12"/>
        <v/>
      </c>
      <c r="H141" s="307" t="b">
        <f t="shared" si="13"/>
        <v>0</v>
      </c>
      <c r="I141" s="308">
        <f t="shared" si="10"/>
        <v>1</v>
      </c>
    </row>
    <row r="142" spans="1:9">
      <c r="A142" s="125">
        <v>131</v>
      </c>
      <c r="B142" s="144"/>
      <c r="C142" s="7"/>
      <c r="D142" s="7"/>
      <c r="E142" s="189"/>
      <c r="F142" s="15" t="str">
        <f t="shared" si="11"/>
        <v/>
      </c>
      <c r="G142" s="51" t="str">
        <f t="shared" si="12"/>
        <v/>
      </c>
      <c r="H142" s="307" t="b">
        <f t="shared" si="13"/>
        <v>0</v>
      </c>
      <c r="I142" s="308">
        <f t="shared" si="10"/>
        <v>1</v>
      </c>
    </row>
    <row r="143" spans="1:9">
      <c r="A143" s="125">
        <v>132</v>
      </c>
      <c r="B143" s="144"/>
      <c r="C143" s="7"/>
      <c r="D143" s="7"/>
      <c r="E143" s="189"/>
      <c r="F143" s="15" t="str">
        <f t="shared" si="11"/>
        <v/>
      </c>
      <c r="G143" s="51" t="str">
        <f t="shared" si="12"/>
        <v/>
      </c>
      <c r="H143" s="307" t="b">
        <f t="shared" si="13"/>
        <v>0</v>
      </c>
      <c r="I143" s="308">
        <f t="shared" si="10"/>
        <v>1</v>
      </c>
    </row>
    <row r="144" spans="1:9">
      <c r="A144" s="125">
        <v>133</v>
      </c>
      <c r="B144" s="144"/>
      <c r="C144" s="7"/>
      <c r="D144" s="7"/>
      <c r="E144" s="189"/>
      <c r="F144" s="15" t="str">
        <f t="shared" si="11"/>
        <v/>
      </c>
      <c r="G144" s="51" t="str">
        <f t="shared" si="12"/>
        <v/>
      </c>
      <c r="H144" s="307" t="b">
        <f t="shared" si="13"/>
        <v>0</v>
      </c>
      <c r="I144" s="308">
        <f t="shared" si="10"/>
        <v>1</v>
      </c>
    </row>
    <row r="145" spans="1:9">
      <c r="A145" s="125">
        <v>134</v>
      </c>
      <c r="B145" s="144"/>
      <c r="C145" s="7"/>
      <c r="D145" s="7"/>
      <c r="E145" s="189"/>
      <c r="F145" s="15" t="str">
        <f t="shared" si="11"/>
        <v/>
      </c>
      <c r="G145" s="51" t="str">
        <f t="shared" si="12"/>
        <v/>
      </c>
      <c r="H145" s="307" t="b">
        <f t="shared" si="13"/>
        <v>0</v>
      </c>
      <c r="I145" s="308">
        <f t="shared" si="10"/>
        <v>1</v>
      </c>
    </row>
    <row r="146" spans="1:9">
      <c r="A146" s="125">
        <v>135</v>
      </c>
      <c r="B146" s="144"/>
      <c r="C146" s="7"/>
      <c r="D146" s="7"/>
      <c r="E146" s="189"/>
      <c r="F146" s="15" t="str">
        <f t="shared" si="11"/>
        <v/>
      </c>
      <c r="G146" s="51" t="str">
        <f t="shared" si="12"/>
        <v/>
      </c>
      <c r="H146" s="307" t="b">
        <f t="shared" si="13"/>
        <v>0</v>
      </c>
      <c r="I146" s="308">
        <f t="shared" si="10"/>
        <v>1</v>
      </c>
    </row>
    <row r="147" spans="1:9">
      <c r="A147" s="125">
        <v>136</v>
      </c>
      <c r="B147" s="144"/>
      <c r="C147" s="7"/>
      <c r="D147" s="7"/>
      <c r="E147" s="189"/>
      <c r="F147" s="15" t="str">
        <f t="shared" si="11"/>
        <v/>
      </c>
      <c r="G147" s="51" t="str">
        <f t="shared" si="12"/>
        <v/>
      </c>
      <c r="H147" s="307" t="b">
        <f t="shared" si="13"/>
        <v>0</v>
      </c>
      <c r="I147" s="308">
        <f t="shared" si="10"/>
        <v>1</v>
      </c>
    </row>
    <row r="148" spans="1:9">
      <c r="A148" s="125">
        <v>137</v>
      </c>
      <c r="B148" s="144"/>
      <c r="C148" s="7"/>
      <c r="D148" s="7"/>
      <c r="E148" s="189"/>
      <c r="F148" s="15" t="str">
        <f t="shared" si="11"/>
        <v/>
      </c>
      <c r="G148" s="51" t="str">
        <f t="shared" si="12"/>
        <v/>
      </c>
      <c r="H148" s="307" t="b">
        <f t="shared" si="13"/>
        <v>0</v>
      </c>
      <c r="I148" s="308">
        <f t="shared" si="10"/>
        <v>1</v>
      </c>
    </row>
    <row r="149" spans="1:9">
      <c r="A149" s="125">
        <v>138</v>
      </c>
      <c r="B149" s="144"/>
      <c r="C149" s="7"/>
      <c r="D149" s="7"/>
      <c r="E149" s="189"/>
      <c r="F149" s="15" t="str">
        <f t="shared" si="11"/>
        <v/>
      </c>
      <c r="G149" s="51" t="str">
        <f t="shared" si="12"/>
        <v/>
      </c>
      <c r="H149" s="307" t="b">
        <f t="shared" si="13"/>
        <v>0</v>
      </c>
      <c r="I149" s="308">
        <f t="shared" si="10"/>
        <v>1</v>
      </c>
    </row>
    <row r="150" spans="1:9">
      <c r="A150" s="125">
        <v>139</v>
      </c>
      <c r="B150" s="144"/>
      <c r="C150" s="7"/>
      <c r="D150" s="7"/>
      <c r="E150" s="189"/>
      <c r="F150" s="15" t="str">
        <f t="shared" si="11"/>
        <v/>
      </c>
      <c r="G150" s="51" t="str">
        <f t="shared" si="12"/>
        <v/>
      </c>
      <c r="H150" s="307" t="b">
        <f t="shared" si="13"/>
        <v>0</v>
      </c>
      <c r="I150" s="308">
        <f t="shared" si="10"/>
        <v>1</v>
      </c>
    </row>
    <row r="151" spans="1:9">
      <c r="A151" s="125">
        <v>140</v>
      </c>
      <c r="B151" s="144"/>
      <c r="C151" s="7"/>
      <c r="D151" s="7"/>
      <c r="E151" s="189"/>
      <c r="F151" s="15" t="str">
        <f t="shared" si="11"/>
        <v/>
      </c>
      <c r="G151" s="51" t="str">
        <f t="shared" si="12"/>
        <v/>
      </c>
      <c r="H151" s="307" t="b">
        <f t="shared" si="13"/>
        <v>0</v>
      </c>
      <c r="I151" s="308">
        <f t="shared" si="10"/>
        <v>1</v>
      </c>
    </row>
    <row r="152" spans="1:9">
      <c r="A152" s="125">
        <v>141</v>
      </c>
      <c r="B152" s="144"/>
      <c r="C152" s="7"/>
      <c r="D152" s="7"/>
      <c r="E152" s="189"/>
      <c r="F152" s="15" t="str">
        <f t="shared" si="11"/>
        <v/>
      </c>
      <c r="G152" s="51" t="str">
        <f t="shared" si="12"/>
        <v/>
      </c>
      <c r="H152" s="307" t="b">
        <f t="shared" si="13"/>
        <v>0</v>
      </c>
      <c r="I152" s="308">
        <f t="shared" si="10"/>
        <v>1</v>
      </c>
    </row>
    <row r="153" spans="1:9">
      <c r="A153" s="125">
        <v>142</v>
      </c>
      <c r="B153" s="144"/>
      <c r="C153" s="7"/>
      <c r="D153" s="7"/>
      <c r="E153" s="189"/>
      <c r="F153" s="15" t="str">
        <f t="shared" si="11"/>
        <v/>
      </c>
      <c r="G153" s="51" t="str">
        <f t="shared" si="12"/>
        <v/>
      </c>
      <c r="H153" s="307" t="b">
        <f t="shared" si="13"/>
        <v>0</v>
      </c>
      <c r="I153" s="308">
        <f t="shared" si="10"/>
        <v>1</v>
      </c>
    </row>
    <row r="154" spans="1:9">
      <c r="A154" s="125">
        <v>143</v>
      </c>
      <c r="B154" s="144"/>
      <c r="C154" s="7"/>
      <c r="D154" s="7"/>
      <c r="E154" s="189"/>
      <c r="F154" s="15" t="str">
        <f t="shared" si="11"/>
        <v/>
      </c>
      <c r="G154" s="51" t="str">
        <f t="shared" si="12"/>
        <v/>
      </c>
      <c r="H154" s="307" t="b">
        <f t="shared" si="13"/>
        <v>0</v>
      </c>
      <c r="I154" s="308">
        <f t="shared" si="10"/>
        <v>1</v>
      </c>
    </row>
    <row r="155" spans="1:9">
      <c r="A155" s="125">
        <v>144</v>
      </c>
      <c r="B155" s="144"/>
      <c r="C155" s="7"/>
      <c r="D155" s="7"/>
      <c r="E155" s="189"/>
      <c r="F155" s="15" t="str">
        <f t="shared" si="11"/>
        <v/>
      </c>
      <c r="G155" s="51" t="str">
        <f t="shared" si="12"/>
        <v/>
      </c>
      <c r="H155" s="307" t="b">
        <f t="shared" si="13"/>
        <v>0</v>
      </c>
      <c r="I155" s="308">
        <f t="shared" si="10"/>
        <v>1</v>
      </c>
    </row>
    <row r="156" spans="1:9">
      <c r="A156" s="125">
        <v>145</v>
      </c>
      <c r="B156" s="144"/>
      <c r="C156" s="7"/>
      <c r="D156" s="7"/>
      <c r="E156" s="189"/>
      <c r="F156" s="15" t="str">
        <f t="shared" si="11"/>
        <v/>
      </c>
      <c r="G156" s="51" t="str">
        <f t="shared" si="12"/>
        <v/>
      </c>
      <c r="H156" s="307" t="b">
        <f t="shared" si="13"/>
        <v>0</v>
      </c>
      <c r="I156" s="308">
        <f t="shared" si="10"/>
        <v>1</v>
      </c>
    </row>
    <row r="157" spans="1:9">
      <c r="A157" s="125">
        <v>146</v>
      </c>
      <c r="B157" s="144"/>
      <c r="C157" s="7"/>
      <c r="D157" s="7"/>
      <c r="E157" s="189"/>
      <c r="F157" s="15" t="str">
        <f t="shared" si="11"/>
        <v/>
      </c>
      <c r="G157" s="51" t="str">
        <f t="shared" si="12"/>
        <v/>
      </c>
      <c r="H157" s="307" t="b">
        <f t="shared" si="13"/>
        <v>0</v>
      </c>
      <c r="I157" s="308">
        <f t="shared" si="10"/>
        <v>1</v>
      </c>
    </row>
    <row r="158" spans="1:9">
      <c r="A158" s="125">
        <v>147</v>
      </c>
      <c r="B158" s="144"/>
      <c r="C158" s="7"/>
      <c r="D158" s="7"/>
      <c r="E158" s="189"/>
      <c r="F158" s="15" t="str">
        <f t="shared" si="11"/>
        <v/>
      </c>
      <c r="G158" s="51" t="str">
        <f t="shared" si="12"/>
        <v/>
      </c>
      <c r="H158" s="307" t="b">
        <f t="shared" si="13"/>
        <v>0</v>
      </c>
      <c r="I158" s="308">
        <f t="shared" si="10"/>
        <v>1</v>
      </c>
    </row>
    <row r="159" spans="1:9">
      <c r="A159" s="125">
        <v>148</v>
      </c>
      <c r="B159" s="144"/>
      <c r="C159" s="7"/>
      <c r="D159" s="7"/>
      <c r="E159" s="189"/>
      <c r="F159" s="15" t="str">
        <f t="shared" si="11"/>
        <v/>
      </c>
      <c r="G159" s="51" t="str">
        <f t="shared" si="12"/>
        <v/>
      </c>
      <c r="H159" s="307" t="b">
        <f t="shared" si="13"/>
        <v>0</v>
      </c>
      <c r="I159" s="308">
        <f t="shared" si="10"/>
        <v>1</v>
      </c>
    </row>
    <row r="160" spans="1:9">
      <c r="A160" s="125">
        <v>149</v>
      </c>
      <c r="B160" s="144"/>
      <c r="C160" s="7"/>
      <c r="D160" s="7"/>
      <c r="E160" s="189"/>
      <c r="F160" s="15" t="str">
        <f t="shared" si="11"/>
        <v/>
      </c>
      <c r="G160" s="51" t="str">
        <f t="shared" si="12"/>
        <v/>
      </c>
      <c r="H160" s="307" t="b">
        <f t="shared" si="13"/>
        <v>0</v>
      </c>
      <c r="I160" s="308">
        <f t="shared" si="10"/>
        <v>1</v>
      </c>
    </row>
    <row r="161" spans="1:9">
      <c r="A161" s="125">
        <v>150</v>
      </c>
      <c r="B161" s="144"/>
      <c r="C161" s="7"/>
      <c r="D161" s="7"/>
      <c r="E161" s="189"/>
      <c r="F161" s="15" t="str">
        <f t="shared" si="11"/>
        <v/>
      </c>
      <c r="G161" s="51" t="str">
        <f t="shared" si="12"/>
        <v/>
      </c>
      <c r="H161" s="307" t="b">
        <f t="shared" si="13"/>
        <v>0</v>
      </c>
      <c r="I161" s="308">
        <f t="shared" si="10"/>
        <v>1</v>
      </c>
    </row>
    <row r="162" spans="1:9">
      <c r="A162" s="125">
        <v>151</v>
      </c>
      <c r="B162" s="144"/>
      <c r="C162" s="7"/>
      <c r="D162" s="7"/>
      <c r="E162" s="189"/>
      <c r="F162" s="15" t="str">
        <f t="shared" si="11"/>
        <v/>
      </c>
      <c r="G162" s="51" t="str">
        <f t="shared" si="12"/>
        <v/>
      </c>
      <c r="H162" s="307" t="b">
        <f t="shared" si="13"/>
        <v>0</v>
      </c>
      <c r="I162" s="308">
        <f t="shared" si="10"/>
        <v>1</v>
      </c>
    </row>
    <row r="163" spans="1:9">
      <c r="A163" s="125">
        <v>152</v>
      </c>
      <c r="B163" s="144"/>
      <c r="C163" s="7"/>
      <c r="D163" s="7"/>
      <c r="E163" s="189"/>
      <c r="F163" s="15" t="str">
        <f t="shared" si="11"/>
        <v/>
      </c>
      <c r="G163" s="51" t="str">
        <f t="shared" si="12"/>
        <v/>
      </c>
      <c r="H163" s="307" t="b">
        <f t="shared" si="13"/>
        <v>0</v>
      </c>
      <c r="I163" s="308">
        <f t="shared" si="10"/>
        <v>1</v>
      </c>
    </row>
    <row r="164" spans="1:9">
      <c r="A164" s="125">
        <v>153</v>
      </c>
      <c r="B164" s="144"/>
      <c r="C164" s="7"/>
      <c r="D164" s="7"/>
      <c r="E164" s="189"/>
      <c r="F164" s="15" t="str">
        <f t="shared" si="11"/>
        <v/>
      </c>
      <c r="G164" s="51" t="str">
        <f t="shared" si="12"/>
        <v/>
      </c>
      <c r="H164" s="307" t="b">
        <f t="shared" si="13"/>
        <v>0</v>
      </c>
      <c r="I164" s="308">
        <f t="shared" si="10"/>
        <v>1</v>
      </c>
    </row>
    <row r="165" spans="1:9">
      <c r="A165" s="125">
        <v>154</v>
      </c>
      <c r="B165" s="144"/>
      <c r="C165" s="7"/>
      <c r="D165" s="7"/>
      <c r="E165" s="189"/>
      <c r="F165" s="15" t="str">
        <f t="shared" si="11"/>
        <v/>
      </c>
      <c r="G165" s="51" t="str">
        <f t="shared" si="12"/>
        <v/>
      </c>
      <c r="H165" s="307" t="b">
        <f t="shared" si="13"/>
        <v>0</v>
      </c>
      <c r="I165" s="308">
        <f t="shared" si="10"/>
        <v>1</v>
      </c>
    </row>
    <row r="166" spans="1:9">
      <c r="A166" s="125">
        <v>155</v>
      </c>
      <c r="B166" s="144"/>
      <c r="C166" s="7"/>
      <c r="D166" s="7"/>
      <c r="E166" s="189"/>
      <c r="F166" s="15" t="str">
        <f t="shared" si="11"/>
        <v/>
      </c>
      <c r="G166" s="51" t="str">
        <f t="shared" si="12"/>
        <v/>
      </c>
      <c r="H166" s="307" t="b">
        <f t="shared" si="13"/>
        <v>0</v>
      </c>
      <c r="I166" s="308">
        <f t="shared" si="10"/>
        <v>1</v>
      </c>
    </row>
    <row r="167" spans="1:9">
      <c r="A167" s="125">
        <v>156</v>
      </c>
      <c r="B167" s="144"/>
      <c r="C167" s="7"/>
      <c r="D167" s="7"/>
      <c r="E167" s="189"/>
      <c r="F167" s="15" t="str">
        <f t="shared" si="11"/>
        <v/>
      </c>
      <c r="G167" s="51" t="str">
        <f t="shared" si="12"/>
        <v/>
      </c>
      <c r="H167" s="307" t="b">
        <f t="shared" si="13"/>
        <v>0</v>
      </c>
      <c r="I167" s="308">
        <f t="shared" si="10"/>
        <v>1</v>
      </c>
    </row>
    <row r="168" spans="1:9">
      <c r="A168" s="125">
        <v>157</v>
      </c>
      <c r="B168" s="144"/>
      <c r="C168" s="7"/>
      <c r="D168" s="7"/>
      <c r="E168" s="189"/>
      <c r="F168" s="15" t="str">
        <f t="shared" si="11"/>
        <v/>
      </c>
      <c r="G168" s="51" t="str">
        <f t="shared" si="12"/>
        <v/>
      </c>
      <c r="H168" s="307" t="b">
        <f t="shared" si="13"/>
        <v>0</v>
      </c>
      <c r="I168" s="308">
        <f t="shared" si="10"/>
        <v>1</v>
      </c>
    </row>
    <row r="169" spans="1:9">
      <c r="A169" s="125">
        <v>158</v>
      </c>
      <c r="B169" s="144"/>
      <c r="C169" s="7"/>
      <c r="D169" s="7"/>
      <c r="E169" s="189"/>
      <c r="F169" s="15" t="str">
        <f t="shared" si="11"/>
        <v/>
      </c>
      <c r="G169" s="51" t="str">
        <f t="shared" si="12"/>
        <v/>
      </c>
      <c r="H169" s="307" t="b">
        <f t="shared" si="13"/>
        <v>0</v>
      </c>
      <c r="I169" s="308">
        <f t="shared" si="10"/>
        <v>1</v>
      </c>
    </row>
    <row r="170" spans="1:9">
      <c r="A170" s="125">
        <v>159</v>
      </c>
      <c r="B170" s="144"/>
      <c r="C170" s="7"/>
      <c r="D170" s="7"/>
      <c r="E170" s="189"/>
      <c r="F170" s="15" t="str">
        <f t="shared" si="11"/>
        <v/>
      </c>
      <c r="G170" s="51" t="str">
        <f t="shared" si="12"/>
        <v/>
      </c>
      <c r="H170" s="307" t="b">
        <f t="shared" si="13"/>
        <v>0</v>
      </c>
      <c r="I170" s="308">
        <f t="shared" si="10"/>
        <v>1</v>
      </c>
    </row>
    <row r="171" spans="1:9">
      <c r="A171" s="125">
        <v>160</v>
      </c>
      <c r="B171" s="144"/>
      <c r="C171" s="7"/>
      <c r="D171" s="7"/>
      <c r="E171" s="189"/>
      <c r="F171" s="15" t="str">
        <f t="shared" si="11"/>
        <v/>
      </c>
      <c r="G171" s="51" t="str">
        <f t="shared" si="12"/>
        <v/>
      </c>
      <c r="H171" s="307" t="b">
        <f t="shared" si="13"/>
        <v>0</v>
      </c>
      <c r="I171" s="308">
        <f t="shared" si="10"/>
        <v>1</v>
      </c>
    </row>
    <row r="172" spans="1:9">
      <c r="A172" s="125">
        <v>161</v>
      </c>
      <c r="B172" s="144"/>
      <c r="C172" s="7"/>
      <c r="D172" s="7"/>
      <c r="E172" s="189"/>
      <c r="F172" s="15" t="str">
        <f t="shared" si="11"/>
        <v/>
      </c>
      <c r="G172" s="51" t="str">
        <f t="shared" si="12"/>
        <v/>
      </c>
      <c r="H172" s="307" t="b">
        <f t="shared" si="13"/>
        <v>0</v>
      </c>
      <c r="I172" s="308">
        <f t="shared" si="10"/>
        <v>1</v>
      </c>
    </row>
    <row r="173" spans="1:9">
      <c r="A173" s="125">
        <v>162</v>
      </c>
      <c r="B173" s="144"/>
      <c r="C173" s="7"/>
      <c r="D173" s="7"/>
      <c r="E173" s="189"/>
      <c r="F173" s="15" t="str">
        <f t="shared" si="11"/>
        <v/>
      </c>
      <c r="G173" s="51" t="str">
        <f t="shared" si="12"/>
        <v/>
      </c>
      <c r="H173" s="307" t="b">
        <f t="shared" si="13"/>
        <v>0</v>
      </c>
      <c r="I173" s="308">
        <f t="shared" si="10"/>
        <v>1</v>
      </c>
    </row>
    <row r="174" spans="1:9">
      <c r="A174" s="125">
        <v>163</v>
      </c>
      <c r="B174" s="144"/>
      <c r="C174" s="7"/>
      <c r="D174" s="7"/>
      <c r="E174" s="189"/>
      <c r="F174" s="15" t="str">
        <f t="shared" si="11"/>
        <v/>
      </c>
      <c r="G174" s="51" t="str">
        <f t="shared" si="12"/>
        <v/>
      </c>
      <c r="H174" s="307" t="b">
        <f t="shared" si="13"/>
        <v>0</v>
      </c>
      <c r="I174" s="308">
        <f t="shared" si="10"/>
        <v>1</v>
      </c>
    </row>
    <row r="175" spans="1:9">
      <c r="A175" s="125">
        <v>164</v>
      </c>
      <c r="B175" s="144"/>
      <c r="C175" s="7"/>
      <c r="D175" s="7"/>
      <c r="E175" s="189"/>
      <c r="F175" s="15" t="str">
        <f t="shared" si="11"/>
        <v/>
      </c>
      <c r="G175" s="51" t="str">
        <f t="shared" si="12"/>
        <v/>
      </c>
      <c r="H175" s="307" t="b">
        <f t="shared" si="13"/>
        <v>0</v>
      </c>
      <c r="I175" s="308">
        <f t="shared" ref="I175:I238" si="14">LEN(C175)-LEN(SUBSTITUTE(C175,",",""))+1</f>
        <v>1</v>
      </c>
    </row>
    <row r="176" spans="1:9">
      <c r="A176" s="125">
        <v>165</v>
      </c>
      <c r="B176" s="144"/>
      <c r="C176" s="7"/>
      <c r="D176" s="7"/>
      <c r="E176" s="189"/>
      <c r="F176" s="15" t="str">
        <f t="shared" si="11"/>
        <v/>
      </c>
      <c r="G176" s="51" t="str">
        <f t="shared" si="12"/>
        <v/>
      </c>
      <c r="H176" s="307" t="b">
        <f t="shared" si="13"/>
        <v>0</v>
      </c>
      <c r="I176" s="308">
        <f t="shared" si="14"/>
        <v>1</v>
      </c>
    </row>
    <row r="177" spans="1:9">
      <c r="A177" s="125">
        <v>166</v>
      </c>
      <c r="B177" s="144"/>
      <c r="C177" s="7"/>
      <c r="D177" s="7"/>
      <c r="E177" s="189"/>
      <c r="F177" s="15" t="str">
        <f t="shared" si="11"/>
        <v/>
      </c>
      <c r="G177" s="51" t="str">
        <f t="shared" si="12"/>
        <v/>
      </c>
      <c r="H177" s="307" t="b">
        <f t="shared" si="13"/>
        <v>0</v>
      </c>
      <c r="I177" s="308">
        <f t="shared" si="14"/>
        <v>1</v>
      </c>
    </row>
    <row r="178" spans="1:9">
      <c r="A178" s="125">
        <v>167</v>
      </c>
      <c r="B178" s="144"/>
      <c r="C178" s="7"/>
      <c r="D178" s="7"/>
      <c r="E178" s="189"/>
      <c r="F178" s="15" t="str">
        <f t="shared" si="11"/>
        <v/>
      </c>
      <c r="G178" s="51" t="str">
        <f t="shared" si="12"/>
        <v/>
      </c>
      <c r="H178" s="307" t="b">
        <f t="shared" si="13"/>
        <v>0</v>
      </c>
      <c r="I178" s="308">
        <f t="shared" si="14"/>
        <v>1</v>
      </c>
    </row>
    <row r="179" spans="1:9">
      <c r="A179" s="125">
        <v>168</v>
      </c>
      <c r="B179" s="144"/>
      <c r="C179" s="7"/>
      <c r="D179" s="7"/>
      <c r="E179" s="189"/>
      <c r="F179" s="15" t="str">
        <f t="shared" si="11"/>
        <v/>
      </c>
      <c r="G179" s="51" t="str">
        <f t="shared" si="12"/>
        <v/>
      </c>
      <c r="H179" s="307" t="b">
        <f t="shared" si="13"/>
        <v>0</v>
      </c>
      <c r="I179" s="308">
        <f t="shared" si="14"/>
        <v>1</v>
      </c>
    </row>
    <row r="180" spans="1:9">
      <c r="A180" s="125">
        <v>169</v>
      </c>
      <c r="B180" s="144"/>
      <c r="C180" s="7"/>
      <c r="D180" s="7"/>
      <c r="E180" s="189"/>
      <c r="F180" s="15" t="str">
        <f t="shared" si="11"/>
        <v/>
      </c>
      <c r="G180" s="51" t="str">
        <f t="shared" si="12"/>
        <v/>
      </c>
      <c r="H180" s="307" t="b">
        <f t="shared" si="13"/>
        <v>0</v>
      </c>
      <c r="I180" s="308">
        <f t="shared" si="14"/>
        <v>1</v>
      </c>
    </row>
    <row r="181" spans="1:9">
      <c r="A181" s="125">
        <v>170</v>
      </c>
      <c r="B181" s="144"/>
      <c r="C181" s="7"/>
      <c r="D181" s="7"/>
      <c r="E181" s="189"/>
      <c r="F181" s="15" t="str">
        <f t="shared" si="11"/>
        <v/>
      </c>
      <c r="G181" s="51" t="str">
        <f t="shared" si="12"/>
        <v/>
      </c>
      <c r="H181" s="307" t="b">
        <f t="shared" si="13"/>
        <v>0</v>
      </c>
      <c r="I181" s="308">
        <f t="shared" si="14"/>
        <v>1</v>
      </c>
    </row>
    <row r="182" spans="1:9">
      <c r="A182" s="125">
        <v>171</v>
      </c>
      <c r="B182" s="144"/>
      <c r="C182" s="7"/>
      <c r="D182" s="7"/>
      <c r="E182" s="189"/>
      <c r="F182" s="15" t="str">
        <f t="shared" si="11"/>
        <v/>
      </c>
      <c r="G182" s="51" t="str">
        <f t="shared" si="12"/>
        <v/>
      </c>
      <c r="H182" s="307" t="b">
        <f t="shared" si="13"/>
        <v>0</v>
      </c>
      <c r="I182" s="308">
        <f t="shared" si="14"/>
        <v>1</v>
      </c>
    </row>
    <row r="183" spans="1:9">
      <c r="A183" s="125">
        <v>172</v>
      </c>
      <c r="B183" s="144"/>
      <c r="C183" s="7"/>
      <c r="D183" s="7"/>
      <c r="E183" s="189"/>
      <c r="F183" s="15" t="str">
        <f t="shared" si="11"/>
        <v/>
      </c>
      <c r="G183" s="51" t="str">
        <f t="shared" si="12"/>
        <v/>
      </c>
      <c r="H183" s="307" t="b">
        <f t="shared" si="13"/>
        <v>0</v>
      </c>
      <c r="I183" s="308">
        <f t="shared" si="14"/>
        <v>1</v>
      </c>
    </row>
    <row r="184" spans="1:9">
      <c r="A184" s="125">
        <v>173</v>
      </c>
      <c r="B184" s="144"/>
      <c r="C184" s="7"/>
      <c r="D184" s="7"/>
      <c r="E184" s="189"/>
      <c r="F184" s="15" t="str">
        <f t="shared" si="11"/>
        <v/>
      </c>
      <c r="G184" s="51" t="str">
        <f t="shared" si="12"/>
        <v/>
      </c>
      <c r="H184" s="307" t="b">
        <f t="shared" si="13"/>
        <v>0</v>
      </c>
      <c r="I184" s="308">
        <f t="shared" si="14"/>
        <v>1</v>
      </c>
    </row>
    <row r="185" spans="1:9">
      <c r="A185" s="125">
        <v>174</v>
      </c>
      <c r="B185" s="144"/>
      <c r="C185" s="7"/>
      <c r="D185" s="7"/>
      <c r="E185" s="189"/>
      <c r="F185" s="15" t="str">
        <f t="shared" si="11"/>
        <v/>
      </c>
      <c r="G185" s="51" t="str">
        <f t="shared" si="12"/>
        <v/>
      </c>
      <c r="H185" s="307" t="b">
        <f t="shared" si="13"/>
        <v>0</v>
      </c>
      <c r="I185" s="308">
        <f t="shared" si="14"/>
        <v>1</v>
      </c>
    </row>
    <row r="186" spans="1:9">
      <c r="A186" s="125">
        <v>175</v>
      </c>
      <c r="B186" s="144"/>
      <c r="C186" s="7"/>
      <c r="D186" s="7"/>
      <c r="E186" s="189"/>
      <c r="F186" s="15" t="str">
        <f t="shared" si="11"/>
        <v/>
      </c>
      <c r="G186" s="51" t="str">
        <f t="shared" si="12"/>
        <v/>
      </c>
      <c r="H186" s="307" t="b">
        <f t="shared" si="13"/>
        <v>0</v>
      </c>
      <c r="I186" s="308">
        <f t="shared" si="14"/>
        <v>1</v>
      </c>
    </row>
    <row r="187" spans="1:9">
      <c r="A187" s="125">
        <v>176</v>
      </c>
      <c r="B187" s="144"/>
      <c r="C187" s="7"/>
      <c r="D187" s="7"/>
      <c r="E187" s="189"/>
      <c r="F187" s="15" t="str">
        <f t="shared" si="11"/>
        <v/>
      </c>
      <c r="G187" s="51" t="str">
        <f t="shared" si="12"/>
        <v/>
      </c>
      <c r="H187" s="307" t="b">
        <f t="shared" si="13"/>
        <v>0</v>
      </c>
      <c r="I187" s="308">
        <f t="shared" si="14"/>
        <v>1</v>
      </c>
    </row>
    <row r="188" spans="1:9">
      <c r="A188" s="125">
        <v>177</v>
      </c>
      <c r="B188" s="144"/>
      <c r="C188" s="7"/>
      <c r="D188" s="7"/>
      <c r="E188" s="189"/>
      <c r="F188" s="15" t="str">
        <f t="shared" si="11"/>
        <v/>
      </c>
      <c r="G188" s="51" t="str">
        <f t="shared" si="12"/>
        <v/>
      </c>
      <c r="H188" s="307" t="b">
        <f t="shared" si="13"/>
        <v>0</v>
      </c>
      <c r="I188" s="308">
        <f t="shared" si="14"/>
        <v>1</v>
      </c>
    </row>
    <row r="189" spans="1:9">
      <c r="A189" s="125">
        <v>178</v>
      </c>
      <c r="B189" s="144"/>
      <c r="C189" s="7"/>
      <c r="D189" s="7"/>
      <c r="E189" s="189"/>
      <c r="F189" s="15" t="str">
        <f t="shared" si="11"/>
        <v/>
      </c>
      <c r="G189" s="51" t="str">
        <f t="shared" si="12"/>
        <v/>
      </c>
      <c r="H189" s="307" t="b">
        <f t="shared" si="13"/>
        <v>0</v>
      </c>
      <c r="I189" s="308">
        <f t="shared" si="14"/>
        <v>1</v>
      </c>
    </row>
    <row r="190" spans="1:9">
      <c r="A190" s="125">
        <v>179</v>
      </c>
      <c r="B190" s="144"/>
      <c r="C190" s="7"/>
      <c r="D190" s="7"/>
      <c r="E190" s="189"/>
      <c r="F190" s="15" t="str">
        <f t="shared" si="11"/>
        <v/>
      </c>
      <c r="G190" s="51" t="str">
        <f t="shared" si="12"/>
        <v/>
      </c>
      <c r="H190" s="307" t="b">
        <f t="shared" si="13"/>
        <v>0</v>
      </c>
      <c r="I190" s="308">
        <f t="shared" si="14"/>
        <v>1</v>
      </c>
    </row>
    <row r="191" spans="1:9">
      <c r="A191" s="125">
        <v>180</v>
      </c>
      <c r="B191" s="144"/>
      <c r="C191" s="7"/>
      <c r="D191" s="7"/>
      <c r="E191" s="189"/>
      <c r="F191" s="15" t="str">
        <f t="shared" si="11"/>
        <v/>
      </c>
      <c r="G191" s="51" t="str">
        <f t="shared" si="12"/>
        <v/>
      </c>
      <c r="H191" s="307" t="b">
        <f t="shared" si="13"/>
        <v>0</v>
      </c>
      <c r="I191" s="308">
        <f t="shared" si="14"/>
        <v>1</v>
      </c>
    </row>
    <row r="192" spans="1:9">
      <c r="A192" s="125">
        <v>181</v>
      </c>
      <c r="B192" s="144"/>
      <c r="C192" s="7"/>
      <c r="D192" s="7"/>
      <c r="E192" s="189"/>
      <c r="F192" s="15" t="str">
        <f t="shared" si="11"/>
        <v/>
      </c>
      <c r="G192" s="51" t="str">
        <f t="shared" si="12"/>
        <v/>
      </c>
      <c r="H192" s="307" t="b">
        <f t="shared" si="13"/>
        <v>0</v>
      </c>
      <c r="I192" s="308">
        <f t="shared" si="14"/>
        <v>1</v>
      </c>
    </row>
    <row r="193" spans="1:9">
      <c r="A193" s="125">
        <v>182</v>
      </c>
      <c r="B193" s="144"/>
      <c r="C193" s="7"/>
      <c r="D193" s="7"/>
      <c r="E193" s="189"/>
      <c r="F193" s="15" t="str">
        <f t="shared" si="11"/>
        <v/>
      </c>
      <c r="G193" s="51" t="str">
        <f t="shared" si="12"/>
        <v/>
      </c>
      <c r="H193" s="307" t="b">
        <f t="shared" si="13"/>
        <v>0</v>
      </c>
      <c r="I193" s="308">
        <f t="shared" si="14"/>
        <v>1</v>
      </c>
    </row>
    <row r="194" spans="1:9">
      <c r="A194" s="125">
        <v>183</v>
      </c>
      <c r="B194" s="144"/>
      <c r="C194" s="7"/>
      <c r="D194" s="7"/>
      <c r="E194" s="189"/>
      <c r="F194" s="15" t="str">
        <f t="shared" si="11"/>
        <v/>
      </c>
      <c r="G194" s="51" t="str">
        <f t="shared" si="12"/>
        <v/>
      </c>
      <c r="H194" s="307" t="b">
        <f t="shared" si="13"/>
        <v>0</v>
      </c>
      <c r="I194" s="308">
        <f t="shared" si="14"/>
        <v>1</v>
      </c>
    </row>
    <row r="195" spans="1:9">
      <c r="A195" s="125">
        <v>184</v>
      </c>
      <c r="B195" s="144"/>
      <c r="C195" s="7"/>
      <c r="D195" s="7"/>
      <c r="E195" s="189"/>
      <c r="F195" s="15" t="str">
        <f t="shared" si="11"/>
        <v/>
      </c>
      <c r="G195" s="51" t="str">
        <f t="shared" si="12"/>
        <v/>
      </c>
      <c r="H195" s="307" t="b">
        <f t="shared" si="13"/>
        <v>0</v>
      </c>
      <c r="I195" s="308">
        <f t="shared" si="14"/>
        <v>1</v>
      </c>
    </row>
    <row r="196" spans="1:9">
      <c r="A196" s="125">
        <v>185</v>
      </c>
      <c r="B196" s="144"/>
      <c r="C196" s="7"/>
      <c r="D196" s="7"/>
      <c r="E196" s="189"/>
      <c r="F196" s="15" t="str">
        <f t="shared" si="11"/>
        <v/>
      </c>
      <c r="G196" s="51" t="str">
        <f t="shared" si="12"/>
        <v/>
      </c>
      <c r="H196" s="307" t="b">
        <f t="shared" si="13"/>
        <v>0</v>
      </c>
      <c r="I196" s="308">
        <f t="shared" si="14"/>
        <v>1</v>
      </c>
    </row>
    <row r="197" spans="1:9">
      <c r="A197" s="125">
        <v>186</v>
      </c>
      <c r="B197" s="144"/>
      <c r="C197" s="7"/>
      <c r="D197" s="7"/>
      <c r="E197" s="189"/>
      <c r="F197" s="15" t="str">
        <f t="shared" si="11"/>
        <v/>
      </c>
      <c r="G197" s="51" t="str">
        <f t="shared" si="12"/>
        <v/>
      </c>
      <c r="H197" s="307" t="b">
        <f t="shared" si="13"/>
        <v>0</v>
      </c>
      <c r="I197" s="308">
        <f t="shared" si="14"/>
        <v>1</v>
      </c>
    </row>
    <row r="198" spans="1:9">
      <c r="A198" s="125">
        <v>187</v>
      </c>
      <c r="B198" s="144"/>
      <c r="C198" s="7"/>
      <c r="D198" s="7"/>
      <c r="E198" s="189"/>
      <c r="F198" s="15" t="str">
        <f t="shared" si="11"/>
        <v/>
      </c>
      <c r="G198" s="51" t="str">
        <f t="shared" si="12"/>
        <v/>
      </c>
      <c r="H198" s="307" t="b">
        <f t="shared" si="13"/>
        <v>0</v>
      </c>
      <c r="I198" s="308">
        <f t="shared" si="14"/>
        <v>1</v>
      </c>
    </row>
    <row r="199" spans="1:9">
      <c r="A199" s="125">
        <v>188</v>
      </c>
      <c r="B199" s="144"/>
      <c r="C199" s="7"/>
      <c r="D199" s="7"/>
      <c r="E199" s="189"/>
      <c r="F199" s="15" t="str">
        <f t="shared" si="11"/>
        <v/>
      </c>
      <c r="G199" s="51" t="str">
        <f t="shared" si="12"/>
        <v/>
      </c>
      <c r="H199" s="307" t="b">
        <f t="shared" si="13"/>
        <v>0</v>
      </c>
      <c r="I199" s="308">
        <f t="shared" si="14"/>
        <v>1</v>
      </c>
    </row>
    <row r="200" spans="1:9">
      <c r="A200" s="125">
        <v>189</v>
      </c>
      <c r="B200" s="144"/>
      <c r="C200" s="7"/>
      <c r="D200" s="7"/>
      <c r="E200" s="189"/>
      <c r="F200" s="15" t="str">
        <f t="shared" si="11"/>
        <v/>
      </c>
      <c r="G200" s="51" t="str">
        <f t="shared" si="12"/>
        <v/>
      </c>
      <c r="H200" s="307" t="b">
        <f t="shared" si="13"/>
        <v>0</v>
      </c>
      <c r="I200" s="308">
        <f t="shared" si="14"/>
        <v>1</v>
      </c>
    </row>
    <row r="201" spans="1:9">
      <c r="A201" s="125">
        <v>190</v>
      </c>
      <c r="B201" s="144"/>
      <c r="C201" s="7"/>
      <c r="D201" s="7"/>
      <c r="E201" s="189"/>
      <c r="F201" s="15" t="str">
        <f t="shared" si="11"/>
        <v/>
      </c>
      <c r="G201" s="51" t="str">
        <f t="shared" si="12"/>
        <v/>
      </c>
      <c r="H201" s="307" t="b">
        <f t="shared" si="13"/>
        <v>0</v>
      </c>
      <c r="I201" s="308">
        <f t="shared" si="14"/>
        <v>1</v>
      </c>
    </row>
    <row r="202" spans="1:9">
      <c r="A202" s="125">
        <v>191</v>
      </c>
      <c r="B202" s="144"/>
      <c r="C202" s="7"/>
      <c r="D202" s="7"/>
      <c r="E202" s="189"/>
      <c r="F202" s="15" t="str">
        <f t="shared" si="11"/>
        <v/>
      </c>
      <c r="G202" s="51" t="str">
        <f t="shared" si="12"/>
        <v/>
      </c>
      <c r="H202" s="307" t="b">
        <f t="shared" si="13"/>
        <v>0</v>
      </c>
      <c r="I202" s="308">
        <f t="shared" si="14"/>
        <v>1</v>
      </c>
    </row>
    <row r="203" spans="1:9">
      <c r="A203" s="125">
        <v>192</v>
      </c>
      <c r="B203" s="144"/>
      <c r="C203" s="7"/>
      <c r="D203" s="7"/>
      <c r="E203" s="189"/>
      <c r="F203" s="15" t="str">
        <f t="shared" si="11"/>
        <v/>
      </c>
      <c r="G203" s="51" t="str">
        <f t="shared" si="12"/>
        <v/>
      </c>
      <c r="H203" s="307" t="b">
        <f t="shared" si="13"/>
        <v>0</v>
      </c>
      <c r="I203" s="308">
        <f t="shared" si="14"/>
        <v>1</v>
      </c>
    </row>
    <row r="204" spans="1:9">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c r="A205" s="125">
        <v>194</v>
      </c>
      <c r="B205" s="144"/>
      <c r="C205" s="7"/>
      <c r="D205" s="7"/>
      <c r="E205" s="189"/>
      <c r="F205" s="15" t="str">
        <f t="shared" si="15"/>
        <v/>
      </c>
      <c r="G205" s="51" t="str">
        <f t="shared" si="16"/>
        <v/>
      </c>
      <c r="H205" s="307" t="b">
        <f t="shared" si="17"/>
        <v>0</v>
      </c>
      <c r="I205" s="308">
        <f t="shared" si="14"/>
        <v>1</v>
      </c>
    </row>
    <row r="206" spans="1:9">
      <c r="A206" s="125">
        <v>195</v>
      </c>
      <c r="B206" s="144"/>
      <c r="C206" s="7"/>
      <c r="D206" s="7"/>
      <c r="E206" s="189"/>
      <c r="F206" s="15" t="str">
        <f t="shared" si="15"/>
        <v/>
      </c>
      <c r="G206" s="51" t="str">
        <f t="shared" si="16"/>
        <v/>
      </c>
      <c r="H206" s="307" t="b">
        <f t="shared" si="17"/>
        <v>0</v>
      </c>
      <c r="I206" s="308">
        <f t="shared" si="14"/>
        <v>1</v>
      </c>
    </row>
    <row r="207" spans="1:9">
      <c r="A207" s="125">
        <v>196</v>
      </c>
      <c r="B207" s="144"/>
      <c r="C207" s="7"/>
      <c r="D207" s="7"/>
      <c r="E207" s="189"/>
      <c r="F207" s="15" t="str">
        <f t="shared" si="15"/>
        <v/>
      </c>
      <c r="G207" s="51" t="str">
        <f t="shared" si="16"/>
        <v/>
      </c>
      <c r="H207" s="307" t="b">
        <f t="shared" si="17"/>
        <v>0</v>
      </c>
      <c r="I207" s="308">
        <f t="shared" si="14"/>
        <v>1</v>
      </c>
    </row>
    <row r="208" spans="1:9">
      <c r="A208" s="125">
        <v>197</v>
      </c>
      <c r="B208" s="144"/>
      <c r="C208" s="7"/>
      <c r="D208" s="7"/>
      <c r="E208" s="189"/>
      <c r="F208" s="15" t="str">
        <f t="shared" si="15"/>
        <v/>
      </c>
      <c r="G208" s="51" t="str">
        <f t="shared" si="16"/>
        <v/>
      </c>
      <c r="H208" s="307" t="b">
        <f t="shared" si="17"/>
        <v>0</v>
      </c>
      <c r="I208" s="308">
        <f t="shared" si="14"/>
        <v>1</v>
      </c>
    </row>
    <row r="209" spans="1:9">
      <c r="A209" s="125">
        <v>198</v>
      </c>
      <c r="B209" s="144"/>
      <c r="C209" s="7"/>
      <c r="D209" s="7"/>
      <c r="E209" s="189"/>
      <c r="F209" s="15" t="str">
        <f t="shared" si="15"/>
        <v/>
      </c>
      <c r="G209" s="51" t="str">
        <f t="shared" si="16"/>
        <v/>
      </c>
      <c r="H209" s="307" t="b">
        <f t="shared" si="17"/>
        <v>0</v>
      </c>
      <c r="I209" s="308">
        <f t="shared" si="14"/>
        <v>1</v>
      </c>
    </row>
    <row r="210" spans="1:9">
      <c r="A210" s="125">
        <v>199</v>
      </c>
      <c r="B210" s="144"/>
      <c r="C210" s="7"/>
      <c r="D210" s="7"/>
      <c r="E210" s="189"/>
      <c r="F210" s="15" t="str">
        <f t="shared" si="15"/>
        <v/>
      </c>
      <c r="G210" s="51" t="str">
        <f t="shared" si="16"/>
        <v/>
      </c>
      <c r="H210" s="307" t="b">
        <f t="shared" si="17"/>
        <v>0</v>
      </c>
      <c r="I210" s="308">
        <f t="shared" si="14"/>
        <v>1</v>
      </c>
    </row>
    <row r="211" spans="1:9">
      <c r="A211" s="125">
        <v>200</v>
      </c>
      <c r="B211" s="144"/>
      <c r="C211" s="7"/>
      <c r="D211" s="7"/>
      <c r="E211" s="189"/>
      <c r="F211" s="15" t="str">
        <f t="shared" si="15"/>
        <v/>
      </c>
      <c r="G211" s="51" t="str">
        <f t="shared" si="16"/>
        <v/>
      </c>
      <c r="H211" s="307" t="b">
        <f t="shared" si="17"/>
        <v>0</v>
      </c>
      <c r="I211" s="308">
        <f t="shared" si="14"/>
        <v>1</v>
      </c>
    </row>
    <row r="212" spans="1:9">
      <c r="A212" s="125">
        <v>201</v>
      </c>
      <c r="B212" s="144"/>
      <c r="C212" s="7"/>
      <c r="D212" s="7"/>
      <c r="E212" s="189"/>
      <c r="F212" s="15" t="str">
        <f t="shared" si="15"/>
        <v/>
      </c>
      <c r="G212" s="51" t="str">
        <f t="shared" si="16"/>
        <v/>
      </c>
      <c r="H212" s="307" t="b">
        <f t="shared" si="17"/>
        <v>0</v>
      </c>
      <c r="I212" s="308">
        <f t="shared" si="14"/>
        <v>1</v>
      </c>
    </row>
    <row r="213" spans="1:9">
      <c r="A213" s="125">
        <v>202</v>
      </c>
      <c r="B213" s="144"/>
      <c r="C213" s="7"/>
      <c r="D213" s="7"/>
      <c r="E213" s="189"/>
      <c r="F213" s="15" t="str">
        <f t="shared" si="15"/>
        <v/>
      </c>
      <c r="G213" s="51" t="str">
        <f t="shared" si="16"/>
        <v/>
      </c>
      <c r="H213" s="307" t="b">
        <f t="shared" si="17"/>
        <v>0</v>
      </c>
      <c r="I213" s="308">
        <f t="shared" si="14"/>
        <v>1</v>
      </c>
    </row>
    <row r="214" spans="1:9">
      <c r="A214" s="125">
        <v>203</v>
      </c>
      <c r="B214" s="144"/>
      <c r="C214" s="7"/>
      <c r="D214" s="7"/>
      <c r="E214" s="189"/>
      <c r="F214" s="15" t="str">
        <f t="shared" si="15"/>
        <v/>
      </c>
      <c r="G214" s="51" t="str">
        <f t="shared" si="16"/>
        <v/>
      </c>
      <c r="H214" s="307" t="b">
        <f t="shared" si="17"/>
        <v>0</v>
      </c>
      <c r="I214" s="308">
        <f t="shared" si="14"/>
        <v>1</v>
      </c>
    </row>
    <row r="215" spans="1:9">
      <c r="A215" s="125">
        <v>204</v>
      </c>
      <c r="B215" s="144"/>
      <c r="C215" s="7"/>
      <c r="D215" s="7"/>
      <c r="E215" s="189"/>
      <c r="F215" s="15" t="str">
        <f t="shared" si="15"/>
        <v/>
      </c>
      <c r="G215" s="51" t="str">
        <f t="shared" si="16"/>
        <v/>
      </c>
      <c r="H215" s="307" t="b">
        <f t="shared" si="17"/>
        <v>0</v>
      </c>
      <c r="I215" s="308">
        <f t="shared" si="14"/>
        <v>1</v>
      </c>
    </row>
    <row r="216" spans="1:9">
      <c r="A216" s="125">
        <v>205</v>
      </c>
      <c r="B216" s="144"/>
      <c r="C216" s="7"/>
      <c r="D216" s="7"/>
      <c r="E216" s="189"/>
      <c r="F216" s="15" t="str">
        <f t="shared" si="15"/>
        <v/>
      </c>
      <c r="G216" s="51" t="str">
        <f t="shared" si="16"/>
        <v/>
      </c>
      <c r="H216" s="307" t="b">
        <f t="shared" si="17"/>
        <v>0</v>
      </c>
      <c r="I216" s="308">
        <f t="shared" si="14"/>
        <v>1</v>
      </c>
    </row>
    <row r="217" spans="1:9">
      <c r="A217" s="125">
        <v>206</v>
      </c>
      <c r="B217" s="144"/>
      <c r="C217" s="7"/>
      <c r="D217" s="7"/>
      <c r="E217" s="189"/>
      <c r="F217" s="15" t="str">
        <f t="shared" si="15"/>
        <v/>
      </c>
      <c r="G217" s="51" t="str">
        <f t="shared" si="16"/>
        <v/>
      </c>
      <c r="H217" s="307" t="b">
        <f t="shared" si="17"/>
        <v>0</v>
      </c>
      <c r="I217" s="308">
        <f t="shared" si="14"/>
        <v>1</v>
      </c>
    </row>
    <row r="218" spans="1:9">
      <c r="A218" s="125">
        <v>207</v>
      </c>
      <c r="B218" s="144"/>
      <c r="C218" s="7"/>
      <c r="D218" s="7"/>
      <c r="E218" s="189"/>
      <c r="F218" s="15" t="str">
        <f t="shared" si="15"/>
        <v/>
      </c>
      <c r="G218" s="51" t="str">
        <f t="shared" si="16"/>
        <v/>
      </c>
      <c r="H218" s="307" t="b">
        <f t="shared" si="17"/>
        <v>0</v>
      </c>
      <c r="I218" s="308">
        <f t="shared" si="14"/>
        <v>1</v>
      </c>
    </row>
    <row r="219" spans="1:9">
      <c r="A219" s="125">
        <v>208</v>
      </c>
      <c r="B219" s="144"/>
      <c r="C219" s="7"/>
      <c r="D219" s="7"/>
      <c r="E219" s="189"/>
      <c r="F219" s="15" t="str">
        <f t="shared" si="15"/>
        <v/>
      </c>
      <c r="G219" s="51" t="str">
        <f t="shared" si="16"/>
        <v/>
      </c>
      <c r="H219" s="307" t="b">
        <f t="shared" si="17"/>
        <v>0</v>
      </c>
      <c r="I219" s="308">
        <f t="shared" si="14"/>
        <v>1</v>
      </c>
    </row>
    <row r="220" spans="1:9">
      <c r="A220" s="125">
        <v>209</v>
      </c>
      <c r="B220" s="144"/>
      <c r="C220" s="7"/>
      <c r="D220" s="7"/>
      <c r="E220" s="189"/>
      <c r="F220" s="15" t="str">
        <f t="shared" si="15"/>
        <v/>
      </c>
      <c r="G220" s="51" t="str">
        <f t="shared" si="16"/>
        <v/>
      </c>
      <c r="H220" s="307" t="b">
        <f t="shared" si="17"/>
        <v>0</v>
      </c>
      <c r="I220" s="308">
        <f t="shared" si="14"/>
        <v>1</v>
      </c>
    </row>
    <row r="221" spans="1:9">
      <c r="A221" s="125">
        <v>210</v>
      </c>
      <c r="B221" s="144"/>
      <c r="C221" s="7"/>
      <c r="D221" s="7"/>
      <c r="E221" s="189"/>
      <c r="F221" s="15" t="str">
        <f t="shared" si="15"/>
        <v/>
      </c>
      <c r="G221" s="51" t="str">
        <f t="shared" si="16"/>
        <v/>
      </c>
      <c r="H221" s="307" t="b">
        <f t="shared" si="17"/>
        <v>0</v>
      </c>
      <c r="I221" s="308">
        <f t="shared" si="14"/>
        <v>1</v>
      </c>
    </row>
    <row r="222" spans="1:9">
      <c r="A222" s="125">
        <v>211</v>
      </c>
      <c r="B222" s="144"/>
      <c r="C222" s="7"/>
      <c r="D222" s="7"/>
      <c r="E222" s="189"/>
      <c r="F222" s="15" t="str">
        <f t="shared" si="15"/>
        <v/>
      </c>
      <c r="G222" s="51" t="str">
        <f t="shared" si="16"/>
        <v/>
      </c>
      <c r="H222" s="307" t="b">
        <f t="shared" si="17"/>
        <v>0</v>
      </c>
      <c r="I222" s="308">
        <f t="shared" si="14"/>
        <v>1</v>
      </c>
    </row>
    <row r="223" spans="1:9">
      <c r="A223" s="125">
        <v>212</v>
      </c>
      <c r="B223" s="144"/>
      <c r="C223" s="7"/>
      <c r="D223" s="7"/>
      <c r="E223" s="189"/>
      <c r="F223" s="15" t="str">
        <f t="shared" si="15"/>
        <v/>
      </c>
      <c r="G223" s="51" t="str">
        <f t="shared" si="16"/>
        <v/>
      </c>
      <c r="H223" s="307" t="b">
        <f t="shared" si="17"/>
        <v>0</v>
      </c>
      <c r="I223" s="308">
        <f t="shared" si="14"/>
        <v>1</v>
      </c>
    </row>
    <row r="224" spans="1:9">
      <c r="A224" s="125">
        <v>213</v>
      </c>
      <c r="B224" s="144"/>
      <c r="C224" s="7"/>
      <c r="D224" s="7"/>
      <c r="E224" s="189"/>
      <c r="F224" s="15" t="str">
        <f t="shared" si="15"/>
        <v/>
      </c>
      <c r="G224" s="51" t="str">
        <f t="shared" si="16"/>
        <v/>
      </c>
      <c r="H224" s="307" t="b">
        <f t="shared" si="17"/>
        <v>0</v>
      </c>
      <c r="I224" s="308">
        <f t="shared" si="14"/>
        <v>1</v>
      </c>
    </row>
    <row r="225" spans="1:9">
      <c r="A225" s="125">
        <v>214</v>
      </c>
      <c r="B225" s="144"/>
      <c r="C225" s="7"/>
      <c r="D225" s="7"/>
      <c r="E225" s="189"/>
      <c r="F225" s="15" t="str">
        <f t="shared" si="15"/>
        <v/>
      </c>
      <c r="G225" s="51" t="str">
        <f t="shared" si="16"/>
        <v/>
      </c>
      <c r="H225" s="307" t="b">
        <f t="shared" si="17"/>
        <v>0</v>
      </c>
      <c r="I225" s="308">
        <f t="shared" si="14"/>
        <v>1</v>
      </c>
    </row>
    <row r="226" spans="1:9">
      <c r="A226" s="125">
        <v>215</v>
      </c>
      <c r="B226" s="144"/>
      <c r="C226" s="7"/>
      <c r="D226" s="7"/>
      <c r="E226" s="189"/>
      <c r="F226" s="15" t="str">
        <f t="shared" si="15"/>
        <v/>
      </c>
      <c r="G226" s="51" t="str">
        <f t="shared" si="16"/>
        <v/>
      </c>
      <c r="H226" s="307" t="b">
        <f t="shared" si="17"/>
        <v>0</v>
      </c>
      <c r="I226" s="308">
        <f t="shared" si="14"/>
        <v>1</v>
      </c>
    </row>
    <row r="227" spans="1:9">
      <c r="A227" s="125">
        <v>216</v>
      </c>
      <c r="B227" s="144"/>
      <c r="C227" s="7"/>
      <c r="D227" s="7"/>
      <c r="E227" s="189"/>
      <c r="F227" s="15" t="str">
        <f t="shared" si="15"/>
        <v/>
      </c>
      <c r="G227" s="51" t="str">
        <f t="shared" si="16"/>
        <v/>
      </c>
      <c r="H227" s="307" t="b">
        <f t="shared" si="17"/>
        <v>0</v>
      </c>
      <c r="I227" s="308">
        <f t="shared" si="14"/>
        <v>1</v>
      </c>
    </row>
    <row r="228" spans="1:9">
      <c r="A228" s="125">
        <v>217</v>
      </c>
      <c r="B228" s="144"/>
      <c r="C228" s="7"/>
      <c r="D228" s="7"/>
      <c r="E228" s="189"/>
      <c r="F228" s="15" t="str">
        <f t="shared" si="15"/>
        <v/>
      </c>
      <c r="G228" s="51" t="str">
        <f t="shared" si="16"/>
        <v/>
      </c>
      <c r="H228" s="307" t="b">
        <f t="shared" si="17"/>
        <v>0</v>
      </c>
      <c r="I228" s="308">
        <f t="shared" si="14"/>
        <v>1</v>
      </c>
    </row>
    <row r="229" spans="1:9">
      <c r="A229" s="125">
        <v>218</v>
      </c>
      <c r="B229" s="144"/>
      <c r="C229" s="7"/>
      <c r="D229" s="7"/>
      <c r="E229" s="189"/>
      <c r="F229" s="15" t="str">
        <f t="shared" si="15"/>
        <v/>
      </c>
      <c r="G229" s="51" t="str">
        <f t="shared" si="16"/>
        <v/>
      </c>
      <c r="H229" s="307" t="b">
        <f t="shared" si="17"/>
        <v>0</v>
      </c>
      <c r="I229" s="308">
        <f t="shared" si="14"/>
        <v>1</v>
      </c>
    </row>
    <row r="230" spans="1:9">
      <c r="A230" s="125">
        <v>219</v>
      </c>
      <c r="B230" s="144"/>
      <c r="C230" s="7"/>
      <c r="D230" s="7"/>
      <c r="E230" s="189"/>
      <c r="F230" s="15" t="str">
        <f t="shared" si="15"/>
        <v/>
      </c>
      <c r="G230" s="51" t="str">
        <f t="shared" si="16"/>
        <v/>
      </c>
      <c r="H230" s="307" t="b">
        <f t="shared" si="17"/>
        <v>0</v>
      </c>
      <c r="I230" s="308">
        <f t="shared" si="14"/>
        <v>1</v>
      </c>
    </row>
    <row r="231" spans="1:9">
      <c r="A231" s="125">
        <v>220</v>
      </c>
      <c r="B231" s="144"/>
      <c r="C231" s="7"/>
      <c r="D231" s="7"/>
      <c r="E231" s="189"/>
      <c r="F231" s="15" t="str">
        <f t="shared" si="15"/>
        <v/>
      </c>
      <c r="G231" s="51" t="str">
        <f t="shared" si="16"/>
        <v/>
      </c>
      <c r="H231" s="307" t="b">
        <f t="shared" si="17"/>
        <v>0</v>
      </c>
      <c r="I231" s="308">
        <f t="shared" si="14"/>
        <v>1</v>
      </c>
    </row>
    <row r="232" spans="1:9">
      <c r="A232" s="125">
        <v>221</v>
      </c>
      <c r="B232" s="144"/>
      <c r="C232" s="7"/>
      <c r="D232" s="7"/>
      <c r="E232" s="189"/>
      <c r="F232" s="15" t="str">
        <f t="shared" si="15"/>
        <v/>
      </c>
      <c r="G232" s="51" t="str">
        <f t="shared" si="16"/>
        <v/>
      </c>
      <c r="H232" s="307" t="b">
        <f t="shared" si="17"/>
        <v>0</v>
      </c>
      <c r="I232" s="308">
        <f t="shared" si="14"/>
        <v>1</v>
      </c>
    </row>
    <row r="233" spans="1:9">
      <c r="A233" s="125">
        <v>222</v>
      </c>
      <c r="B233" s="144"/>
      <c r="C233" s="7"/>
      <c r="D233" s="7"/>
      <c r="E233" s="189"/>
      <c r="F233" s="15" t="str">
        <f t="shared" si="15"/>
        <v/>
      </c>
      <c r="G233" s="51" t="str">
        <f t="shared" si="16"/>
        <v/>
      </c>
      <c r="H233" s="307" t="b">
        <f t="shared" si="17"/>
        <v>0</v>
      </c>
      <c r="I233" s="308">
        <f t="shared" si="14"/>
        <v>1</v>
      </c>
    </row>
    <row r="234" spans="1:9">
      <c r="A234" s="125">
        <v>223</v>
      </c>
      <c r="B234" s="144"/>
      <c r="C234" s="7"/>
      <c r="D234" s="7"/>
      <c r="E234" s="189"/>
      <c r="F234" s="15" t="str">
        <f t="shared" si="15"/>
        <v/>
      </c>
      <c r="G234" s="51" t="str">
        <f t="shared" si="16"/>
        <v/>
      </c>
      <c r="H234" s="307" t="b">
        <f t="shared" si="17"/>
        <v>0</v>
      </c>
      <c r="I234" s="308">
        <f t="shared" si="14"/>
        <v>1</v>
      </c>
    </row>
    <row r="235" spans="1:9">
      <c r="A235" s="125">
        <v>224</v>
      </c>
      <c r="B235" s="144"/>
      <c r="C235" s="7"/>
      <c r="D235" s="7"/>
      <c r="E235" s="189"/>
      <c r="F235" s="15" t="str">
        <f t="shared" si="15"/>
        <v/>
      </c>
      <c r="G235" s="51" t="str">
        <f t="shared" si="16"/>
        <v/>
      </c>
      <c r="H235" s="307" t="b">
        <f t="shared" si="17"/>
        <v>0</v>
      </c>
      <c r="I235" s="308">
        <f t="shared" si="14"/>
        <v>1</v>
      </c>
    </row>
    <row r="236" spans="1:9">
      <c r="A236" s="125">
        <v>225</v>
      </c>
      <c r="B236" s="144"/>
      <c r="C236" s="7"/>
      <c r="D236" s="7"/>
      <c r="E236" s="189"/>
      <c r="F236" s="15" t="str">
        <f t="shared" si="15"/>
        <v/>
      </c>
      <c r="G236" s="51" t="str">
        <f t="shared" si="16"/>
        <v/>
      </c>
      <c r="H236" s="307" t="b">
        <f t="shared" si="17"/>
        <v>0</v>
      </c>
      <c r="I236" s="308">
        <f t="shared" si="14"/>
        <v>1</v>
      </c>
    </row>
    <row r="237" spans="1:9">
      <c r="A237" s="125">
        <v>226</v>
      </c>
      <c r="B237" s="144"/>
      <c r="C237" s="7"/>
      <c r="D237" s="7"/>
      <c r="E237" s="189"/>
      <c r="F237" s="15" t="str">
        <f t="shared" si="15"/>
        <v/>
      </c>
      <c r="G237" s="51" t="str">
        <f t="shared" si="16"/>
        <v/>
      </c>
      <c r="H237" s="307" t="b">
        <f t="shared" si="17"/>
        <v>0</v>
      </c>
      <c r="I237" s="308">
        <f t="shared" si="14"/>
        <v>1</v>
      </c>
    </row>
    <row r="238" spans="1:9">
      <c r="A238" s="125">
        <v>227</v>
      </c>
      <c r="B238" s="144"/>
      <c r="C238" s="7"/>
      <c r="D238" s="7"/>
      <c r="E238" s="189"/>
      <c r="F238" s="15" t="str">
        <f t="shared" si="15"/>
        <v/>
      </c>
      <c r="G238" s="51" t="str">
        <f t="shared" si="16"/>
        <v/>
      </c>
      <c r="H238" s="307" t="b">
        <f t="shared" si="17"/>
        <v>0</v>
      </c>
      <c r="I238" s="308">
        <f t="shared" si="14"/>
        <v>1</v>
      </c>
    </row>
    <row r="239" spans="1:9">
      <c r="A239" s="125">
        <v>228</v>
      </c>
      <c r="B239" s="144"/>
      <c r="C239" s="7"/>
      <c r="D239" s="7"/>
      <c r="E239" s="189"/>
      <c r="F239" s="15" t="str">
        <f t="shared" si="15"/>
        <v/>
      </c>
      <c r="G239" s="51" t="str">
        <f t="shared" si="16"/>
        <v/>
      </c>
      <c r="H239" s="307" t="b">
        <f t="shared" si="17"/>
        <v>0</v>
      </c>
      <c r="I239" s="308">
        <f t="shared" ref="I239:I261" si="18">LEN(C239)-LEN(SUBSTITUTE(C239,",",""))+1</f>
        <v>1</v>
      </c>
    </row>
    <row r="240" spans="1:9">
      <c r="A240" s="125">
        <v>229</v>
      </c>
      <c r="B240" s="144"/>
      <c r="C240" s="7"/>
      <c r="D240" s="7"/>
      <c r="E240" s="189"/>
      <c r="F240" s="15" t="str">
        <f t="shared" si="15"/>
        <v/>
      </c>
      <c r="G240" s="51" t="str">
        <f t="shared" si="16"/>
        <v/>
      </c>
      <c r="H240" s="307" t="b">
        <f t="shared" si="17"/>
        <v>0</v>
      </c>
      <c r="I240" s="308">
        <f t="shared" si="18"/>
        <v>1</v>
      </c>
    </row>
    <row r="241" spans="1:9">
      <c r="A241" s="125">
        <v>230</v>
      </c>
      <c r="B241" s="144"/>
      <c r="C241" s="7"/>
      <c r="D241" s="7"/>
      <c r="E241" s="189"/>
      <c r="F241" s="15" t="str">
        <f t="shared" si="15"/>
        <v/>
      </c>
      <c r="G241" s="51" t="str">
        <f t="shared" si="16"/>
        <v/>
      </c>
      <c r="H241" s="307" t="b">
        <f t="shared" si="17"/>
        <v>0</v>
      </c>
      <c r="I241" s="308">
        <f t="shared" si="18"/>
        <v>1</v>
      </c>
    </row>
    <row r="242" spans="1:9">
      <c r="A242" s="125">
        <v>231</v>
      </c>
      <c r="B242" s="144"/>
      <c r="C242" s="7"/>
      <c r="D242" s="7"/>
      <c r="E242" s="189"/>
      <c r="F242" s="15" t="str">
        <f t="shared" si="15"/>
        <v/>
      </c>
      <c r="G242" s="51" t="str">
        <f t="shared" si="16"/>
        <v/>
      </c>
      <c r="H242" s="307" t="b">
        <f t="shared" si="17"/>
        <v>0</v>
      </c>
      <c r="I242" s="308">
        <f t="shared" si="18"/>
        <v>1</v>
      </c>
    </row>
    <row r="243" spans="1:9">
      <c r="A243" s="125">
        <v>232</v>
      </c>
      <c r="B243" s="144"/>
      <c r="C243" s="7"/>
      <c r="D243" s="7"/>
      <c r="E243" s="189"/>
      <c r="F243" s="15" t="str">
        <f t="shared" si="15"/>
        <v/>
      </c>
      <c r="G243" s="51" t="str">
        <f t="shared" si="16"/>
        <v/>
      </c>
      <c r="H243" s="307" t="b">
        <f t="shared" si="17"/>
        <v>0</v>
      </c>
      <c r="I243" s="308">
        <f t="shared" si="18"/>
        <v>1</v>
      </c>
    </row>
    <row r="244" spans="1:9">
      <c r="A244" s="125">
        <v>233</v>
      </c>
      <c r="B244" s="144"/>
      <c r="C244" s="7"/>
      <c r="D244" s="7"/>
      <c r="E244" s="189"/>
      <c r="F244" s="15" t="str">
        <f t="shared" si="15"/>
        <v/>
      </c>
      <c r="G244" s="51" t="str">
        <f t="shared" si="16"/>
        <v/>
      </c>
      <c r="H244" s="307" t="b">
        <f t="shared" si="17"/>
        <v>0</v>
      </c>
      <c r="I244" s="308">
        <f t="shared" si="18"/>
        <v>1</v>
      </c>
    </row>
    <row r="245" spans="1:9">
      <c r="A245" s="125">
        <v>234</v>
      </c>
      <c r="B245" s="144"/>
      <c r="C245" s="7"/>
      <c r="D245" s="7"/>
      <c r="E245" s="189"/>
      <c r="F245" s="15" t="str">
        <f t="shared" si="15"/>
        <v/>
      </c>
      <c r="G245" s="51" t="str">
        <f t="shared" si="16"/>
        <v/>
      </c>
      <c r="H245" s="307" t="b">
        <f t="shared" si="17"/>
        <v>0</v>
      </c>
      <c r="I245" s="308">
        <f t="shared" si="18"/>
        <v>1</v>
      </c>
    </row>
    <row r="246" spans="1:9">
      <c r="A246" s="125">
        <v>235</v>
      </c>
      <c r="B246" s="144"/>
      <c r="C246" s="7"/>
      <c r="D246" s="7"/>
      <c r="E246" s="189"/>
      <c r="F246" s="15" t="str">
        <f t="shared" si="15"/>
        <v/>
      </c>
      <c r="G246" s="51" t="str">
        <f t="shared" si="16"/>
        <v/>
      </c>
      <c r="H246" s="307" t="b">
        <f t="shared" si="17"/>
        <v>0</v>
      </c>
      <c r="I246" s="308">
        <f t="shared" si="18"/>
        <v>1</v>
      </c>
    </row>
    <row r="247" spans="1:9">
      <c r="A247" s="125">
        <v>236</v>
      </c>
      <c r="B247" s="144"/>
      <c r="C247" s="7"/>
      <c r="D247" s="7"/>
      <c r="E247" s="189"/>
      <c r="F247" s="15" t="str">
        <f t="shared" si="15"/>
        <v/>
      </c>
      <c r="G247" s="51" t="str">
        <f t="shared" si="16"/>
        <v/>
      </c>
      <c r="H247" s="307" t="b">
        <f t="shared" si="17"/>
        <v>0</v>
      </c>
      <c r="I247" s="308">
        <f t="shared" si="18"/>
        <v>1</v>
      </c>
    </row>
    <row r="248" spans="1:9">
      <c r="A248" s="125">
        <v>237</v>
      </c>
      <c r="B248" s="144"/>
      <c r="C248" s="7"/>
      <c r="D248" s="7"/>
      <c r="E248" s="189"/>
      <c r="F248" s="15" t="str">
        <f t="shared" si="15"/>
        <v/>
      </c>
      <c r="G248" s="51" t="str">
        <f t="shared" si="16"/>
        <v/>
      </c>
      <c r="H248" s="307" t="b">
        <f t="shared" si="17"/>
        <v>0</v>
      </c>
      <c r="I248" s="308">
        <f t="shared" si="18"/>
        <v>1</v>
      </c>
    </row>
    <row r="249" spans="1:9">
      <c r="A249" s="125">
        <v>238</v>
      </c>
      <c r="B249" s="144"/>
      <c r="C249" s="7"/>
      <c r="D249" s="7"/>
      <c r="E249" s="189"/>
      <c r="F249" s="15" t="str">
        <f t="shared" si="15"/>
        <v/>
      </c>
      <c r="G249" s="51" t="str">
        <f t="shared" si="16"/>
        <v/>
      </c>
      <c r="H249" s="307" t="b">
        <f t="shared" si="17"/>
        <v>0</v>
      </c>
      <c r="I249" s="308">
        <f t="shared" si="18"/>
        <v>1</v>
      </c>
    </row>
    <row r="250" spans="1:9">
      <c r="A250" s="125">
        <v>239</v>
      </c>
      <c r="B250" s="144"/>
      <c r="C250" s="7"/>
      <c r="D250" s="7"/>
      <c r="E250" s="189"/>
      <c r="F250" s="15" t="str">
        <f t="shared" si="15"/>
        <v/>
      </c>
      <c r="G250" s="51" t="str">
        <f t="shared" si="16"/>
        <v/>
      </c>
      <c r="H250" s="307" t="b">
        <f t="shared" si="17"/>
        <v>0</v>
      </c>
      <c r="I250" s="308">
        <f t="shared" si="18"/>
        <v>1</v>
      </c>
    </row>
    <row r="251" spans="1:9">
      <c r="A251" s="125">
        <v>240</v>
      </c>
      <c r="B251" s="144"/>
      <c r="C251" s="7"/>
      <c r="D251" s="7"/>
      <c r="E251" s="189"/>
      <c r="F251" s="15" t="str">
        <f t="shared" si="15"/>
        <v/>
      </c>
      <c r="G251" s="51" t="str">
        <f t="shared" si="16"/>
        <v/>
      </c>
      <c r="H251" s="307" t="b">
        <f t="shared" si="17"/>
        <v>0</v>
      </c>
      <c r="I251" s="308">
        <f t="shared" si="18"/>
        <v>1</v>
      </c>
    </row>
    <row r="252" spans="1:9">
      <c r="A252" s="125">
        <v>241</v>
      </c>
      <c r="B252" s="144"/>
      <c r="C252" s="7"/>
      <c r="D252" s="7"/>
      <c r="E252" s="189"/>
      <c r="F252" s="15" t="str">
        <f t="shared" si="15"/>
        <v/>
      </c>
      <c r="G252" s="51" t="str">
        <f t="shared" si="16"/>
        <v/>
      </c>
      <c r="H252" s="307" t="b">
        <f t="shared" si="17"/>
        <v>0</v>
      </c>
      <c r="I252" s="308">
        <f t="shared" si="18"/>
        <v>1</v>
      </c>
    </row>
    <row r="253" spans="1:9">
      <c r="A253" s="125">
        <v>242</v>
      </c>
      <c r="B253" s="144"/>
      <c r="C253" s="7"/>
      <c r="D253" s="7"/>
      <c r="E253" s="189"/>
      <c r="F253" s="15" t="str">
        <f t="shared" si="15"/>
        <v/>
      </c>
      <c r="G253" s="51" t="str">
        <f t="shared" si="16"/>
        <v/>
      </c>
      <c r="H253" s="307" t="b">
        <f t="shared" si="17"/>
        <v>0</v>
      </c>
      <c r="I253" s="308">
        <f t="shared" si="18"/>
        <v>1</v>
      </c>
    </row>
    <row r="254" spans="1:9">
      <c r="A254" s="125">
        <v>243</v>
      </c>
      <c r="B254" s="144"/>
      <c r="C254" s="7"/>
      <c r="D254" s="7"/>
      <c r="E254" s="189"/>
      <c r="F254" s="15" t="str">
        <f t="shared" si="15"/>
        <v/>
      </c>
      <c r="G254" s="51" t="str">
        <f t="shared" si="16"/>
        <v/>
      </c>
      <c r="H254" s="307" t="b">
        <f t="shared" si="17"/>
        <v>0</v>
      </c>
      <c r="I254" s="308">
        <f t="shared" si="18"/>
        <v>1</v>
      </c>
    </row>
    <row r="255" spans="1:9">
      <c r="A255" s="125">
        <v>244</v>
      </c>
      <c r="B255" s="144"/>
      <c r="C255" s="7"/>
      <c r="D255" s="7"/>
      <c r="E255" s="189"/>
      <c r="F255" s="15" t="str">
        <f t="shared" si="15"/>
        <v/>
      </c>
      <c r="G255" s="51" t="str">
        <f t="shared" si="16"/>
        <v/>
      </c>
      <c r="H255" s="307" t="b">
        <f t="shared" si="17"/>
        <v>0</v>
      </c>
      <c r="I255" s="308">
        <f t="shared" si="18"/>
        <v>1</v>
      </c>
    </row>
    <row r="256" spans="1:9">
      <c r="A256" s="125">
        <v>245</v>
      </c>
      <c r="B256" s="144"/>
      <c r="C256" s="7"/>
      <c r="D256" s="7"/>
      <c r="E256" s="189"/>
      <c r="F256" s="15" t="str">
        <f t="shared" si="15"/>
        <v/>
      </c>
      <c r="G256" s="51" t="str">
        <f t="shared" si="16"/>
        <v/>
      </c>
      <c r="H256" s="307" t="b">
        <f t="shared" si="17"/>
        <v>0</v>
      </c>
      <c r="I256" s="308">
        <f t="shared" si="18"/>
        <v>1</v>
      </c>
    </row>
    <row r="257" spans="1:9">
      <c r="A257" s="125">
        <v>246</v>
      </c>
      <c r="B257" s="144"/>
      <c r="C257" s="7"/>
      <c r="D257" s="7"/>
      <c r="E257" s="189"/>
      <c r="F257" s="15" t="str">
        <f t="shared" si="15"/>
        <v/>
      </c>
      <c r="G257" s="51" t="str">
        <f t="shared" si="16"/>
        <v/>
      </c>
      <c r="H257" s="307" t="b">
        <f t="shared" si="17"/>
        <v>0</v>
      </c>
      <c r="I257" s="308">
        <f t="shared" si="18"/>
        <v>1</v>
      </c>
    </row>
    <row r="258" spans="1:9">
      <c r="A258" s="125">
        <v>247</v>
      </c>
      <c r="B258" s="144"/>
      <c r="C258" s="7"/>
      <c r="D258" s="7"/>
      <c r="E258" s="189"/>
      <c r="F258" s="15" t="str">
        <f t="shared" si="15"/>
        <v/>
      </c>
      <c r="G258" s="51" t="str">
        <f t="shared" si="16"/>
        <v/>
      </c>
      <c r="H258" s="307" t="b">
        <f t="shared" si="17"/>
        <v>0</v>
      </c>
      <c r="I258" s="308">
        <f t="shared" si="18"/>
        <v>1</v>
      </c>
    </row>
    <row r="259" spans="1:9">
      <c r="A259" s="125">
        <v>248</v>
      </c>
      <c r="B259" s="144"/>
      <c r="C259" s="7"/>
      <c r="D259" s="7"/>
      <c r="E259" s="189"/>
      <c r="F259" s="15" t="str">
        <f t="shared" si="15"/>
        <v/>
      </c>
      <c r="G259" s="51" t="str">
        <f t="shared" si="16"/>
        <v/>
      </c>
      <c r="H259" s="307" t="b">
        <f t="shared" si="17"/>
        <v>0</v>
      </c>
      <c r="I259" s="308">
        <f t="shared" si="18"/>
        <v>1</v>
      </c>
    </row>
    <row r="260" spans="1:9">
      <c r="A260" s="125">
        <v>249</v>
      </c>
      <c r="B260" s="144"/>
      <c r="C260" s="7"/>
      <c r="D260" s="7"/>
      <c r="E260" s="189"/>
      <c r="F260" s="15" t="str">
        <f t="shared" si="15"/>
        <v/>
      </c>
      <c r="G260" s="51" t="str">
        <f t="shared" si="16"/>
        <v/>
      </c>
      <c r="H260" s="307" t="b">
        <f t="shared" si="17"/>
        <v>0</v>
      </c>
      <c r="I260" s="308">
        <f t="shared" si="18"/>
        <v>1</v>
      </c>
    </row>
    <row r="261" spans="1:9">
      <c r="A261" s="125">
        <v>250</v>
      </c>
      <c r="B261" s="144"/>
      <c r="C261" s="7"/>
      <c r="D261" s="7"/>
      <c r="E261" s="189"/>
      <c r="F261" s="15" t="str">
        <f t="shared" si="15"/>
        <v/>
      </c>
      <c r="G261" s="51" t="str">
        <f t="shared" si="16"/>
        <v/>
      </c>
      <c r="H261" s="307" t="b">
        <f t="shared" si="17"/>
        <v>0</v>
      </c>
      <c r="I261" s="308">
        <f t="shared" si="18"/>
        <v>1</v>
      </c>
    </row>
  </sheetData>
  <sheetProtection algorithmName="SHA-512" hashValue="DHpqYkiRZurPP68Dib7chxh4OeeLstyRI9wmwLjZ9D9z15MLDIO9n2ZG/mUVsYQKrFeOv/Nfb2HM9p0IHgeeZQ==" saltValue="4IZ1Jd0wnIFveIjlFvyLY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C12" sqref="C12:C14"/>
    </sheetView>
  </sheetViews>
  <sheetFormatPr defaultColWidth="9.140625" defaultRowHeight="15.7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c r="A1" s="52" t="s">
        <v>483</v>
      </c>
      <c r="C1" s="54"/>
      <c r="D1" s="56"/>
      <c r="E1" s="55"/>
    </row>
    <row r="2" spans="1:7" s="53" customFormat="1">
      <c r="A2" s="304" t="str">
        <f>IF(ISBLANK(facultate), IF(ISBLANK(departament),"","Departament " &amp; departament), "Facultatea " &amp; facultate)</f>
        <v>Facultatea Științe ale Comunicării</v>
      </c>
      <c r="C2" s="54"/>
      <c r="D2" s="56"/>
      <c r="E2" s="55"/>
    </row>
    <row r="3" spans="1:7" s="53" customFormat="1">
      <c r="A3" s="304" t="str">
        <f>IF(ISBLANK(departament),"","Departamentul " &amp; departament)</f>
        <v>Departamentul Comunicare și Limbi Străine</v>
      </c>
      <c r="C3" s="54"/>
      <c r="D3" s="56"/>
      <c r="E3" s="55"/>
    </row>
    <row r="4" spans="1:7">
      <c r="A4" s="448" t="s">
        <v>836</v>
      </c>
      <c r="B4" s="448"/>
      <c r="C4" s="448"/>
      <c r="D4" s="448"/>
      <c r="E4" s="448"/>
      <c r="F4" s="448"/>
    </row>
    <row r="5" spans="1:7">
      <c r="A5" s="517" t="s">
        <v>1082</v>
      </c>
      <c r="B5" s="517"/>
      <c r="C5" s="517"/>
      <c r="D5" s="517"/>
      <c r="E5" s="196"/>
    </row>
    <row r="6" spans="1:7" ht="13.5" customHeight="1">
      <c r="C6" s="57"/>
      <c r="D6" s="305" t="str">
        <f>CONCATENATE(functie," ",nume_candidat)</f>
        <v>Profesor Pop Mirela-Cristina</v>
      </c>
    </row>
    <row r="7" spans="1:7" ht="18.75" customHeight="1">
      <c r="A7" s="446" t="s">
        <v>338</v>
      </c>
      <c r="B7" s="446" t="s">
        <v>1044</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306" t="str">
        <f>CONCATENATE("ultimii ",durata_evaluare," ani")</f>
        <v>ultimii 5 ani</v>
      </c>
      <c r="E10" s="306" t="str">
        <f>CONCATENATE("ultimii                                  ",durata_evaluare," ani")</f>
        <v>ultimii                                  5 ani</v>
      </c>
      <c r="F10" s="469"/>
      <c r="G10" s="453"/>
    </row>
    <row r="11" spans="1:7">
      <c r="A11" s="79"/>
      <c r="B11" s="58"/>
      <c r="C11" s="29"/>
      <c r="D11" s="130">
        <f>SUMIF(D12:D1012,"&gt;0")</f>
        <v>0</v>
      </c>
      <c r="E11" s="4">
        <f>SUMIF(E12:E1110,"&gt;0")</f>
        <v>0</v>
      </c>
      <c r="F11" s="261"/>
    </row>
    <row r="12" spans="1:7">
      <c r="A12" s="36">
        <v>1</v>
      </c>
      <c r="B12" s="7"/>
      <c r="C12" s="189"/>
      <c r="D12" s="15" t="str">
        <f t="shared" ref="D12:D75" si="0">IF(OR($B12="",,$C12&lt;an_initial,$C12&gt;an_final),"",E12*50)</f>
        <v/>
      </c>
      <c r="E12" s="51" t="str">
        <f t="shared" ref="E12:E43" si="1">IF(OR($B12="",,$C12="",$C12&gt;an_final),"",IF($C12&gt;=an_initial,1,""))</f>
        <v/>
      </c>
      <c r="F12" s="307" t="b">
        <f t="shared" ref="F12:F75" si="2">IF(nume_candidat="",FALSE,ISNUMBER(SEARCH(nume_candidat,$B12)))</f>
        <v>0</v>
      </c>
      <c r="G12" s="308">
        <f t="shared" ref="G12:G43" si="3">LEN(B12)-LEN(SUBSTITUTE(B12,",",""))+1</f>
        <v>1</v>
      </c>
    </row>
    <row r="13" spans="1:7">
      <c r="A13" s="36">
        <v>2</v>
      </c>
      <c r="B13" s="7"/>
      <c r="C13" s="189"/>
      <c r="D13" s="15" t="str">
        <f t="shared" si="0"/>
        <v/>
      </c>
      <c r="E13" s="51" t="str">
        <f t="shared" si="1"/>
        <v/>
      </c>
      <c r="F13" s="307" t="b">
        <f t="shared" si="2"/>
        <v>0</v>
      </c>
      <c r="G13" s="308">
        <f t="shared" si="3"/>
        <v>1</v>
      </c>
    </row>
    <row r="14" spans="1:7">
      <c r="A14" s="36">
        <v>3</v>
      </c>
      <c r="B14" s="7"/>
      <c r="C14" s="189"/>
      <c r="D14" s="15" t="str">
        <f t="shared" si="0"/>
        <v/>
      </c>
      <c r="E14" s="51" t="str">
        <f t="shared" si="1"/>
        <v/>
      </c>
      <c r="F14" s="307" t="b">
        <f t="shared" si="2"/>
        <v>0</v>
      </c>
      <c r="G14" s="308">
        <f t="shared" si="3"/>
        <v>1</v>
      </c>
    </row>
    <row r="15" spans="1:7">
      <c r="A15" s="36">
        <v>4</v>
      </c>
      <c r="B15" s="6"/>
      <c r="C15" s="188"/>
      <c r="D15" s="15" t="str">
        <f t="shared" si="0"/>
        <v/>
      </c>
      <c r="E15" s="51" t="str">
        <f t="shared" si="1"/>
        <v/>
      </c>
      <c r="F15" s="307" t="b">
        <f t="shared" si="2"/>
        <v>0</v>
      </c>
      <c r="G15" s="308">
        <f t="shared" si="3"/>
        <v>1</v>
      </c>
    </row>
    <row r="16" spans="1:7">
      <c r="A16" s="36">
        <v>5</v>
      </c>
      <c r="B16" s="6"/>
      <c r="C16" s="188"/>
      <c r="D16" s="15" t="str">
        <f t="shared" si="0"/>
        <v/>
      </c>
      <c r="E16" s="51" t="str">
        <f t="shared" si="1"/>
        <v/>
      </c>
      <c r="F16" s="307" t="b">
        <f t="shared" si="2"/>
        <v>0</v>
      </c>
      <c r="G16" s="308">
        <f t="shared" si="3"/>
        <v>1</v>
      </c>
    </row>
    <row r="17" spans="1:7">
      <c r="A17" s="36">
        <v>6</v>
      </c>
      <c r="B17" s="6"/>
      <c r="C17" s="188"/>
      <c r="D17" s="15" t="str">
        <f t="shared" si="0"/>
        <v/>
      </c>
      <c r="E17" s="51" t="str">
        <f t="shared" si="1"/>
        <v/>
      </c>
      <c r="F17" s="307" t="b">
        <f t="shared" si="2"/>
        <v>0</v>
      </c>
      <c r="G17" s="308">
        <f t="shared" si="3"/>
        <v>1</v>
      </c>
    </row>
    <row r="18" spans="1:7">
      <c r="A18" s="36">
        <v>7</v>
      </c>
      <c r="B18" s="6"/>
      <c r="C18" s="188"/>
      <c r="D18" s="15" t="str">
        <f t="shared" si="0"/>
        <v/>
      </c>
      <c r="E18" s="51" t="str">
        <f t="shared" si="1"/>
        <v/>
      </c>
      <c r="F18" s="307" t="b">
        <f t="shared" si="2"/>
        <v>0</v>
      </c>
      <c r="G18" s="308">
        <f t="shared" si="3"/>
        <v>1</v>
      </c>
    </row>
    <row r="19" spans="1:7">
      <c r="A19" s="36">
        <v>8</v>
      </c>
      <c r="B19" s="6"/>
      <c r="C19" s="188"/>
      <c r="D19" s="15" t="str">
        <f t="shared" si="0"/>
        <v/>
      </c>
      <c r="E19" s="51" t="str">
        <f t="shared" si="1"/>
        <v/>
      </c>
      <c r="F19" s="307" t="b">
        <f t="shared" si="2"/>
        <v>0</v>
      </c>
      <c r="G19" s="308">
        <f t="shared" si="3"/>
        <v>1</v>
      </c>
    </row>
    <row r="20" spans="1:7">
      <c r="A20" s="36">
        <v>9</v>
      </c>
      <c r="B20" s="6"/>
      <c r="C20" s="188"/>
      <c r="D20" s="15" t="str">
        <f t="shared" si="0"/>
        <v/>
      </c>
      <c r="E20" s="51" t="str">
        <f t="shared" si="1"/>
        <v/>
      </c>
      <c r="F20" s="307" t="b">
        <f t="shared" si="2"/>
        <v>0</v>
      </c>
      <c r="G20" s="308">
        <f t="shared" si="3"/>
        <v>1</v>
      </c>
    </row>
    <row r="21" spans="1:7">
      <c r="A21" s="36">
        <v>10</v>
      </c>
      <c r="B21" s="6"/>
      <c r="C21" s="188"/>
      <c r="D21" s="15" t="str">
        <f t="shared" si="0"/>
        <v/>
      </c>
      <c r="E21" s="51" t="str">
        <f t="shared" si="1"/>
        <v/>
      </c>
      <c r="F21" s="307" t="b">
        <f t="shared" si="2"/>
        <v>0</v>
      </c>
      <c r="G21" s="308">
        <f t="shared" si="3"/>
        <v>1</v>
      </c>
    </row>
    <row r="22" spans="1:7">
      <c r="A22" s="36">
        <v>11</v>
      </c>
      <c r="B22" s="6"/>
      <c r="C22" s="188"/>
      <c r="D22" s="15" t="str">
        <f t="shared" si="0"/>
        <v/>
      </c>
      <c r="E22" s="51" t="str">
        <f t="shared" si="1"/>
        <v/>
      </c>
      <c r="F22" s="307" t="b">
        <f t="shared" si="2"/>
        <v>0</v>
      </c>
      <c r="G22" s="308">
        <f t="shared" si="3"/>
        <v>1</v>
      </c>
    </row>
    <row r="23" spans="1:7">
      <c r="A23" s="36">
        <v>12</v>
      </c>
      <c r="B23" s="6"/>
      <c r="C23" s="188"/>
      <c r="D23" s="15" t="str">
        <f t="shared" si="0"/>
        <v/>
      </c>
      <c r="E23" s="51" t="str">
        <f t="shared" si="1"/>
        <v/>
      </c>
      <c r="F23" s="307" t="b">
        <f t="shared" si="2"/>
        <v>0</v>
      </c>
      <c r="G23" s="308">
        <f t="shared" si="3"/>
        <v>1</v>
      </c>
    </row>
    <row r="24" spans="1:7">
      <c r="A24" s="36">
        <v>13</v>
      </c>
      <c r="B24" s="6"/>
      <c r="C24" s="188"/>
      <c r="D24" s="15" t="str">
        <f t="shared" si="0"/>
        <v/>
      </c>
      <c r="E24" s="51" t="str">
        <f t="shared" si="1"/>
        <v/>
      </c>
      <c r="F24" s="307" t="b">
        <f t="shared" si="2"/>
        <v>0</v>
      </c>
      <c r="G24" s="308">
        <f t="shared" si="3"/>
        <v>1</v>
      </c>
    </row>
    <row r="25" spans="1:7">
      <c r="A25" s="36">
        <v>14</v>
      </c>
      <c r="B25" s="6"/>
      <c r="C25" s="188"/>
      <c r="D25" s="15" t="str">
        <f t="shared" si="0"/>
        <v/>
      </c>
      <c r="E25" s="51" t="str">
        <f t="shared" si="1"/>
        <v/>
      </c>
      <c r="F25" s="307" t="b">
        <f t="shared" si="2"/>
        <v>0</v>
      </c>
      <c r="G25" s="308">
        <f t="shared" si="3"/>
        <v>1</v>
      </c>
    </row>
    <row r="26" spans="1:7">
      <c r="A26" s="36">
        <v>15</v>
      </c>
      <c r="B26" s="6"/>
      <c r="C26" s="188"/>
      <c r="D26" s="15" t="str">
        <f t="shared" si="0"/>
        <v/>
      </c>
      <c r="E26" s="51" t="str">
        <f t="shared" si="1"/>
        <v/>
      </c>
      <c r="F26" s="307" t="b">
        <f t="shared" si="2"/>
        <v>0</v>
      </c>
      <c r="G26" s="308">
        <f t="shared" si="3"/>
        <v>1</v>
      </c>
    </row>
    <row r="27" spans="1:7">
      <c r="A27" s="36">
        <v>16</v>
      </c>
      <c r="B27" s="6"/>
      <c r="C27" s="188"/>
      <c r="D27" s="15" t="str">
        <f t="shared" si="0"/>
        <v/>
      </c>
      <c r="E27" s="51" t="str">
        <f t="shared" si="1"/>
        <v/>
      </c>
      <c r="F27" s="307" t="b">
        <f t="shared" si="2"/>
        <v>0</v>
      </c>
      <c r="G27" s="308">
        <f t="shared" si="3"/>
        <v>1</v>
      </c>
    </row>
    <row r="28" spans="1:7">
      <c r="A28" s="36">
        <v>17</v>
      </c>
      <c r="B28" s="6"/>
      <c r="C28" s="188"/>
      <c r="D28" s="15" t="str">
        <f t="shared" si="0"/>
        <v/>
      </c>
      <c r="E28" s="51" t="str">
        <f t="shared" si="1"/>
        <v/>
      </c>
      <c r="F28" s="307" t="b">
        <f t="shared" si="2"/>
        <v>0</v>
      </c>
      <c r="G28" s="308">
        <f t="shared" si="3"/>
        <v>1</v>
      </c>
    </row>
    <row r="29" spans="1:7">
      <c r="A29" s="36">
        <v>18</v>
      </c>
      <c r="B29" s="6"/>
      <c r="C29" s="188"/>
      <c r="D29" s="15" t="str">
        <f t="shared" si="0"/>
        <v/>
      </c>
      <c r="E29" s="51" t="str">
        <f t="shared" si="1"/>
        <v/>
      </c>
      <c r="F29" s="307" t="b">
        <f t="shared" si="2"/>
        <v>0</v>
      </c>
      <c r="G29" s="308">
        <f t="shared" si="3"/>
        <v>1</v>
      </c>
    </row>
    <row r="30" spans="1:7">
      <c r="A30" s="36">
        <v>19</v>
      </c>
      <c r="B30" s="6"/>
      <c r="C30" s="188"/>
      <c r="D30" s="15" t="str">
        <f t="shared" si="0"/>
        <v/>
      </c>
      <c r="E30" s="51" t="str">
        <f t="shared" si="1"/>
        <v/>
      </c>
      <c r="F30" s="307" t="b">
        <f t="shared" si="2"/>
        <v>0</v>
      </c>
      <c r="G30" s="308">
        <f t="shared" si="3"/>
        <v>1</v>
      </c>
    </row>
    <row r="31" spans="1:7">
      <c r="A31" s="36">
        <v>20</v>
      </c>
      <c r="B31" s="6"/>
      <c r="C31" s="188"/>
      <c r="D31" s="15" t="str">
        <f t="shared" si="0"/>
        <v/>
      </c>
      <c r="E31" s="51" t="str">
        <f t="shared" si="1"/>
        <v/>
      </c>
      <c r="F31" s="307" t="b">
        <f t="shared" si="2"/>
        <v>0</v>
      </c>
      <c r="G31" s="308">
        <f t="shared" si="3"/>
        <v>1</v>
      </c>
    </row>
    <row r="32" spans="1:7">
      <c r="A32" s="36">
        <v>21</v>
      </c>
      <c r="B32" s="6"/>
      <c r="C32" s="188"/>
      <c r="D32" s="15" t="str">
        <f t="shared" si="0"/>
        <v/>
      </c>
      <c r="E32" s="51" t="str">
        <f t="shared" si="1"/>
        <v/>
      </c>
      <c r="F32" s="307" t="b">
        <f t="shared" si="2"/>
        <v>0</v>
      </c>
      <c r="G32" s="308">
        <f t="shared" si="3"/>
        <v>1</v>
      </c>
    </row>
    <row r="33" spans="1:7">
      <c r="A33" s="36">
        <v>22</v>
      </c>
      <c r="B33" s="6"/>
      <c r="C33" s="188"/>
      <c r="D33" s="15" t="str">
        <f t="shared" si="0"/>
        <v/>
      </c>
      <c r="E33" s="51" t="str">
        <f t="shared" si="1"/>
        <v/>
      </c>
      <c r="F33" s="307" t="b">
        <f t="shared" si="2"/>
        <v>0</v>
      </c>
      <c r="G33" s="308">
        <f t="shared" si="3"/>
        <v>1</v>
      </c>
    </row>
    <row r="34" spans="1:7">
      <c r="A34" s="36">
        <v>23</v>
      </c>
      <c r="B34" s="6"/>
      <c r="C34" s="188"/>
      <c r="D34" s="15" t="str">
        <f t="shared" si="0"/>
        <v/>
      </c>
      <c r="E34" s="51" t="str">
        <f t="shared" si="1"/>
        <v/>
      </c>
      <c r="F34" s="307" t="b">
        <f t="shared" si="2"/>
        <v>0</v>
      </c>
      <c r="G34" s="308">
        <f t="shared" si="3"/>
        <v>1</v>
      </c>
    </row>
    <row r="35" spans="1:7">
      <c r="A35" s="36">
        <v>24</v>
      </c>
      <c r="B35" s="6"/>
      <c r="C35" s="188"/>
      <c r="D35" s="15" t="str">
        <f t="shared" si="0"/>
        <v/>
      </c>
      <c r="E35" s="51" t="str">
        <f t="shared" si="1"/>
        <v/>
      </c>
      <c r="F35" s="307" t="b">
        <f t="shared" si="2"/>
        <v>0</v>
      </c>
      <c r="G35" s="308">
        <f t="shared" si="3"/>
        <v>1</v>
      </c>
    </row>
    <row r="36" spans="1:7">
      <c r="A36" s="36">
        <v>25</v>
      </c>
      <c r="B36" s="6"/>
      <c r="C36" s="188"/>
      <c r="D36" s="15" t="str">
        <f t="shared" si="0"/>
        <v/>
      </c>
      <c r="E36" s="51" t="str">
        <f t="shared" si="1"/>
        <v/>
      </c>
      <c r="F36" s="307" t="b">
        <f t="shared" si="2"/>
        <v>0</v>
      </c>
      <c r="G36" s="308">
        <f t="shared" si="3"/>
        <v>1</v>
      </c>
    </row>
    <row r="37" spans="1:7">
      <c r="A37" s="36">
        <v>26</v>
      </c>
      <c r="B37" s="6"/>
      <c r="C37" s="188"/>
      <c r="D37" s="15" t="str">
        <f t="shared" si="0"/>
        <v/>
      </c>
      <c r="E37" s="51" t="str">
        <f t="shared" si="1"/>
        <v/>
      </c>
      <c r="F37" s="307" t="b">
        <f t="shared" si="2"/>
        <v>0</v>
      </c>
      <c r="G37" s="308">
        <f t="shared" si="3"/>
        <v>1</v>
      </c>
    </row>
    <row r="38" spans="1:7">
      <c r="A38" s="36">
        <v>27</v>
      </c>
      <c r="B38" s="6"/>
      <c r="C38" s="188"/>
      <c r="D38" s="15" t="str">
        <f t="shared" si="0"/>
        <v/>
      </c>
      <c r="E38" s="51" t="str">
        <f t="shared" si="1"/>
        <v/>
      </c>
      <c r="F38" s="307" t="b">
        <f t="shared" si="2"/>
        <v>0</v>
      </c>
      <c r="G38" s="308">
        <f t="shared" si="3"/>
        <v>1</v>
      </c>
    </row>
    <row r="39" spans="1:7">
      <c r="A39" s="36">
        <v>28</v>
      </c>
      <c r="B39" s="6"/>
      <c r="C39" s="188"/>
      <c r="D39" s="15" t="str">
        <f t="shared" si="0"/>
        <v/>
      </c>
      <c r="E39" s="51" t="str">
        <f t="shared" si="1"/>
        <v/>
      </c>
      <c r="F39" s="307" t="b">
        <f t="shared" si="2"/>
        <v>0</v>
      </c>
      <c r="G39" s="308">
        <f t="shared" si="3"/>
        <v>1</v>
      </c>
    </row>
    <row r="40" spans="1:7">
      <c r="A40" s="36">
        <v>29</v>
      </c>
      <c r="B40" s="6"/>
      <c r="C40" s="188"/>
      <c r="D40" s="15" t="str">
        <f t="shared" si="0"/>
        <v/>
      </c>
      <c r="E40" s="51" t="str">
        <f t="shared" si="1"/>
        <v/>
      </c>
      <c r="F40" s="307" t="b">
        <f t="shared" si="2"/>
        <v>0</v>
      </c>
      <c r="G40" s="308">
        <f t="shared" si="3"/>
        <v>1</v>
      </c>
    </row>
    <row r="41" spans="1:7">
      <c r="A41" s="36">
        <v>30</v>
      </c>
      <c r="B41" s="6"/>
      <c r="C41" s="188"/>
      <c r="D41" s="15" t="str">
        <f t="shared" si="0"/>
        <v/>
      </c>
      <c r="E41" s="51" t="str">
        <f t="shared" si="1"/>
        <v/>
      </c>
      <c r="F41" s="307" t="b">
        <f t="shared" si="2"/>
        <v>0</v>
      </c>
      <c r="G41" s="308">
        <f t="shared" si="3"/>
        <v>1</v>
      </c>
    </row>
    <row r="42" spans="1:7">
      <c r="A42" s="36">
        <v>31</v>
      </c>
      <c r="B42" s="6"/>
      <c r="C42" s="188"/>
      <c r="D42" s="15" t="str">
        <f t="shared" si="0"/>
        <v/>
      </c>
      <c r="E42" s="51" t="str">
        <f t="shared" si="1"/>
        <v/>
      </c>
      <c r="F42" s="307" t="b">
        <f t="shared" si="2"/>
        <v>0</v>
      </c>
      <c r="G42" s="308">
        <f t="shared" si="3"/>
        <v>1</v>
      </c>
    </row>
    <row r="43" spans="1:7">
      <c r="A43" s="36">
        <v>32</v>
      </c>
      <c r="B43" s="6"/>
      <c r="C43" s="188"/>
      <c r="D43" s="15" t="str">
        <f t="shared" si="0"/>
        <v/>
      </c>
      <c r="E43" s="51" t="str">
        <f t="shared" si="1"/>
        <v/>
      </c>
      <c r="F43" s="307" t="b">
        <f t="shared" si="2"/>
        <v>0</v>
      </c>
      <c r="G43" s="308">
        <f t="shared" si="3"/>
        <v>1</v>
      </c>
    </row>
    <row r="44" spans="1:7">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c r="A45" s="36">
        <v>34</v>
      </c>
      <c r="B45" s="6"/>
      <c r="C45" s="188"/>
      <c r="D45" s="15" t="str">
        <f t="shared" si="0"/>
        <v/>
      </c>
      <c r="E45" s="51" t="str">
        <f t="shared" si="4"/>
        <v/>
      </c>
      <c r="F45" s="307" t="b">
        <f t="shared" si="2"/>
        <v>0</v>
      </c>
      <c r="G45" s="308">
        <f t="shared" si="5"/>
        <v>1</v>
      </c>
    </row>
    <row r="46" spans="1:7">
      <c r="A46" s="36">
        <v>35</v>
      </c>
      <c r="B46" s="6"/>
      <c r="C46" s="188"/>
      <c r="D46" s="15" t="str">
        <f t="shared" si="0"/>
        <v/>
      </c>
      <c r="E46" s="51" t="str">
        <f t="shared" si="4"/>
        <v/>
      </c>
      <c r="F46" s="307" t="b">
        <f t="shared" si="2"/>
        <v>0</v>
      </c>
      <c r="G46" s="308">
        <f t="shared" si="5"/>
        <v>1</v>
      </c>
    </row>
    <row r="47" spans="1:7">
      <c r="A47" s="36">
        <v>36</v>
      </c>
      <c r="B47" s="6"/>
      <c r="C47" s="188"/>
      <c r="D47" s="15" t="str">
        <f t="shared" si="0"/>
        <v/>
      </c>
      <c r="E47" s="51" t="str">
        <f t="shared" si="4"/>
        <v/>
      </c>
      <c r="F47" s="307" t="b">
        <f t="shared" si="2"/>
        <v>0</v>
      </c>
      <c r="G47" s="308">
        <f t="shared" si="5"/>
        <v>1</v>
      </c>
    </row>
    <row r="48" spans="1:7">
      <c r="A48" s="36">
        <v>37</v>
      </c>
      <c r="B48" s="6"/>
      <c r="C48" s="188"/>
      <c r="D48" s="15" t="str">
        <f t="shared" si="0"/>
        <v/>
      </c>
      <c r="E48" s="51" t="str">
        <f t="shared" si="4"/>
        <v/>
      </c>
      <c r="F48" s="307" t="b">
        <f t="shared" si="2"/>
        <v>0</v>
      </c>
      <c r="G48" s="308">
        <f t="shared" si="5"/>
        <v>1</v>
      </c>
    </row>
    <row r="49" spans="1:7">
      <c r="A49" s="36">
        <v>38</v>
      </c>
      <c r="B49" s="6"/>
      <c r="C49" s="188"/>
      <c r="D49" s="15" t="str">
        <f t="shared" si="0"/>
        <v/>
      </c>
      <c r="E49" s="51" t="str">
        <f t="shared" si="4"/>
        <v/>
      </c>
      <c r="F49" s="307" t="b">
        <f t="shared" si="2"/>
        <v>0</v>
      </c>
      <c r="G49" s="308">
        <f t="shared" si="5"/>
        <v>1</v>
      </c>
    </row>
    <row r="50" spans="1:7">
      <c r="A50" s="36">
        <v>39</v>
      </c>
      <c r="B50" s="6"/>
      <c r="C50" s="188"/>
      <c r="D50" s="15" t="str">
        <f t="shared" si="0"/>
        <v/>
      </c>
      <c r="E50" s="51" t="str">
        <f t="shared" si="4"/>
        <v/>
      </c>
      <c r="F50" s="307" t="b">
        <f t="shared" si="2"/>
        <v>0</v>
      </c>
      <c r="G50" s="308">
        <f t="shared" si="5"/>
        <v>1</v>
      </c>
    </row>
    <row r="51" spans="1:7">
      <c r="A51" s="36">
        <v>40</v>
      </c>
      <c r="B51" s="6"/>
      <c r="C51" s="188"/>
      <c r="D51" s="15" t="str">
        <f t="shared" si="0"/>
        <v/>
      </c>
      <c r="E51" s="51" t="str">
        <f t="shared" si="4"/>
        <v/>
      </c>
      <c r="F51" s="307" t="b">
        <f t="shared" si="2"/>
        <v>0</v>
      </c>
      <c r="G51" s="308">
        <f t="shared" si="5"/>
        <v>1</v>
      </c>
    </row>
    <row r="52" spans="1:7">
      <c r="A52" s="36">
        <v>41</v>
      </c>
      <c r="B52" s="6"/>
      <c r="C52" s="188"/>
      <c r="D52" s="15" t="str">
        <f t="shared" si="0"/>
        <v/>
      </c>
      <c r="E52" s="51" t="str">
        <f t="shared" si="4"/>
        <v/>
      </c>
      <c r="F52" s="307" t="b">
        <f t="shared" si="2"/>
        <v>0</v>
      </c>
      <c r="G52" s="308">
        <f t="shared" si="5"/>
        <v>1</v>
      </c>
    </row>
    <row r="53" spans="1:7">
      <c r="A53" s="36">
        <v>42</v>
      </c>
      <c r="B53" s="6"/>
      <c r="C53" s="188"/>
      <c r="D53" s="15" t="str">
        <f t="shared" si="0"/>
        <v/>
      </c>
      <c r="E53" s="51" t="str">
        <f t="shared" si="4"/>
        <v/>
      </c>
      <c r="F53" s="307" t="b">
        <f t="shared" si="2"/>
        <v>0</v>
      </c>
      <c r="G53" s="308">
        <f t="shared" si="5"/>
        <v>1</v>
      </c>
    </row>
    <row r="54" spans="1:7">
      <c r="A54" s="36">
        <v>43</v>
      </c>
      <c r="B54" s="6"/>
      <c r="C54" s="188"/>
      <c r="D54" s="15" t="str">
        <f t="shared" si="0"/>
        <v/>
      </c>
      <c r="E54" s="51" t="str">
        <f t="shared" si="4"/>
        <v/>
      </c>
      <c r="F54" s="307" t="b">
        <f t="shared" si="2"/>
        <v>0</v>
      </c>
      <c r="G54" s="308">
        <f t="shared" si="5"/>
        <v>1</v>
      </c>
    </row>
    <row r="55" spans="1:7">
      <c r="A55" s="36">
        <v>44</v>
      </c>
      <c r="B55" s="6"/>
      <c r="C55" s="188"/>
      <c r="D55" s="15" t="str">
        <f t="shared" si="0"/>
        <v/>
      </c>
      <c r="E55" s="51" t="str">
        <f t="shared" si="4"/>
        <v/>
      </c>
      <c r="F55" s="307" t="b">
        <f t="shared" si="2"/>
        <v>0</v>
      </c>
      <c r="G55" s="308">
        <f t="shared" si="5"/>
        <v>1</v>
      </c>
    </row>
    <row r="56" spans="1:7">
      <c r="A56" s="36">
        <v>45</v>
      </c>
      <c r="B56" s="6"/>
      <c r="C56" s="188"/>
      <c r="D56" s="15" t="str">
        <f t="shared" si="0"/>
        <v/>
      </c>
      <c r="E56" s="51" t="str">
        <f t="shared" si="4"/>
        <v/>
      </c>
      <c r="F56" s="307" t="b">
        <f t="shared" si="2"/>
        <v>0</v>
      </c>
      <c r="G56" s="308">
        <f t="shared" si="5"/>
        <v>1</v>
      </c>
    </row>
    <row r="57" spans="1:7">
      <c r="A57" s="36">
        <v>46</v>
      </c>
      <c r="B57" s="6"/>
      <c r="C57" s="188"/>
      <c r="D57" s="15" t="str">
        <f t="shared" si="0"/>
        <v/>
      </c>
      <c r="E57" s="51" t="str">
        <f t="shared" si="4"/>
        <v/>
      </c>
      <c r="F57" s="307" t="b">
        <f t="shared" si="2"/>
        <v>0</v>
      </c>
      <c r="G57" s="308">
        <f t="shared" si="5"/>
        <v>1</v>
      </c>
    </row>
    <row r="58" spans="1:7">
      <c r="A58" s="36">
        <v>47</v>
      </c>
      <c r="B58" s="6"/>
      <c r="C58" s="188"/>
      <c r="D58" s="15" t="str">
        <f t="shared" si="0"/>
        <v/>
      </c>
      <c r="E58" s="51" t="str">
        <f t="shared" si="4"/>
        <v/>
      </c>
      <c r="F58" s="307" t="b">
        <f t="shared" si="2"/>
        <v>0</v>
      </c>
      <c r="G58" s="308">
        <f t="shared" si="5"/>
        <v>1</v>
      </c>
    </row>
    <row r="59" spans="1:7">
      <c r="A59" s="36">
        <v>48</v>
      </c>
      <c r="B59" s="6"/>
      <c r="C59" s="188"/>
      <c r="D59" s="15" t="str">
        <f t="shared" si="0"/>
        <v/>
      </c>
      <c r="E59" s="51" t="str">
        <f t="shared" si="4"/>
        <v/>
      </c>
      <c r="F59" s="307" t="b">
        <f t="shared" si="2"/>
        <v>0</v>
      </c>
      <c r="G59" s="308">
        <f t="shared" si="5"/>
        <v>1</v>
      </c>
    </row>
    <row r="60" spans="1:7">
      <c r="A60" s="36">
        <v>49</v>
      </c>
      <c r="B60" s="6"/>
      <c r="C60" s="188"/>
      <c r="D60" s="15" t="str">
        <f t="shared" si="0"/>
        <v/>
      </c>
      <c r="E60" s="51" t="str">
        <f t="shared" si="4"/>
        <v/>
      </c>
      <c r="F60" s="307" t="b">
        <f t="shared" si="2"/>
        <v>0</v>
      </c>
      <c r="G60" s="308">
        <f t="shared" si="5"/>
        <v>1</v>
      </c>
    </row>
    <row r="61" spans="1:7">
      <c r="A61" s="36">
        <v>50</v>
      </c>
      <c r="B61" s="6"/>
      <c r="C61" s="188"/>
      <c r="D61" s="15" t="str">
        <f t="shared" si="0"/>
        <v/>
      </c>
      <c r="E61" s="51" t="str">
        <f t="shared" si="4"/>
        <v/>
      </c>
      <c r="F61" s="307" t="b">
        <f t="shared" si="2"/>
        <v>0</v>
      </c>
      <c r="G61" s="308">
        <f t="shared" si="5"/>
        <v>1</v>
      </c>
    </row>
    <row r="62" spans="1:7">
      <c r="A62" s="36">
        <v>51</v>
      </c>
      <c r="B62" s="6"/>
      <c r="C62" s="188"/>
      <c r="D62" s="15" t="str">
        <f t="shared" si="0"/>
        <v/>
      </c>
      <c r="E62" s="51" t="str">
        <f t="shared" si="4"/>
        <v/>
      </c>
      <c r="F62" s="307" t="b">
        <f t="shared" si="2"/>
        <v>0</v>
      </c>
      <c r="G62" s="308">
        <f t="shared" si="5"/>
        <v>1</v>
      </c>
    </row>
    <row r="63" spans="1:7">
      <c r="A63" s="36">
        <v>52</v>
      </c>
      <c r="B63" s="6"/>
      <c r="C63" s="188"/>
      <c r="D63" s="15" t="str">
        <f t="shared" si="0"/>
        <v/>
      </c>
      <c r="E63" s="51" t="str">
        <f t="shared" si="4"/>
        <v/>
      </c>
      <c r="F63" s="307" t="b">
        <f t="shared" si="2"/>
        <v>0</v>
      </c>
      <c r="G63" s="308">
        <f t="shared" si="5"/>
        <v>1</v>
      </c>
    </row>
    <row r="64" spans="1:7">
      <c r="A64" s="36">
        <v>53</v>
      </c>
      <c r="B64" s="6"/>
      <c r="C64" s="188"/>
      <c r="D64" s="15" t="str">
        <f t="shared" si="0"/>
        <v/>
      </c>
      <c r="E64" s="51" t="str">
        <f t="shared" si="4"/>
        <v/>
      </c>
      <c r="F64" s="307" t="b">
        <f t="shared" si="2"/>
        <v>0</v>
      </c>
      <c r="G64" s="308">
        <f t="shared" si="5"/>
        <v>1</v>
      </c>
    </row>
    <row r="65" spans="1:7">
      <c r="A65" s="36">
        <v>54</v>
      </c>
      <c r="B65" s="6"/>
      <c r="C65" s="188"/>
      <c r="D65" s="15" t="str">
        <f t="shared" si="0"/>
        <v/>
      </c>
      <c r="E65" s="51" t="str">
        <f t="shared" si="4"/>
        <v/>
      </c>
      <c r="F65" s="307" t="b">
        <f t="shared" si="2"/>
        <v>0</v>
      </c>
      <c r="G65" s="308">
        <f t="shared" si="5"/>
        <v>1</v>
      </c>
    </row>
    <row r="66" spans="1:7">
      <c r="A66" s="36">
        <v>55</v>
      </c>
      <c r="B66" s="6"/>
      <c r="C66" s="188"/>
      <c r="D66" s="15" t="str">
        <f t="shared" si="0"/>
        <v/>
      </c>
      <c r="E66" s="51" t="str">
        <f t="shared" si="4"/>
        <v/>
      </c>
      <c r="F66" s="307" t="b">
        <f t="shared" si="2"/>
        <v>0</v>
      </c>
      <c r="G66" s="308">
        <f t="shared" si="5"/>
        <v>1</v>
      </c>
    </row>
    <row r="67" spans="1:7">
      <c r="A67" s="36">
        <v>56</v>
      </c>
      <c r="B67" s="6"/>
      <c r="C67" s="188"/>
      <c r="D67" s="15" t="str">
        <f t="shared" si="0"/>
        <v/>
      </c>
      <c r="E67" s="51" t="str">
        <f t="shared" si="4"/>
        <v/>
      </c>
      <c r="F67" s="307" t="b">
        <f t="shared" si="2"/>
        <v>0</v>
      </c>
      <c r="G67" s="308">
        <f t="shared" si="5"/>
        <v>1</v>
      </c>
    </row>
    <row r="68" spans="1:7">
      <c r="A68" s="36">
        <v>57</v>
      </c>
      <c r="B68" s="6"/>
      <c r="C68" s="188"/>
      <c r="D68" s="15" t="str">
        <f t="shared" si="0"/>
        <v/>
      </c>
      <c r="E68" s="51" t="str">
        <f t="shared" si="4"/>
        <v/>
      </c>
      <c r="F68" s="307" t="b">
        <f t="shared" si="2"/>
        <v>0</v>
      </c>
      <c r="G68" s="308">
        <f t="shared" si="5"/>
        <v>1</v>
      </c>
    </row>
    <row r="69" spans="1:7">
      <c r="A69" s="36">
        <v>58</v>
      </c>
      <c r="B69" s="6"/>
      <c r="C69" s="188"/>
      <c r="D69" s="15" t="str">
        <f t="shared" si="0"/>
        <v/>
      </c>
      <c r="E69" s="51" t="str">
        <f t="shared" si="4"/>
        <v/>
      </c>
      <c r="F69" s="307" t="b">
        <f t="shared" si="2"/>
        <v>0</v>
      </c>
      <c r="G69" s="308">
        <f t="shared" si="5"/>
        <v>1</v>
      </c>
    </row>
    <row r="70" spans="1:7">
      <c r="A70" s="36">
        <v>59</v>
      </c>
      <c r="B70" s="6"/>
      <c r="C70" s="188"/>
      <c r="D70" s="15" t="str">
        <f t="shared" si="0"/>
        <v/>
      </c>
      <c r="E70" s="51" t="str">
        <f t="shared" si="4"/>
        <v/>
      </c>
      <c r="F70" s="307" t="b">
        <f t="shared" si="2"/>
        <v>0</v>
      </c>
      <c r="G70" s="308">
        <f t="shared" si="5"/>
        <v>1</v>
      </c>
    </row>
    <row r="71" spans="1:7">
      <c r="A71" s="36">
        <v>60</v>
      </c>
      <c r="B71" s="6"/>
      <c r="C71" s="188"/>
      <c r="D71" s="15" t="str">
        <f t="shared" si="0"/>
        <v/>
      </c>
      <c r="E71" s="51" t="str">
        <f t="shared" si="4"/>
        <v/>
      </c>
      <c r="F71" s="307" t="b">
        <f t="shared" si="2"/>
        <v>0</v>
      </c>
      <c r="G71" s="308">
        <f t="shared" si="5"/>
        <v>1</v>
      </c>
    </row>
    <row r="72" spans="1:7">
      <c r="A72" s="36">
        <v>61</v>
      </c>
      <c r="B72" s="6"/>
      <c r="C72" s="188"/>
      <c r="D72" s="15" t="str">
        <f t="shared" si="0"/>
        <v/>
      </c>
      <c r="E72" s="51" t="str">
        <f t="shared" si="4"/>
        <v/>
      </c>
      <c r="F72" s="307" t="b">
        <f t="shared" si="2"/>
        <v>0</v>
      </c>
      <c r="G72" s="308">
        <f t="shared" si="5"/>
        <v>1</v>
      </c>
    </row>
    <row r="73" spans="1:7">
      <c r="A73" s="36">
        <v>62</v>
      </c>
      <c r="B73" s="6"/>
      <c r="C73" s="188"/>
      <c r="D73" s="15" t="str">
        <f t="shared" si="0"/>
        <v/>
      </c>
      <c r="E73" s="51" t="str">
        <f t="shared" si="4"/>
        <v/>
      </c>
      <c r="F73" s="307" t="b">
        <f t="shared" si="2"/>
        <v>0</v>
      </c>
      <c r="G73" s="308">
        <f t="shared" si="5"/>
        <v>1</v>
      </c>
    </row>
    <row r="74" spans="1:7">
      <c r="A74" s="36">
        <v>63</v>
      </c>
      <c r="B74" s="6"/>
      <c r="C74" s="188"/>
      <c r="D74" s="15" t="str">
        <f t="shared" si="0"/>
        <v/>
      </c>
      <c r="E74" s="51" t="str">
        <f t="shared" si="4"/>
        <v/>
      </c>
      <c r="F74" s="307" t="b">
        <f t="shared" si="2"/>
        <v>0</v>
      </c>
      <c r="G74" s="308">
        <f t="shared" si="5"/>
        <v>1</v>
      </c>
    </row>
    <row r="75" spans="1:7">
      <c r="A75" s="36">
        <v>64</v>
      </c>
      <c r="B75" s="6"/>
      <c r="C75" s="188"/>
      <c r="D75" s="15" t="str">
        <f t="shared" si="0"/>
        <v/>
      </c>
      <c r="E75" s="51" t="str">
        <f t="shared" si="4"/>
        <v/>
      </c>
      <c r="F75" s="307" t="b">
        <f t="shared" si="2"/>
        <v>0</v>
      </c>
      <c r="G75" s="308">
        <f t="shared" si="5"/>
        <v>1</v>
      </c>
    </row>
    <row r="76" spans="1:7">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c r="A77" s="36">
        <v>66</v>
      </c>
      <c r="B77" s="6"/>
      <c r="C77" s="188"/>
      <c r="D77" s="15" t="str">
        <f t="shared" si="6"/>
        <v/>
      </c>
      <c r="E77" s="51" t="str">
        <f t="shared" si="7"/>
        <v/>
      </c>
      <c r="F77" s="307" t="b">
        <f t="shared" si="8"/>
        <v>0</v>
      </c>
      <c r="G77" s="308">
        <f t="shared" si="9"/>
        <v>1</v>
      </c>
    </row>
    <row r="78" spans="1:7">
      <c r="A78" s="36">
        <v>67</v>
      </c>
      <c r="B78" s="6"/>
      <c r="C78" s="188"/>
      <c r="D78" s="15" t="str">
        <f t="shared" si="6"/>
        <v/>
      </c>
      <c r="E78" s="51" t="str">
        <f t="shared" si="7"/>
        <v/>
      </c>
      <c r="F78" s="307" t="b">
        <f t="shared" si="8"/>
        <v>0</v>
      </c>
      <c r="G78" s="308">
        <f t="shared" si="9"/>
        <v>1</v>
      </c>
    </row>
    <row r="79" spans="1:7">
      <c r="A79" s="36">
        <v>68</v>
      </c>
      <c r="B79" s="6"/>
      <c r="C79" s="188"/>
      <c r="D79" s="15" t="str">
        <f t="shared" si="6"/>
        <v/>
      </c>
      <c r="E79" s="51" t="str">
        <f t="shared" si="7"/>
        <v/>
      </c>
      <c r="F79" s="307" t="b">
        <f t="shared" si="8"/>
        <v>0</v>
      </c>
      <c r="G79" s="308">
        <f t="shared" si="9"/>
        <v>1</v>
      </c>
    </row>
    <row r="80" spans="1:7">
      <c r="A80" s="36">
        <v>69</v>
      </c>
      <c r="B80" s="6"/>
      <c r="C80" s="188"/>
      <c r="D80" s="15" t="str">
        <f t="shared" si="6"/>
        <v/>
      </c>
      <c r="E80" s="51" t="str">
        <f t="shared" si="7"/>
        <v/>
      </c>
      <c r="F80" s="307" t="b">
        <f t="shared" si="8"/>
        <v>0</v>
      </c>
      <c r="G80" s="308">
        <f t="shared" si="9"/>
        <v>1</v>
      </c>
    </row>
    <row r="81" spans="1:7">
      <c r="A81" s="36">
        <v>70</v>
      </c>
      <c r="B81" s="6"/>
      <c r="C81" s="188"/>
      <c r="D81" s="15" t="str">
        <f t="shared" si="6"/>
        <v/>
      </c>
      <c r="E81" s="51" t="str">
        <f t="shared" si="7"/>
        <v/>
      </c>
      <c r="F81" s="307" t="b">
        <f t="shared" si="8"/>
        <v>0</v>
      </c>
      <c r="G81" s="308">
        <f t="shared" si="9"/>
        <v>1</v>
      </c>
    </row>
    <row r="82" spans="1:7">
      <c r="A82" s="36">
        <v>71</v>
      </c>
      <c r="B82" s="6"/>
      <c r="C82" s="188"/>
      <c r="D82" s="15" t="str">
        <f t="shared" si="6"/>
        <v/>
      </c>
      <c r="E82" s="51" t="str">
        <f t="shared" si="7"/>
        <v/>
      </c>
      <c r="F82" s="307" t="b">
        <f t="shared" si="8"/>
        <v>0</v>
      </c>
      <c r="G82" s="308">
        <f t="shared" si="9"/>
        <v>1</v>
      </c>
    </row>
    <row r="83" spans="1:7">
      <c r="A83" s="36">
        <v>72</v>
      </c>
      <c r="B83" s="6"/>
      <c r="C83" s="188"/>
      <c r="D83" s="15" t="str">
        <f t="shared" si="6"/>
        <v/>
      </c>
      <c r="E83" s="51" t="str">
        <f t="shared" si="7"/>
        <v/>
      </c>
      <c r="F83" s="307" t="b">
        <f t="shared" si="8"/>
        <v>0</v>
      </c>
      <c r="G83" s="308">
        <f t="shared" si="9"/>
        <v>1</v>
      </c>
    </row>
    <row r="84" spans="1:7">
      <c r="A84" s="36">
        <v>73</v>
      </c>
      <c r="B84" s="6"/>
      <c r="C84" s="188"/>
      <c r="D84" s="15" t="str">
        <f t="shared" si="6"/>
        <v/>
      </c>
      <c r="E84" s="51" t="str">
        <f t="shared" si="7"/>
        <v/>
      </c>
      <c r="F84" s="307" t="b">
        <f t="shared" si="8"/>
        <v>0</v>
      </c>
      <c r="G84" s="308">
        <f t="shared" si="9"/>
        <v>1</v>
      </c>
    </row>
    <row r="85" spans="1:7">
      <c r="A85" s="36">
        <v>74</v>
      </c>
      <c r="B85" s="6"/>
      <c r="C85" s="188"/>
      <c r="D85" s="15" t="str">
        <f t="shared" si="6"/>
        <v/>
      </c>
      <c r="E85" s="51" t="str">
        <f t="shared" si="7"/>
        <v/>
      </c>
      <c r="F85" s="307" t="b">
        <f t="shared" si="8"/>
        <v>0</v>
      </c>
      <c r="G85" s="308">
        <f t="shared" si="9"/>
        <v>1</v>
      </c>
    </row>
    <row r="86" spans="1:7">
      <c r="A86" s="36">
        <v>75</v>
      </c>
      <c r="B86" s="6"/>
      <c r="C86" s="188"/>
      <c r="D86" s="15" t="str">
        <f t="shared" si="6"/>
        <v/>
      </c>
      <c r="E86" s="51" t="str">
        <f t="shared" si="7"/>
        <v/>
      </c>
      <c r="F86" s="307" t="b">
        <f t="shared" si="8"/>
        <v>0</v>
      </c>
      <c r="G86" s="308">
        <f t="shared" si="9"/>
        <v>1</v>
      </c>
    </row>
    <row r="87" spans="1:7">
      <c r="A87" s="36">
        <v>76</v>
      </c>
      <c r="B87" s="6"/>
      <c r="C87" s="188"/>
      <c r="D87" s="15" t="str">
        <f t="shared" si="6"/>
        <v/>
      </c>
      <c r="E87" s="51" t="str">
        <f t="shared" si="7"/>
        <v/>
      </c>
      <c r="F87" s="307" t="b">
        <f t="shared" si="8"/>
        <v>0</v>
      </c>
      <c r="G87" s="308">
        <f t="shared" si="9"/>
        <v>1</v>
      </c>
    </row>
    <row r="88" spans="1:7">
      <c r="A88" s="36">
        <v>77</v>
      </c>
      <c r="B88" s="6"/>
      <c r="C88" s="188"/>
      <c r="D88" s="15" t="str">
        <f t="shared" si="6"/>
        <v/>
      </c>
      <c r="E88" s="51" t="str">
        <f t="shared" si="7"/>
        <v/>
      </c>
      <c r="F88" s="307" t="b">
        <f t="shared" si="8"/>
        <v>0</v>
      </c>
      <c r="G88" s="308">
        <f t="shared" si="9"/>
        <v>1</v>
      </c>
    </row>
    <row r="89" spans="1:7">
      <c r="A89" s="36">
        <v>78</v>
      </c>
      <c r="B89" s="6"/>
      <c r="C89" s="188"/>
      <c r="D89" s="15" t="str">
        <f t="shared" si="6"/>
        <v/>
      </c>
      <c r="E89" s="51" t="str">
        <f t="shared" si="7"/>
        <v/>
      </c>
      <c r="F89" s="307" t="b">
        <f t="shared" si="8"/>
        <v>0</v>
      </c>
      <c r="G89" s="308">
        <f t="shared" si="9"/>
        <v>1</v>
      </c>
    </row>
    <row r="90" spans="1:7">
      <c r="A90" s="36">
        <v>79</v>
      </c>
      <c r="B90" s="6"/>
      <c r="C90" s="188"/>
      <c r="D90" s="15" t="str">
        <f t="shared" si="6"/>
        <v/>
      </c>
      <c r="E90" s="51" t="str">
        <f t="shared" si="7"/>
        <v/>
      </c>
      <c r="F90" s="307" t="b">
        <f t="shared" si="8"/>
        <v>0</v>
      </c>
      <c r="G90" s="308">
        <f t="shared" si="9"/>
        <v>1</v>
      </c>
    </row>
    <row r="91" spans="1:7">
      <c r="A91" s="36">
        <v>80</v>
      </c>
      <c r="B91" s="6"/>
      <c r="C91" s="188"/>
      <c r="D91" s="15" t="str">
        <f t="shared" si="6"/>
        <v/>
      </c>
      <c r="E91" s="51" t="str">
        <f t="shared" si="7"/>
        <v/>
      </c>
      <c r="F91" s="307" t="b">
        <f t="shared" si="8"/>
        <v>0</v>
      </c>
      <c r="G91" s="308">
        <f t="shared" si="9"/>
        <v>1</v>
      </c>
    </row>
    <row r="92" spans="1:7">
      <c r="A92" s="36">
        <v>81</v>
      </c>
      <c r="B92" s="6"/>
      <c r="C92" s="188"/>
      <c r="D92" s="15" t="str">
        <f t="shared" si="6"/>
        <v/>
      </c>
      <c r="E92" s="51" t="str">
        <f t="shared" si="7"/>
        <v/>
      </c>
      <c r="F92" s="307" t="b">
        <f t="shared" si="8"/>
        <v>0</v>
      </c>
      <c r="G92" s="308">
        <f t="shared" si="9"/>
        <v>1</v>
      </c>
    </row>
    <row r="93" spans="1:7">
      <c r="A93" s="36">
        <v>82</v>
      </c>
      <c r="B93" s="6"/>
      <c r="C93" s="188"/>
      <c r="D93" s="15" t="str">
        <f t="shared" si="6"/>
        <v/>
      </c>
      <c r="E93" s="51" t="str">
        <f t="shared" si="7"/>
        <v/>
      </c>
      <c r="F93" s="307" t="b">
        <f t="shared" si="8"/>
        <v>0</v>
      </c>
      <c r="G93" s="308">
        <f t="shared" si="9"/>
        <v>1</v>
      </c>
    </row>
    <row r="94" spans="1:7">
      <c r="A94" s="36">
        <v>83</v>
      </c>
      <c r="B94" s="6"/>
      <c r="C94" s="188"/>
      <c r="D94" s="15" t="str">
        <f t="shared" si="6"/>
        <v/>
      </c>
      <c r="E94" s="51" t="str">
        <f t="shared" si="7"/>
        <v/>
      </c>
      <c r="F94" s="307" t="b">
        <f t="shared" si="8"/>
        <v>0</v>
      </c>
      <c r="G94" s="308">
        <f t="shared" si="9"/>
        <v>1</v>
      </c>
    </row>
    <row r="95" spans="1:7">
      <c r="A95" s="36">
        <v>84</v>
      </c>
      <c r="B95" s="6"/>
      <c r="C95" s="188"/>
      <c r="D95" s="15" t="str">
        <f t="shared" si="6"/>
        <v/>
      </c>
      <c r="E95" s="51" t="str">
        <f t="shared" si="7"/>
        <v/>
      </c>
      <c r="F95" s="307" t="b">
        <f t="shared" si="8"/>
        <v>0</v>
      </c>
      <c r="G95" s="308">
        <f t="shared" si="9"/>
        <v>1</v>
      </c>
    </row>
    <row r="96" spans="1:7">
      <c r="A96" s="36">
        <v>85</v>
      </c>
      <c r="B96" s="6"/>
      <c r="C96" s="188"/>
      <c r="D96" s="15" t="str">
        <f t="shared" si="6"/>
        <v/>
      </c>
      <c r="E96" s="51" t="str">
        <f t="shared" si="7"/>
        <v/>
      </c>
      <c r="F96" s="307" t="b">
        <f t="shared" si="8"/>
        <v>0</v>
      </c>
      <c r="G96" s="308">
        <f t="shared" si="9"/>
        <v>1</v>
      </c>
    </row>
    <row r="97" spans="1:7">
      <c r="A97" s="36">
        <v>86</v>
      </c>
      <c r="B97" s="6"/>
      <c r="C97" s="188"/>
      <c r="D97" s="15" t="str">
        <f t="shared" si="6"/>
        <v/>
      </c>
      <c r="E97" s="51" t="str">
        <f t="shared" si="7"/>
        <v/>
      </c>
      <c r="F97" s="307" t="b">
        <f t="shared" si="8"/>
        <v>0</v>
      </c>
      <c r="G97" s="308">
        <f t="shared" si="9"/>
        <v>1</v>
      </c>
    </row>
    <row r="98" spans="1:7">
      <c r="A98" s="36">
        <v>87</v>
      </c>
      <c r="B98" s="6"/>
      <c r="C98" s="188"/>
      <c r="D98" s="15" t="str">
        <f t="shared" si="6"/>
        <v/>
      </c>
      <c r="E98" s="51" t="str">
        <f t="shared" si="7"/>
        <v/>
      </c>
      <c r="F98" s="307" t="b">
        <f t="shared" si="8"/>
        <v>0</v>
      </c>
      <c r="G98" s="308">
        <f t="shared" si="9"/>
        <v>1</v>
      </c>
    </row>
    <row r="99" spans="1:7">
      <c r="A99" s="36">
        <v>88</v>
      </c>
      <c r="B99" s="6"/>
      <c r="C99" s="188"/>
      <c r="D99" s="15" t="str">
        <f t="shared" si="6"/>
        <v/>
      </c>
      <c r="E99" s="51" t="str">
        <f t="shared" si="7"/>
        <v/>
      </c>
      <c r="F99" s="307" t="b">
        <f t="shared" si="8"/>
        <v>0</v>
      </c>
      <c r="G99" s="308">
        <f t="shared" si="9"/>
        <v>1</v>
      </c>
    </row>
    <row r="100" spans="1:7">
      <c r="A100" s="36">
        <v>89</v>
      </c>
      <c r="B100" s="6"/>
      <c r="C100" s="188"/>
      <c r="D100" s="15" t="str">
        <f t="shared" si="6"/>
        <v/>
      </c>
      <c r="E100" s="51" t="str">
        <f t="shared" si="7"/>
        <v/>
      </c>
      <c r="F100" s="307" t="b">
        <f t="shared" si="8"/>
        <v>0</v>
      </c>
      <c r="G100" s="308">
        <f t="shared" si="9"/>
        <v>1</v>
      </c>
    </row>
    <row r="101" spans="1:7">
      <c r="A101" s="36">
        <v>90</v>
      </c>
      <c r="B101" s="6"/>
      <c r="C101" s="188"/>
      <c r="D101" s="15" t="str">
        <f t="shared" si="6"/>
        <v/>
      </c>
      <c r="E101" s="51" t="str">
        <f t="shared" si="7"/>
        <v/>
      </c>
      <c r="F101" s="307" t="b">
        <f t="shared" si="8"/>
        <v>0</v>
      </c>
      <c r="G101" s="308">
        <f t="shared" si="9"/>
        <v>1</v>
      </c>
    </row>
    <row r="102" spans="1:7">
      <c r="A102" s="36">
        <v>91</v>
      </c>
      <c r="B102" s="6"/>
      <c r="C102" s="188"/>
      <c r="D102" s="15" t="str">
        <f t="shared" si="6"/>
        <v/>
      </c>
      <c r="E102" s="51" t="str">
        <f t="shared" si="7"/>
        <v/>
      </c>
      <c r="F102" s="307" t="b">
        <f t="shared" si="8"/>
        <v>0</v>
      </c>
      <c r="G102" s="308">
        <f t="shared" si="9"/>
        <v>1</v>
      </c>
    </row>
    <row r="103" spans="1:7">
      <c r="A103" s="36">
        <v>92</v>
      </c>
      <c r="B103" s="6"/>
      <c r="C103" s="188"/>
      <c r="D103" s="15" t="str">
        <f t="shared" si="6"/>
        <v/>
      </c>
      <c r="E103" s="51" t="str">
        <f t="shared" si="7"/>
        <v/>
      </c>
      <c r="F103" s="307" t="b">
        <f t="shared" si="8"/>
        <v>0</v>
      </c>
      <c r="G103" s="308">
        <f t="shared" si="9"/>
        <v>1</v>
      </c>
    </row>
    <row r="104" spans="1:7">
      <c r="A104" s="36">
        <v>93</v>
      </c>
      <c r="B104" s="6"/>
      <c r="C104" s="188"/>
      <c r="D104" s="15" t="str">
        <f t="shared" si="6"/>
        <v/>
      </c>
      <c r="E104" s="51" t="str">
        <f t="shared" si="7"/>
        <v/>
      </c>
      <c r="F104" s="307" t="b">
        <f t="shared" si="8"/>
        <v>0</v>
      </c>
      <c r="G104" s="308">
        <f t="shared" si="9"/>
        <v>1</v>
      </c>
    </row>
    <row r="105" spans="1:7">
      <c r="A105" s="36">
        <v>94</v>
      </c>
      <c r="B105" s="6"/>
      <c r="C105" s="188"/>
      <c r="D105" s="15" t="str">
        <f t="shared" si="6"/>
        <v/>
      </c>
      <c r="E105" s="51" t="str">
        <f t="shared" si="7"/>
        <v/>
      </c>
      <c r="F105" s="307" t="b">
        <f t="shared" si="8"/>
        <v>0</v>
      </c>
      <c r="G105" s="308">
        <f t="shared" si="9"/>
        <v>1</v>
      </c>
    </row>
    <row r="106" spans="1:7">
      <c r="A106" s="36">
        <v>95</v>
      </c>
      <c r="B106" s="6"/>
      <c r="C106" s="188"/>
      <c r="D106" s="15" t="str">
        <f t="shared" si="6"/>
        <v/>
      </c>
      <c r="E106" s="51" t="str">
        <f t="shared" si="7"/>
        <v/>
      </c>
      <c r="F106" s="307" t="b">
        <f t="shared" si="8"/>
        <v>0</v>
      </c>
      <c r="G106" s="308">
        <f t="shared" si="9"/>
        <v>1</v>
      </c>
    </row>
    <row r="107" spans="1:7">
      <c r="A107" s="36">
        <v>96</v>
      </c>
      <c r="B107" s="6"/>
      <c r="C107" s="188"/>
      <c r="D107" s="15" t="str">
        <f t="shared" si="6"/>
        <v/>
      </c>
      <c r="E107" s="51" t="str">
        <f t="shared" si="7"/>
        <v/>
      </c>
      <c r="F107" s="307" t="b">
        <f t="shared" si="8"/>
        <v>0</v>
      </c>
      <c r="G107" s="308">
        <f t="shared" si="9"/>
        <v>1</v>
      </c>
    </row>
    <row r="108" spans="1:7">
      <c r="A108" s="36">
        <v>97</v>
      </c>
      <c r="B108" s="6"/>
      <c r="C108" s="188"/>
      <c r="D108" s="15" t="str">
        <f t="shared" si="6"/>
        <v/>
      </c>
      <c r="E108" s="51" t="str">
        <f t="shared" si="7"/>
        <v/>
      </c>
      <c r="F108" s="307" t="b">
        <f t="shared" si="8"/>
        <v>0</v>
      </c>
      <c r="G108" s="308">
        <f t="shared" si="9"/>
        <v>1</v>
      </c>
    </row>
    <row r="109" spans="1:7">
      <c r="A109" s="36">
        <v>98</v>
      </c>
      <c r="B109" s="6"/>
      <c r="C109" s="188"/>
      <c r="D109" s="15" t="str">
        <f t="shared" si="6"/>
        <v/>
      </c>
      <c r="E109" s="51" t="str">
        <f t="shared" si="7"/>
        <v/>
      </c>
      <c r="F109" s="307" t="b">
        <f t="shared" si="8"/>
        <v>0</v>
      </c>
      <c r="G109" s="308">
        <f t="shared" si="9"/>
        <v>1</v>
      </c>
    </row>
    <row r="110" spans="1:7">
      <c r="A110" s="125">
        <v>99</v>
      </c>
      <c r="B110" s="6"/>
      <c r="C110" s="188"/>
      <c r="D110" s="15" t="str">
        <f t="shared" si="6"/>
        <v/>
      </c>
      <c r="E110" s="51" t="str">
        <f t="shared" si="7"/>
        <v/>
      </c>
      <c r="F110" s="307" t="b">
        <f t="shared" si="8"/>
        <v>0</v>
      </c>
      <c r="G110" s="308">
        <f t="shared" si="9"/>
        <v>1</v>
      </c>
    </row>
    <row r="111" spans="1:7">
      <c r="A111" s="125">
        <v>100</v>
      </c>
      <c r="B111" s="126"/>
      <c r="C111" s="128"/>
      <c r="D111" s="15" t="str">
        <f t="shared" si="6"/>
        <v/>
      </c>
      <c r="E111" s="51" t="str">
        <f t="shared" si="7"/>
        <v/>
      </c>
      <c r="F111" s="307" t="b">
        <f t="shared" si="8"/>
        <v>0</v>
      </c>
      <c r="G111" s="308">
        <f t="shared" ref="G111:G174" si="10">LEN(B111)-LEN(SUBSTITUTE(B111,",",""))+1</f>
        <v>1</v>
      </c>
    </row>
    <row r="112" spans="1:7">
      <c r="A112" s="125">
        <v>101</v>
      </c>
      <c r="B112" s="126"/>
      <c r="C112" s="128"/>
      <c r="D112" s="15" t="str">
        <f t="shared" si="6"/>
        <v/>
      </c>
      <c r="E112" s="51" t="str">
        <f t="shared" si="7"/>
        <v/>
      </c>
      <c r="F112" s="307" t="b">
        <f t="shared" si="8"/>
        <v>0</v>
      </c>
      <c r="G112" s="308">
        <f t="shared" si="10"/>
        <v>1</v>
      </c>
    </row>
    <row r="113" spans="1:7">
      <c r="A113" s="125">
        <v>102</v>
      </c>
      <c r="B113" s="126"/>
      <c r="C113" s="128"/>
      <c r="D113" s="15" t="str">
        <f t="shared" si="6"/>
        <v/>
      </c>
      <c r="E113" s="51" t="str">
        <f t="shared" si="7"/>
        <v/>
      </c>
      <c r="F113" s="307" t="b">
        <f t="shared" si="8"/>
        <v>0</v>
      </c>
      <c r="G113" s="308">
        <f t="shared" si="10"/>
        <v>1</v>
      </c>
    </row>
    <row r="114" spans="1:7">
      <c r="A114" s="125">
        <v>103</v>
      </c>
      <c r="B114" s="126"/>
      <c r="C114" s="128"/>
      <c r="D114" s="15" t="str">
        <f t="shared" si="6"/>
        <v/>
      </c>
      <c r="E114" s="51" t="str">
        <f t="shared" si="7"/>
        <v/>
      </c>
      <c r="F114" s="307" t="b">
        <f t="shared" si="8"/>
        <v>0</v>
      </c>
      <c r="G114" s="308">
        <f t="shared" si="10"/>
        <v>1</v>
      </c>
    </row>
    <row r="115" spans="1:7">
      <c r="A115" s="125">
        <v>104</v>
      </c>
      <c r="B115" s="126"/>
      <c r="C115" s="128"/>
      <c r="D115" s="15" t="str">
        <f t="shared" si="6"/>
        <v/>
      </c>
      <c r="E115" s="51" t="str">
        <f t="shared" si="7"/>
        <v/>
      </c>
      <c r="F115" s="307" t="b">
        <f t="shared" si="8"/>
        <v>0</v>
      </c>
      <c r="G115" s="308">
        <f t="shared" si="10"/>
        <v>1</v>
      </c>
    </row>
    <row r="116" spans="1:7">
      <c r="A116" s="125">
        <v>105</v>
      </c>
      <c r="B116" s="126"/>
      <c r="C116" s="128"/>
      <c r="D116" s="15" t="str">
        <f t="shared" si="6"/>
        <v/>
      </c>
      <c r="E116" s="51" t="str">
        <f t="shared" si="7"/>
        <v/>
      </c>
      <c r="F116" s="307" t="b">
        <f t="shared" si="8"/>
        <v>0</v>
      </c>
      <c r="G116" s="308">
        <f t="shared" si="10"/>
        <v>1</v>
      </c>
    </row>
    <row r="117" spans="1:7">
      <c r="A117" s="125">
        <v>106</v>
      </c>
      <c r="B117" s="126"/>
      <c r="C117" s="128"/>
      <c r="D117" s="15" t="str">
        <f t="shared" si="6"/>
        <v/>
      </c>
      <c r="E117" s="51" t="str">
        <f t="shared" si="7"/>
        <v/>
      </c>
      <c r="F117" s="307" t="b">
        <f t="shared" si="8"/>
        <v>0</v>
      </c>
      <c r="G117" s="308">
        <f t="shared" si="10"/>
        <v>1</v>
      </c>
    </row>
    <row r="118" spans="1:7">
      <c r="A118" s="125">
        <v>107</v>
      </c>
      <c r="B118" s="126"/>
      <c r="C118" s="128"/>
      <c r="D118" s="15" t="str">
        <f t="shared" si="6"/>
        <v/>
      </c>
      <c r="E118" s="51" t="str">
        <f t="shared" si="7"/>
        <v/>
      </c>
      <c r="F118" s="307" t="b">
        <f t="shared" si="8"/>
        <v>0</v>
      </c>
      <c r="G118" s="308">
        <f t="shared" si="10"/>
        <v>1</v>
      </c>
    </row>
    <row r="119" spans="1:7">
      <c r="A119" s="125">
        <v>108</v>
      </c>
      <c r="B119" s="126"/>
      <c r="C119" s="128"/>
      <c r="D119" s="15" t="str">
        <f t="shared" si="6"/>
        <v/>
      </c>
      <c r="E119" s="51" t="str">
        <f t="shared" si="7"/>
        <v/>
      </c>
      <c r="F119" s="307" t="b">
        <f t="shared" si="8"/>
        <v>0</v>
      </c>
      <c r="G119" s="308">
        <f t="shared" si="10"/>
        <v>1</v>
      </c>
    </row>
    <row r="120" spans="1:7">
      <c r="A120" s="125">
        <v>109</v>
      </c>
      <c r="B120" s="126"/>
      <c r="C120" s="128"/>
      <c r="D120" s="15" t="str">
        <f t="shared" si="6"/>
        <v/>
      </c>
      <c r="E120" s="51" t="str">
        <f t="shared" si="7"/>
        <v/>
      </c>
      <c r="F120" s="307" t="b">
        <f t="shared" si="8"/>
        <v>0</v>
      </c>
      <c r="G120" s="308">
        <f t="shared" si="10"/>
        <v>1</v>
      </c>
    </row>
    <row r="121" spans="1:7">
      <c r="A121" s="125">
        <v>110</v>
      </c>
      <c r="B121" s="126"/>
      <c r="C121" s="128"/>
      <c r="D121" s="15" t="str">
        <f t="shared" si="6"/>
        <v/>
      </c>
      <c r="E121" s="51" t="str">
        <f t="shared" si="7"/>
        <v/>
      </c>
      <c r="F121" s="307" t="b">
        <f t="shared" si="8"/>
        <v>0</v>
      </c>
      <c r="G121" s="308">
        <f t="shared" si="10"/>
        <v>1</v>
      </c>
    </row>
    <row r="122" spans="1:7">
      <c r="A122" s="125">
        <v>111</v>
      </c>
      <c r="B122" s="126"/>
      <c r="C122" s="128"/>
      <c r="D122" s="15" t="str">
        <f t="shared" si="6"/>
        <v/>
      </c>
      <c r="E122" s="51" t="str">
        <f t="shared" si="7"/>
        <v/>
      </c>
      <c r="F122" s="307" t="b">
        <f t="shared" si="8"/>
        <v>0</v>
      </c>
      <c r="G122" s="308">
        <f t="shared" si="10"/>
        <v>1</v>
      </c>
    </row>
    <row r="123" spans="1:7">
      <c r="A123" s="125">
        <v>112</v>
      </c>
      <c r="B123" s="126"/>
      <c r="C123" s="128"/>
      <c r="D123" s="15" t="str">
        <f t="shared" si="6"/>
        <v/>
      </c>
      <c r="E123" s="51" t="str">
        <f t="shared" si="7"/>
        <v/>
      </c>
      <c r="F123" s="307" t="b">
        <f t="shared" si="8"/>
        <v>0</v>
      </c>
      <c r="G123" s="308">
        <f t="shared" si="10"/>
        <v>1</v>
      </c>
    </row>
    <row r="124" spans="1:7">
      <c r="A124" s="125">
        <v>113</v>
      </c>
      <c r="B124" s="126"/>
      <c r="C124" s="128"/>
      <c r="D124" s="15" t="str">
        <f t="shared" si="6"/>
        <v/>
      </c>
      <c r="E124" s="51" t="str">
        <f t="shared" si="7"/>
        <v/>
      </c>
      <c r="F124" s="307" t="b">
        <f t="shared" si="8"/>
        <v>0</v>
      </c>
      <c r="G124" s="308">
        <f t="shared" si="10"/>
        <v>1</v>
      </c>
    </row>
    <row r="125" spans="1:7">
      <c r="A125" s="125">
        <v>114</v>
      </c>
      <c r="B125" s="126"/>
      <c r="C125" s="128"/>
      <c r="D125" s="15" t="str">
        <f t="shared" si="6"/>
        <v/>
      </c>
      <c r="E125" s="51" t="str">
        <f t="shared" si="7"/>
        <v/>
      </c>
      <c r="F125" s="307" t="b">
        <f t="shared" si="8"/>
        <v>0</v>
      </c>
      <c r="G125" s="308">
        <f t="shared" si="10"/>
        <v>1</v>
      </c>
    </row>
    <row r="126" spans="1:7">
      <c r="A126" s="125">
        <v>115</v>
      </c>
      <c r="B126" s="126"/>
      <c r="C126" s="128"/>
      <c r="D126" s="15" t="str">
        <f t="shared" si="6"/>
        <v/>
      </c>
      <c r="E126" s="51" t="str">
        <f t="shared" si="7"/>
        <v/>
      </c>
      <c r="F126" s="307" t="b">
        <f t="shared" si="8"/>
        <v>0</v>
      </c>
      <c r="G126" s="308">
        <f t="shared" si="10"/>
        <v>1</v>
      </c>
    </row>
    <row r="127" spans="1:7">
      <c r="A127" s="125">
        <v>116</v>
      </c>
      <c r="B127" s="126"/>
      <c r="C127" s="128"/>
      <c r="D127" s="15" t="str">
        <f t="shared" si="6"/>
        <v/>
      </c>
      <c r="E127" s="51" t="str">
        <f t="shared" si="7"/>
        <v/>
      </c>
      <c r="F127" s="307" t="b">
        <f t="shared" si="8"/>
        <v>0</v>
      </c>
      <c r="G127" s="308">
        <f t="shared" si="10"/>
        <v>1</v>
      </c>
    </row>
    <row r="128" spans="1:7">
      <c r="A128" s="125">
        <v>117</v>
      </c>
      <c r="B128" s="126"/>
      <c r="C128" s="128"/>
      <c r="D128" s="15" t="str">
        <f t="shared" si="6"/>
        <v/>
      </c>
      <c r="E128" s="51" t="str">
        <f t="shared" si="7"/>
        <v/>
      </c>
      <c r="F128" s="307" t="b">
        <f t="shared" si="8"/>
        <v>0</v>
      </c>
      <c r="G128" s="308">
        <f t="shared" si="10"/>
        <v>1</v>
      </c>
    </row>
    <row r="129" spans="1:7">
      <c r="A129" s="125">
        <v>118</v>
      </c>
      <c r="B129" s="126"/>
      <c r="C129" s="128"/>
      <c r="D129" s="15" t="str">
        <f t="shared" si="6"/>
        <v/>
      </c>
      <c r="E129" s="51" t="str">
        <f t="shared" si="7"/>
        <v/>
      </c>
      <c r="F129" s="307" t="b">
        <f t="shared" si="8"/>
        <v>0</v>
      </c>
      <c r="G129" s="308">
        <f t="shared" si="10"/>
        <v>1</v>
      </c>
    </row>
    <row r="130" spans="1:7">
      <c r="A130" s="125">
        <v>119</v>
      </c>
      <c r="B130" s="126"/>
      <c r="C130" s="128"/>
      <c r="D130" s="15" t="str">
        <f t="shared" si="6"/>
        <v/>
      </c>
      <c r="E130" s="51" t="str">
        <f t="shared" si="7"/>
        <v/>
      </c>
      <c r="F130" s="307" t="b">
        <f t="shared" si="8"/>
        <v>0</v>
      </c>
      <c r="G130" s="308">
        <f t="shared" si="10"/>
        <v>1</v>
      </c>
    </row>
    <row r="131" spans="1:7">
      <c r="A131" s="125">
        <v>120</v>
      </c>
      <c r="B131" s="126"/>
      <c r="C131" s="128"/>
      <c r="D131" s="15" t="str">
        <f t="shared" si="6"/>
        <v/>
      </c>
      <c r="E131" s="51" t="str">
        <f t="shared" si="7"/>
        <v/>
      </c>
      <c r="F131" s="307" t="b">
        <f t="shared" si="8"/>
        <v>0</v>
      </c>
      <c r="G131" s="308">
        <f t="shared" si="10"/>
        <v>1</v>
      </c>
    </row>
    <row r="132" spans="1:7">
      <c r="A132" s="125">
        <v>121</v>
      </c>
      <c r="B132" s="126"/>
      <c r="C132" s="128"/>
      <c r="D132" s="15" t="str">
        <f t="shared" si="6"/>
        <v/>
      </c>
      <c r="E132" s="51" t="str">
        <f t="shared" si="7"/>
        <v/>
      </c>
      <c r="F132" s="307" t="b">
        <f t="shared" si="8"/>
        <v>0</v>
      </c>
      <c r="G132" s="308">
        <f t="shared" si="10"/>
        <v>1</v>
      </c>
    </row>
    <row r="133" spans="1:7">
      <c r="A133" s="125">
        <v>122</v>
      </c>
      <c r="B133" s="126"/>
      <c r="C133" s="128"/>
      <c r="D133" s="15" t="str">
        <f t="shared" si="6"/>
        <v/>
      </c>
      <c r="E133" s="51" t="str">
        <f t="shared" si="7"/>
        <v/>
      </c>
      <c r="F133" s="307" t="b">
        <f t="shared" si="8"/>
        <v>0</v>
      </c>
      <c r="G133" s="308">
        <f t="shared" si="10"/>
        <v>1</v>
      </c>
    </row>
    <row r="134" spans="1:7">
      <c r="A134" s="125">
        <v>123</v>
      </c>
      <c r="B134" s="126"/>
      <c r="C134" s="128"/>
      <c r="D134" s="15" t="str">
        <f t="shared" si="6"/>
        <v/>
      </c>
      <c r="E134" s="51" t="str">
        <f t="shared" si="7"/>
        <v/>
      </c>
      <c r="F134" s="307" t="b">
        <f t="shared" si="8"/>
        <v>0</v>
      </c>
      <c r="G134" s="308">
        <f t="shared" si="10"/>
        <v>1</v>
      </c>
    </row>
    <row r="135" spans="1:7">
      <c r="A135" s="125">
        <v>124</v>
      </c>
      <c r="B135" s="126"/>
      <c r="C135" s="128"/>
      <c r="D135" s="15" t="str">
        <f t="shared" si="6"/>
        <v/>
      </c>
      <c r="E135" s="51" t="str">
        <f t="shared" si="7"/>
        <v/>
      </c>
      <c r="F135" s="307" t="b">
        <f t="shared" si="8"/>
        <v>0</v>
      </c>
      <c r="G135" s="308">
        <f t="shared" si="10"/>
        <v>1</v>
      </c>
    </row>
    <row r="136" spans="1:7">
      <c r="A136" s="125">
        <v>125</v>
      </c>
      <c r="B136" s="126"/>
      <c r="C136" s="128"/>
      <c r="D136" s="15" t="str">
        <f t="shared" si="6"/>
        <v/>
      </c>
      <c r="E136" s="51" t="str">
        <f t="shared" si="7"/>
        <v/>
      </c>
      <c r="F136" s="307" t="b">
        <f t="shared" si="8"/>
        <v>0</v>
      </c>
      <c r="G136" s="308">
        <f t="shared" si="10"/>
        <v>1</v>
      </c>
    </row>
    <row r="137" spans="1:7">
      <c r="A137" s="125">
        <v>126</v>
      </c>
      <c r="B137" s="126"/>
      <c r="C137" s="128"/>
      <c r="D137" s="15" t="str">
        <f t="shared" si="6"/>
        <v/>
      </c>
      <c r="E137" s="51" t="str">
        <f t="shared" si="7"/>
        <v/>
      </c>
      <c r="F137" s="307" t="b">
        <f t="shared" si="8"/>
        <v>0</v>
      </c>
      <c r="G137" s="308">
        <f t="shared" si="10"/>
        <v>1</v>
      </c>
    </row>
    <row r="138" spans="1:7">
      <c r="A138" s="125">
        <v>127</v>
      </c>
      <c r="B138" s="126"/>
      <c r="C138" s="128"/>
      <c r="D138" s="15" t="str">
        <f t="shared" si="6"/>
        <v/>
      </c>
      <c r="E138" s="51" t="str">
        <f t="shared" si="7"/>
        <v/>
      </c>
      <c r="F138" s="307" t="b">
        <f t="shared" si="8"/>
        <v>0</v>
      </c>
      <c r="G138" s="308">
        <f t="shared" si="10"/>
        <v>1</v>
      </c>
    </row>
    <row r="139" spans="1:7">
      <c r="A139" s="125">
        <v>128</v>
      </c>
      <c r="B139" s="126"/>
      <c r="C139" s="128"/>
      <c r="D139" s="15" t="str">
        <f t="shared" si="6"/>
        <v/>
      </c>
      <c r="E139" s="51" t="str">
        <f t="shared" si="7"/>
        <v/>
      </c>
      <c r="F139" s="307" t="b">
        <f t="shared" si="8"/>
        <v>0</v>
      </c>
      <c r="G139" s="308">
        <f t="shared" si="10"/>
        <v>1</v>
      </c>
    </row>
    <row r="140" spans="1:7">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c r="A141" s="125">
        <v>130</v>
      </c>
      <c r="B141" s="126"/>
      <c r="C141" s="128"/>
      <c r="D141" s="15" t="str">
        <f t="shared" si="11"/>
        <v/>
      </c>
      <c r="E141" s="51" t="str">
        <f t="shared" si="12"/>
        <v/>
      </c>
      <c r="F141" s="307" t="b">
        <f t="shared" si="13"/>
        <v>0</v>
      </c>
      <c r="G141" s="308">
        <f t="shared" si="10"/>
        <v>1</v>
      </c>
    </row>
    <row r="142" spans="1:7">
      <c r="A142" s="125">
        <v>131</v>
      </c>
      <c r="B142" s="126"/>
      <c r="C142" s="128"/>
      <c r="D142" s="15" t="str">
        <f t="shared" si="11"/>
        <v/>
      </c>
      <c r="E142" s="51" t="str">
        <f t="shared" si="12"/>
        <v/>
      </c>
      <c r="F142" s="307" t="b">
        <f t="shared" si="13"/>
        <v>0</v>
      </c>
      <c r="G142" s="308">
        <f t="shared" si="10"/>
        <v>1</v>
      </c>
    </row>
    <row r="143" spans="1:7">
      <c r="A143" s="125">
        <v>132</v>
      </c>
      <c r="B143" s="126"/>
      <c r="C143" s="128"/>
      <c r="D143" s="15" t="str">
        <f t="shared" si="11"/>
        <v/>
      </c>
      <c r="E143" s="51" t="str">
        <f t="shared" si="12"/>
        <v/>
      </c>
      <c r="F143" s="307" t="b">
        <f t="shared" si="13"/>
        <v>0</v>
      </c>
      <c r="G143" s="308">
        <f t="shared" si="10"/>
        <v>1</v>
      </c>
    </row>
    <row r="144" spans="1:7">
      <c r="A144" s="125">
        <v>133</v>
      </c>
      <c r="B144" s="126"/>
      <c r="C144" s="128"/>
      <c r="D144" s="15" t="str">
        <f t="shared" si="11"/>
        <v/>
      </c>
      <c r="E144" s="51" t="str">
        <f t="shared" si="12"/>
        <v/>
      </c>
      <c r="F144" s="307" t="b">
        <f t="shared" si="13"/>
        <v>0</v>
      </c>
      <c r="G144" s="308">
        <f t="shared" si="10"/>
        <v>1</v>
      </c>
    </row>
    <row r="145" spans="1:7">
      <c r="A145" s="125">
        <v>134</v>
      </c>
      <c r="B145" s="126"/>
      <c r="C145" s="128"/>
      <c r="D145" s="15" t="str">
        <f t="shared" si="11"/>
        <v/>
      </c>
      <c r="E145" s="51" t="str">
        <f t="shared" si="12"/>
        <v/>
      </c>
      <c r="F145" s="307" t="b">
        <f t="shared" si="13"/>
        <v>0</v>
      </c>
      <c r="G145" s="308">
        <f t="shared" si="10"/>
        <v>1</v>
      </c>
    </row>
    <row r="146" spans="1:7">
      <c r="A146" s="125">
        <v>135</v>
      </c>
      <c r="B146" s="126"/>
      <c r="C146" s="128"/>
      <c r="D146" s="15" t="str">
        <f t="shared" si="11"/>
        <v/>
      </c>
      <c r="E146" s="51" t="str">
        <f t="shared" si="12"/>
        <v/>
      </c>
      <c r="F146" s="307" t="b">
        <f t="shared" si="13"/>
        <v>0</v>
      </c>
      <c r="G146" s="308">
        <f t="shared" si="10"/>
        <v>1</v>
      </c>
    </row>
    <row r="147" spans="1:7">
      <c r="A147" s="125">
        <v>136</v>
      </c>
      <c r="B147" s="126"/>
      <c r="C147" s="128"/>
      <c r="D147" s="15" t="str">
        <f t="shared" si="11"/>
        <v/>
      </c>
      <c r="E147" s="51" t="str">
        <f t="shared" si="12"/>
        <v/>
      </c>
      <c r="F147" s="307" t="b">
        <f t="shared" si="13"/>
        <v>0</v>
      </c>
      <c r="G147" s="308">
        <f t="shared" si="10"/>
        <v>1</v>
      </c>
    </row>
    <row r="148" spans="1:7">
      <c r="A148" s="125">
        <v>137</v>
      </c>
      <c r="B148" s="126"/>
      <c r="C148" s="128"/>
      <c r="D148" s="15" t="str">
        <f t="shared" si="11"/>
        <v/>
      </c>
      <c r="E148" s="51" t="str">
        <f t="shared" si="12"/>
        <v/>
      </c>
      <c r="F148" s="307" t="b">
        <f t="shared" si="13"/>
        <v>0</v>
      </c>
      <c r="G148" s="308">
        <f t="shared" si="10"/>
        <v>1</v>
      </c>
    </row>
    <row r="149" spans="1:7">
      <c r="A149" s="125">
        <v>138</v>
      </c>
      <c r="B149" s="126"/>
      <c r="C149" s="128"/>
      <c r="D149" s="15" t="str">
        <f t="shared" si="11"/>
        <v/>
      </c>
      <c r="E149" s="51" t="str">
        <f t="shared" si="12"/>
        <v/>
      </c>
      <c r="F149" s="307" t="b">
        <f t="shared" si="13"/>
        <v>0</v>
      </c>
      <c r="G149" s="308">
        <f t="shared" si="10"/>
        <v>1</v>
      </c>
    </row>
    <row r="150" spans="1:7">
      <c r="A150" s="125">
        <v>139</v>
      </c>
      <c r="B150" s="126"/>
      <c r="C150" s="128"/>
      <c r="D150" s="15" t="str">
        <f t="shared" si="11"/>
        <v/>
      </c>
      <c r="E150" s="51" t="str">
        <f t="shared" si="12"/>
        <v/>
      </c>
      <c r="F150" s="307" t="b">
        <f t="shared" si="13"/>
        <v>0</v>
      </c>
      <c r="G150" s="308">
        <f t="shared" si="10"/>
        <v>1</v>
      </c>
    </row>
    <row r="151" spans="1:7">
      <c r="A151" s="125">
        <v>140</v>
      </c>
      <c r="B151" s="126"/>
      <c r="C151" s="128"/>
      <c r="D151" s="15" t="str">
        <f t="shared" si="11"/>
        <v/>
      </c>
      <c r="E151" s="51" t="str">
        <f t="shared" si="12"/>
        <v/>
      </c>
      <c r="F151" s="307" t="b">
        <f t="shared" si="13"/>
        <v>0</v>
      </c>
      <c r="G151" s="308">
        <f t="shared" si="10"/>
        <v>1</v>
      </c>
    </row>
    <row r="152" spans="1:7">
      <c r="A152" s="125">
        <v>141</v>
      </c>
      <c r="B152" s="126"/>
      <c r="C152" s="128"/>
      <c r="D152" s="15" t="str">
        <f t="shared" si="11"/>
        <v/>
      </c>
      <c r="E152" s="51" t="str">
        <f t="shared" si="12"/>
        <v/>
      </c>
      <c r="F152" s="307" t="b">
        <f t="shared" si="13"/>
        <v>0</v>
      </c>
      <c r="G152" s="308">
        <f t="shared" si="10"/>
        <v>1</v>
      </c>
    </row>
    <row r="153" spans="1:7">
      <c r="A153" s="125">
        <v>142</v>
      </c>
      <c r="B153" s="126"/>
      <c r="C153" s="128"/>
      <c r="D153" s="15" t="str">
        <f t="shared" si="11"/>
        <v/>
      </c>
      <c r="E153" s="51" t="str">
        <f t="shared" si="12"/>
        <v/>
      </c>
      <c r="F153" s="307" t="b">
        <f t="shared" si="13"/>
        <v>0</v>
      </c>
      <c r="G153" s="308">
        <f t="shared" si="10"/>
        <v>1</v>
      </c>
    </row>
    <row r="154" spans="1:7">
      <c r="A154" s="125">
        <v>143</v>
      </c>
      <c r="B154" s="126"/>
      <c r="C154" s="128"/>
      <c r="D154" s="15" t="str">
        <f t="shared" si="11"/>
        <v/>
      </c>
      <c r="E154" s="51" t="str">
        <f t="shared" si="12"/>
        <v/>
      </c>
      <c r="F154" s="307" t="b">
        <f t="shared" si="13"/>
        <v>0</v>
      </c>
      <c r="G154" s="308">
        <f t="shared" si="10"/>
        <v>1</v>
      </c>
    </row>
    <row r="155" spans="1:7">
      <c r="A155" s="125">
        <v>144</v>
      </c>
      <c r="B155" s="126"/>
      <c r="C155" s="128"/>
      <c r="D155" s="15" t="str">
        <f t="shared" si="11"/>
        <v/>
      </c>
      <c r="E155" s="51" t="str">
        <f t="shared" si="12"/>
        <v/>
      </c>
      <c r="F155" s="307" t="b">
        <f t="shared" si="13"/>
        <v>0</v>
      </c>
      <c r="G155" s="308">
        <f t="shared" si="10"/>
        <v>1</v>
      </c>
    </row>
    <row r="156" spans="1:7">
      <c r="A156" s="125">
        <v>145</v>
      </c>
      <c r="B156" s="126"/>
      <c r="C156" s="128"/>
      <c r="D156" s="15" t="str">
        <f t="shared" si="11"/>
        <v/>
      </c>
      <c r="E156" s="51" t="str">
        <f t="shared" si="12"/>
        <v/>
      </c>
      <c r="F156" s="307" t="b">
        <f t="shared" si="13"/>
        <v>0</v>
      </c>
      <c r="G156" s="308">
        <f t="shared" si="10"/>
        <v>1</v>
      </c>
    </row>
    <row r="157" spans="1:7">
      <c r="A157" s="125">
        <v>146</v>
      </c>
      <c r="B157" s="126"/>
      <c r="C157" s="128"/>
      <c r="D157" s="15" t="str">
        <f t="shared" si="11"/>
        <v/>
      </c>
      <c r="E157" s="51" t="str">
        <f t="shared" si="12"/>
        <v/>
      </c>
      <c r="F157" s="307" t="b">
        <f t="shared" si="13"/>
        <v>0</v>
      </c>
      <c r="G157" s="308">
        <f t="shared" si="10"/>
        <v>1</v>
      </c>
    </row>
    <row r="158" spans="1:7">
      <c r="A158" s="125">
        <v>147</v>
      </c>
      <c r="B158" s="126"/>
      <c r="C158" s="128"/>
      <c r="D158" s="15" t="str">
        <f t="shared" si="11"/>
        <v/>
      </c>
      <c r="E158" s="51" t="str">
        <f t="shared" si="12"/>
        <v/>
      </c>
      <c r="F158" s="307" t="b">
        <f t="shared" si="13"/>
        <v>0</v>
      </c>
      <c r="G158" s="308">
        <f t="shared" si="10"/>
        <v>1</v>
      </c>
    </row>
    <row r="159" spans="1:7">
      <c r="A159" s="125">
        <v>148</v>
      </c>
      <c r="B159" s="126"/>
      <c r="C159" s="128"/>
      <c r="D159" s="15" t="str">
        <f t="shared" si="11"/>
        <v/>
      </c>
      <c r="E159" s="51" t="str">
        <f t="shared" si="12"/>
        <v/>
      </c>
      <c r="F159" s="307" t="b">
        <f t="shared" si="13"/>
        <v>0</v>
      </c>
      <c r="G159" s="308">
        <f t="shared" si="10"/>
        <v>1</v>
      </c>
    </row>
    <row r="160" spans="1:7">
      <c r="A160" s="125">
        <v>149</v>
      </c>
      <c r="B160" s="126"/>
      <c r="C160" s="128"/>
      <c r="D160" s="15" t="str">
        <f t="shared" si="11"/>
        <v/>
      </c>
      <c r="E160" s="51" t="str">
        <f t="shared" si="12"/>
        <v/>
      </c>
      <c r="F160" s="307" t="b">
        <f t="shared" si="13"/>
        <v>0</v>
      </c>
      <c r="G160" s="308">
        <f t="shared" si="10"/>
        <v>1</v>
      </c>
    </row>
    <row r="161" spans="1:7">
      <c r="A161" s="125">
        <v>150</v>
      </c>
      <c r="B161" s="126"/>
      <c r="C161" s="128"/>
      <c r="D161" s="15" t="str">
        <f t="shared" si="11"/>
        <v/>
      </c>
      <c r="E161" s="51" t="str">
        <f t="shared" si="12"/>
        <v/>
      </c>
      <c r="F161" s="307" t="b">
        <f t="shared" si="13"/>
        <v>0</v>
      </c>
      <c r="G161" s="308">
        <f t="shared" si="10"/>
        <v>1</v>
      </c>
    </row>
    <row r="162" spans="1:7">
      <c r="A162" s="125">
        <v>151</v>
      </c>
      <c r="B162" s="126"/>
      <c r="C162" s="128"/>
      <c r="D162" s="15" t="str">
        <f t="shared" si="11"/>
        <v/>
      </c>
      <c r="E162" s="51" t="str">
        <f t="shared" si="12"/>
        <v/>
      </c>
      <c r="F162" s="307" t="b">
        <f t="shared" si="13"/>
        <v>0</v>
      </c>
      <c r="G162" s="308">
        <f t="shared" si="10"/>
        <v>1</v>
      </c>
    </row>
    <row r="163" spans="1:7">
      <c r="A163" s="125">
        <v>152</v>
      </c>
      <c r="B163" s="126"/>
      <c r="C163" s="128"/>
      <c r="D163" s="15" t="str">
        <f t="shared" si="11"/>
        <v/>
      </c>
      <c r="E163" s="51" t="str">
        <f t="shared" si="12"/>
        <v/>
      </c>
      <c r="F163" s="307" t="b">
        <f t="shared" si="13"/>
        <v>0</v>
      </c>
      <c r="G163" s="308">
        <f t="shared" si="10"/>
        <v>1</v>
      </c>
    </row>
    <row r="164" spans="1:7">
      <c r="A164" s="125">
        <v>153</v>
      </c>
      <c r="B164" s="126"/>
      <c r="C164" s="128"/>
      <c r="D164" s="15" t="str">
        <f t="shared" si="11"/>
        <v/>
      </c>
      <c r="E164" s="51" t="str">
        <f t="shared" si="12"/>
        <v/>
      </c>
      <c r="F164" s="307" t="b">
        <f t="shared" si="13"/>
        <v>0</v>
      </c>
      <c r="G164" s="308">
        <f t="shared" si="10"/>
        <v>1</v>
      </c>
    </row>
    <row r="165" spans="1:7">
      <c r="A165" s="125">
        <v>154</v>
      </c>
      <c r="B165" s="126"/>
      <c r="C165" s="128"/>
      <c r="D165" s="15" t="str">
        <f t="shared" si="11"/>
        <v/>
      </c>
      <c r="E165" s="51" t="str">
        <f t="shared" si="12"/>
        <v/>
      </c>
      <c r="F165" s="307" t="b">
        <f t="shared" si="13"/>
        <v>0</v>
      </c>
      <c r="G165" s="308">
        <f t="shared" si="10"/>
        <v>1</v>
      </c>
    </row>
    <row r="166" spans="1:7">
      <c r="A166" s="125">
        <v>155</v>
      </c>
      <c r="B166" s="126"/>
      <c r="C166" s="128"/>
      <c r="D166" s="15" t="str">
        <f t="shared" si="11"/>
        <v/>
      </c>
      <c r="E166" s="51" t="str">
        <f t="shared" si="12"/>
        <v/>
      </c>
      <c r="F166" s="307" t="b">
        <f t="shared" si="13"/>
        <v>0</v>
      </c>
      <c r="G166" s="308">
        <f t="shared" si="10"/>
        <v>1</v>
      </c>
    </row>
    <row r="167" spans="1:7">
      <c r="A167" s="125">
        <v>156</v>
      </c>
      <c r="B167" s="126"/>
      <c r="C167" s="128"/>
      <c r="D167" s="15" t="str">
        <f t="shared" si="11"/>
        <v/>
      </c>
      <c r="E167" s="51" t="str">
        <f t="shared" si="12"/>
        <v/>
      </c>
      <c r="F167" s="307" t="b">
        <f t="shared" si="13"/>
        <v>0</v>
      </c>
      <c r="G167" s="308">
        <f t="shared" si="10"/>
        <v>1</v>
      </c>
    </row>
    <row r="168" spans="1:7">
      <c r="A168" s="125">
        <v>157</v>
      </c>
      <c r="B168" s="126"/>
      <c r="C168" s="128"/>
      <c r="D168" s="15" t="str">
        <f t="shared" si="11"/>
        <v/>
      </c>
      <c r="E168" s="51" t="str">
        <f t="shared" si="12"/>
        <v/>
      </c>
      <c r="F168" s="307" t="b">
        <f t="shared" si="13"/>
        <v>0</v>
      </c>
      <c r="G168" s="308">
        <f t="shared" si="10"/>
        <v>1</v>
      </c>
    </row>
    <row r="169" spans="1:7">
      <c r="A169" s="125">
        <v>158</v>
      </c>
      <c r="B169" s="126"/>
      <c r="C169" s="128"/>
      <c r="D169" s="15" t="str">
        <f t="shared" si="11"/>
        <v/>
      </c>
      <c r="E169" s="51" t="str">
        <f t="shared" si="12"/>
        <v/>
      </c>
      <c r="F169" s="307" t="b">
        <f t="shared" si="13"/>
        <v>0</v>
      </c>
      <c r="G169" s="308">
        <f t="shared" si="10"/>
        <v>1</v>
      </c>
    </row>
    <row r="170" spans="1:7">
      <c r="A170" s="125">
        <v>159</v>
      </c>
      <c r="B170" s="126"/>
      <c r="C170" s="128"/>
      <c r="D170" s="15" t="str">
        <f t="shared" si="11"/>
        <v/>
      </c>
      <c r="E170" s="51" t="str">
        <f t="shared" si="12"/>
        <v/>
      </c>
      <c r="F170" s="307" t="b">
        <f t="shared" si="13"/>
        <v>0</v>
      </c>
      <c r="G170" s="308">
        <f t="shared" si="10"/>
        <v>1</v>
      </c>
    </row>
    <row r="171" spans="1:7">
      <c r="A171" s="125">
        <v>160</v>
      </c>
      <c r="B171" s="126"/>
      <c r="C171" s="128"/>
      <c r="D171" s="15" t="str">
        <f t="shared" si="11"/>
        <v/>
      </c>
      <c r="E171" s="51" t="str">
        <f t="shared" si="12"/>
        <v/>
      </c>
      <c r="F171" s="307" t="b">
        <f t="shared" si="13"/>
        <v>0</v>
      </c>
      <c r="G171" s="308">
        <f t="shared" si="10"/>
        <v>1</v>
      </c>
    </row>
    <row r="172" spans="1:7">
      <c r="A172" s="125">
        <v>161</v>
      </c>
      <c r="B172" s="126"/>
      <c r="C172" s="128"/>
      <c r="D172" s="15" t="str">
        <f t="shared" si="11"/>
        <v/>
      </c>
      <c r="E172" s="51" t="str">
        <f t="shared" si="12"/>
        <v/>
      </c>
      <c r="F172" s="307" t="b">
        <f t="shared" si="13"/>
        <v>0</v>
      </c>
      <c r="G172" s="308">
        <f t="shared" si="10"/>
        <v>1</v>
      </c>
    </row>
    <row r="173" spans="1:7">
      <c r="A173" s="125">
        <v>162</v>
      </c>
      <c r="B173" s="126"/>
      <c r="C173" s="128"/>
      <c r="D173" s="15" t="str">
        <f t="shared" si="11"/>
        <v/>
      </c>
      <c r="E173" s="51" t="str">
        <f t="shared" si="12"/>
        <v/>
      </c>
      <c r="F173" s="307" t="b">
        <f t="shared" si="13"/>
        <v>0</v>
      </c>
      <c r="G173" s="308">
        <f t="shared" si="10"/>
        <v>1</v>
      </c>
    </row>
    <row r="174" spans="1:7">
      <c r="A174" s="125">
        <v>163</v>
      </c>
      <c r="B174" s="126"/>
      <c r="C174" s="128"/>
      <c r="D174" s="15" t="str">
        <f t="shared" si="11"/>
        <v/>
      </c>
      <c r="E174" s="51" t="str">
        <f t="shared" si="12"/>
        <v/>
      </c>
      <c r="F174" s="307" t="b">
        <f t="shared" si="13"/>
        <v>0</v>
      </c>
      <c r="G174" s="308">
        <f t="shared" si="10"/>
        <v>1</v>
      </c>
    </row>
    <row r="175" spans="1:7">
      <c r="A175" s="125">
        <v>164</v>
      </c>
      <c r="B175" s="126"/>
      <c r="C175" s="128"/>
      <c r="D175" s="15" t="str">
        <f t="shared" si="11"/>
        <v/>
      </c>
      <c r="E175" s="51" t="str">
        <f t="shared" si="12"/>
        <v/>
      </c>
      <c r="F175" s="307" t="b">
        <f t="shared" si="13"/>
        <v>0</v>
      </c>
      <c r="G175" s="308">
        <f t="shared" ref="G175:G238" si="14">LEN(B175)-LEN(SUBSTITUTE(B175,",",""))+1</f>
        <v>1</v>
      </c>
    </row>
    <row r="176" spans="1:7">
      <c r="A176" s="125">
        <v>165</v>
      </c>
      <c r="B176" s="126"/>
      <c r="C176" s="128"/>
      <c r="D176" s="15" t="str">
        <f t="shared" si="11"/>
        <v/>
      </c>
      <c r="E176" s="51" t="str">
        <f t="shared" si="12"/>
        <v/>
      </c>
      <c r="F176" s="307" t="b">
        <f t="shared" si="13"/>
        <v>0</v>
      </c>
      <c r="G176" s="308">
        <f t="shared" si="14"/>
        <v>1</v>
      </c>
    </row>
    <row r="177" spans="1:7">
      <c r="A177" s="125">
        <v>166</v>
      </c>
      <c r="B177" s="126"/>
      <c r="C177" s="128"/>
      <c r="D177" s="15" t="str">
        <f t="shared" si="11"/>
        <v/>
      </c>
      <c r="E177" s="51" t="str">
        <f t="shared" si="12"/>
        <v/>
      </c>
      <c r="F177" s="307" t="b">
        <f t="shared" si="13"/>
        <v>0</v>
      </c>
      <c r="G177" s="308">
        <f t="shared" si="14"/>
        <v>1</v>
      </c>
    </row>
    <row r="178" spans="1:7">
      <c r="A178" s="125">
        <v>167</v>
      </c>
      <c r="B178" s="126"/>
      <c r="C178" s="128"/>
      <c r="D178" s="15" t="str">
        <f t="shared" si="11"/>
        <v/>
      </c>
      <c r="E178" s="51" t="str">
        <f t="shared" si="12"/>
        <v/>
      </c>
      <c r="F178" s="307" t="b">
        <f t="shared" si="13"/>
        <v>0</v>
      </c>
      <c r="G178" s="308">
        <f t="shared" si="14"/>
        <v>1</v>
      </c>
    </row>
    <row r="179" spans="1:7">
      <c r="A179" s="125">
        <v>168</v>
      </c>
      <c r="B179" s="126"/>
      <c r="C179" s="128"/>
      <c r="D179" s="15" t="str">
        <f t="shared" si="11"/>
        <v/>
      </c>
      <c r="E179" s="51" t="str">
        <f t="shared" si="12"/>
        <v/>
      </c>
      <c r="F179" s="307" t="b">
        <f t="shared" si="13"/>
        <v>0</v>
      </c>
      <c r="G179" s="308">
        <f t="shared" si="14"/>
        <v>1</v>
      </c>
    </row>
    <row r="180" spans="1:7">
      <c r="A180" s="125">
        <v>169</v>
      </c>
      <c r="B180" s="126"/>
      <c r="C180" s="128"/>
      <c r="D180" s="15" t="str">
        <f t="shared" si="11"/>
        <v/>
      </c>
      <c r="E180" s="51" t="str">
        <f t="shared" si="12"/>
        <v/>
      </c>
      <c r="F180" s="307" t="b">
        <f t="shared" si="13"/>
        <v>0</v>
      </c>
      <c r="G180" s="308">
        <f t="shared" si="14"/>
        <v>1</v>
      </c>
    </row>
    <row r="181" spans="1:7">
      <c r="A181" s="125">
        <v>170</v>
      </c>
      <c r="B181" s="126"/>
      <c r="C181" s="128"/>
      <c r="D181" s="15" t="str">
        <f t="shared" si="11"/>
        <v/>
      </c>
      <c r="E181" s="51" t="str">
        <f t="shared" si="12"/>
        <v/>
      </c>
      <c r="F181" s="307" t="b">
        <f t="shared" si="13"/>
        <v>0</v>
      </c>
      <c r="G181" s="308">
        <f t="shared" si="14"/>
        <v>1</v>
      </c>
    </row>
    <row r="182" spans="1:7">
      <c r="A182" s="125">
        <v>171</v>
      </c>
      <c r="B182" s="126"/>
      <c r="C182" s="128"/>
      <c r="D182" s="15" t="str">
        <f t="shared" si="11"/>
        <v/>
      </c>
      <c r="E182" s="51" t="str">
        <f t="shared" si="12"/>
        <v/>
      </c>
      <c r="F182" s="307" t="b">
        <f t="shared" si="13"/>
        <v>0</v>
      </c>
      <c r="G182" s="308">
        <f t="shared" si="14"/>
        <v>1</v>
      </c>
    </row>
    <row r="183" spans="1:7">
      <c r="A183" s="125">
        <v>172</v>
      </c>
      <c r="B183" s="126"/>
      <c r="C183" s="128"/>
      <c r="D183" s="15" t="str">
        <f t="shared" si="11"/>
        <v/>
      </c>
      <c r="E183" s="51" t="str">
        <f t="shared" si="12"/>
        <v/>
      </c>
      <c r="F183" s="307" t="b">
        <f t="shared" si="13"/>
        <v>0</v>
      </c>
      <c r="G183" s="308">
        <f t="shared" si="14"/>
        <v>1</v>
      </c>
    </row>
    <row r="184" spans="1:7">
      <c r="A184" s="125">
        <v>173</v>
      </c>
      <c r="B184" s="126"/>
      <c r="C184" s="128"/>
      <c r="D184" s="15" t="str">
        <f t="shared" si="11"/>
        <v/>
      </c>
      <c r="E184" s="51" t="str">
        <f t="shared" si="12"/>
        <v/>
      </c>
      <c r="F184" s="307" t="b">
        <f t="shared" si="13"/>
        <v>0</v>
      </c>
      <c r="G184" s="308">
        <f t="shared" si="14"/>
        <v>1</v>
      </c>
    </row>
    <row r="185" spans="1:7">
      <c r="A185" s="125">
        <v>174</v>
      </c>
      <c r="B185" s="126"/>
      <c r="C185" s="128"/>
      <c r="D185" s="15" t="str">
        <f t="shared" si="11"/>
        <v/>
      </c>
      <c r="E185" s="51" t="str">
        <f t="shared" si="12"/>
        <v/>
      </c>
      <c r="F185" s="307" t="b">
        <f t="shared" si="13"/>
        <v>0</v>
      </c>
      <c r="G185" s="308">
        <f t="shared" si="14"/>
        <v>1</v>
      </c>
    </row>
    <row r="186" spans="1:7">
      <c r="A186" s="125">
        <v>175</v>
      </c>
      <c r="B186" s="126"/>
      <c r="C186" s="128"/>
      <c r="D186" s="15" t="str">
        <f t="shared" si="11"/>
        <v/>
      </c>
      <c r="E186" s="51" t="str">
        <f t="shared" si="12"/>
        <v/>
      </c>
      <c r="F186" s="307" t="b">
        <f t="shared" si="13"/>
        <v>0</v>
      </c>
      <c r="G186" s="308">
        <f t="shared" si="14"/>
        <v>1</v>
      </c>
    </row>
    <row r="187" spans="1:7">
      <c r="A187" s="125">
        <v>176</v>
      </c>
      <c r="B187" s="126"/>
      <c r="C187" s="128"/>
      <c r="D187" s="15" t="str">
        <f t="shared" si="11"/>
        <v/>
      </c>
      <c r="E187" s="51" t="str">
        <f t="shared" si="12"/>
        <v/>
      </c>
      <c r="F187" s="307" t="b">
        <f t="shared" si="13"/>
        <v>0</v>
      </c>
      <c r="G187" s="308">
        <f t="shared" si="14"/>
        <v>1</v>
      </c>
    </row>
    <row r="188" spans="1:7">
      <c r="A188" s="125">
        <v>177</v>
      </c>
      <c r="B188" s="126"/>
      <c r="C188" s="128"/>
      <c r="D188" s="15" t="str">
        <f t="shared" si="11"/>
        <v/>
      </c>
      <c r="E188" s="51" t="str">
        <f t="shared" si="12"/>
        <v/>
      </c>
      <c r="F188" s="307" t="b">
        <f t="shared" si="13"/>
        <v>0</v>
      </c>
      <c r="G188" s="308">
        <f t="shared" si="14"/>
        <v>1</v>
      </c>
    </row>
    <row r="189" spans="1:7">
      <c r="A189" s="125">
        <v>178</v>
      </c>
      <c r="B189" s="126"/>
      <c r="C189" s="128"/>
      <c r="D189" s="15" t="str">
        <f t="shared" si="11"/>
        <v/>
      </c>
      <c r="E189" s="51" t="str">
        <f t="shared" si="12"/>
        <v/>
      </c>
      <c r="F189" s="307" t="b">
        <f t="shared" si="13"/>
        <v>0</v>
      </c>
      <c r="G189" s="308">
        <f t="shared" si="14"/>
        <v>1</v>
      </c>
    </row>
    <row r="190" spans="1:7">
      <c r="A190" s="125">
        <v>179</v>
      </c>
      <c r="B190" s="126"/>
      <c r="C190" s="128"/>
      <c r="D190" s="15" t="str">
        <f t="shared" si="11"/>
        <v/>
      </c>
      <c r="E190" s="51" t="str">
        <f t="shared" si="12"/>
        <v/>
      </c>
      <c r="F190" s="307" t="b">
        <f t="shared" si="13"/>
        <v>0</v>
      </c>
      <c r="G190" s="308">
        <f t="shared" si="14"/>
        <v>1</v>
      </c>
    </row>
    <row r="191" spans="1:7">
      <c r="A191" s="125">
        <v>180</v>
      </c>
      <c r="B191" s="126"/>
      <c r="C191" s="128"/>
      <c r="D191" s="15" t="str">
        <f t="shared" si="11"/>
        <v/>
      </c>
      <c r="E191" s="51" t="str">
        <f t="shared" si="12"/>
        <v/>
      </c>
      <c r="F191" s="307" t="b">
        <f t="shared" si="13"/>
        <v>0</v>
      </c>
      <c r="G191" s="308">
        <f t="shared" si="14"/>
        <v>1</v>
      </c>
    </row>
    <row r="192" spans="1:7">
      <c r="A192" s="125">
        <v>181</v>
      </c>
      <c r="B192" s="126"/>
      <c r="C192" s="128"/>
      <c r="D192" s="15" t="str">
        <f t="shared" si="11"/>
        <v/>
      </c>
      <c r="E192" s="51" t="str">
        <f t="shared" si="12"/>
        <v/>
      </c>
      <c r="F192" s="307" t="b">
        <f t="shared" si="13"/>
        <v>0</v>
      </c>
      <c r="G192" s="308">
        <f t="shared" si="14"/>
        <v>1</v>
      </c>
    </row>
    <row r="193" spans="1:7">
      <c r="A193" s="125">
        <v>182</v>
      </c>
      <c r="B193" s="126"/>
      <c r="C193" s="128"/>
      <c r="D193" s="15" t="str">
        <f t="shared" si="11"/>
        <v/>
      </c>
      <c r="E193" s="51" t="str">
        <f t="shared" si="12"/>
        <v/>
      </c>
      <c r="F193" s="307" t="b">
        <f t="shared" si="13"/>
        <v>0</v>
      </c>
      <c r="G193" s="308">
        <f t="shared" si="14"/>
        <v>1</v>
      </c>
    </row>
    <row r="194" spans="1:7">
      <c r="A194" s="125">
        <v>183</v>
      </c>
      <c r="B194" s="126"/>
      <c r="C194" s="128"/>
      <c r="D194" s="15" t="str">
        <f t="shared" si="11"/>
        <v/>
      </c>
      <c r="E194" s="51" t="str">
        <f t="shared" si="12"/>
        <v/>
      </c>
      <c r="F194" s="307" t="b">
        <f t="shared" si="13"/>
        <v>0</v>
      </c>
      <c r="G194" s="308">
        <f t="shared" si="14"/>
        <v>1</v>
      </c>
    </row>
    <row r="195" spans="1:7">
      <c r="A195" s="125">
        <v>184</v>
      </c>
      <c r="B195" s="126"/>
      <c r="C195" s="128"/>
      <c r="D195" s="15" t="str">
        <f t="shared" si="11"/>
        <v/>
      </c>
      <c r="E195" s="51" t="str">
        <f t="shared" si="12"/>
        <v/>
      </c>
      <c r="F195" s="307" t="b">
        <f t="shared" si="13"/>
        <v>0</v>
      </c>
      <c r="G195" s="308">
        <f t="shared" si="14"/>
        <v>1</v>
      </c>
    </row>
    <row r="196" spans="1:7">
      <c r="A196" s="125">
        <v>185</v>
      </c>
      <c r="B196" s="126"/>
      <c r="C196" s="128"/>
      <c r="D196" s="15" t="str">
        <f t="shared" si="11"/>
        <v/>
      </c>
      <c r="E196" s="51" t="str">
        <f t="shared" si="12"/>
        <v/>
      </c>
      <c r="F196" s="307" t="b">
        <f t="shared" si="13"/>
        <v>0</v>
      </c>
      <c r="G196" s="308">
        <f t="shared" si="14"/>
        <v>1</v>
      </c>
    </row>
    <row r="197" spans="1:7">
      <c r="A197" s="125">
        <v>186</v>
      </c>
      <c r="B197" s="126"/>
      <c r="C197" s="128"/>
      <c r="D197" s="15" t="str">
        <f t="shared" si="11"/>
        <v/>
      </c>
      <c r="E197" s="51" t="str">
        <f t="shared" si="12"/>
        <v/>
      </c>
      <c r="F197" s="307" t="b">
        <f t="shared" si="13"/>
        <v>0</v>
      </c>
      <c r="G197" s="308">
        <f t="shared" si="14"/>
        <v>1</v>
      </c>
    </row>
    <row r="198" spans="1:7">
      <c r="A198" s="125">
        <v>187</v>
      </c>
      <c r="B198" s="126"/>
      <c r="C198" s="128"/>
      <c r="D198" s="15" t="str">
        <f t="shared" si="11"/>
        <v/>
      </c>
      <c r="E198" s="51" t="str">
        <f t="shared" si="12"/>
        <v/>
      </c>
      <c r="F198" s="307" t="b">
        <f t="shared" si="13"/>
        <v>0</v>
      </c>
      <c r="G198" s="308">
        <f t="shared" si="14"/>
        <v>1</v>
      </c>
    </row>
    <row r="199" spans="1:7">
      <c r="A199" s="125">
        <v>188</v>
      </c>
      <c r="B199" s="126"/>
      <c r="C199" s="128"/>
      <c r="D199" s="15" t="str">
        <f t="shared" si="11"/>
        <v/>
      </c>
      <c r="E199" s="51" t="str">
        <f t="shared" si="12"/>
        <v/>
      </c>
      <c r="F199" s="307" t="b">
        <f t="shared" si="13"/>
        <v>0</v>
      </c>
      <c r="G199" s="308">
        <f t="shared" si="14"/>
        <v>1</v>
      </c>
    </row>
    <row r="200" spans="1:7">
      <c r="A200" s="125">
        <v>189</v>
      </c>
      <c r="B200" s="126"/>
      <c r="C200" s="128"/>
      <c r="D200" s="15" t="str">
        <f t="shared" si="11"/>
        <v/>
      </c>
      <c r="E200" s="51" t="str">
        <f t="shared" si="12"/>
        <v/>
      </c>
      <c r="F200" s="307" t="b">
        <f t="shared" si="13"/>
        <v>0</v>
      </c>
      <c r="G200" s="308">
        <f t="shared" si="14"/>
        <v>1</v>
      </c>
    </row>
    <row r="201" spans="1:7">
      <c r="A201" s="125">
        <v>190</v>
      </c>
      <c r="B201" s="126"/>
      <c r="C201" s="128"/>
      <c r="D201" s="15" t="str">
        <f t="shared" si="11"/>
        <v/>
      </c>
      <c r="E201" s="51" t="str">
        <f t="shared" si="12"/>
        <v/>
      </c>
      <c r="F201" s="307" t="b">
        <f t="shared" si="13"/>
        <v>0</v>
      </c>
      <c r="G201" s="308">
        <f t="shared" si="14"/>
        <v>1</v>
      </c>
    </row>
    <row r="202" spans="1:7">
      <c r="A202" s="125">
        <v>191</v>
      </c>
      <c r="B202" s="126"/>
      <c r="C202" s="128"/>
      <c r="D202" s="15" t="str">
        <f t="shared" si="11"/>
        <v/>
      </c>
      <c r="E202" s="51" t="str">
        <f t="shared" si="12"/>
        <v/>
      </c>
      <c r="F202" s="307" t="b">
        <f t="shared" si="13"/>
        <v>0</v>
      </c>
      <c r="G202" s="308">
        <f t="shared" si="14"/>
        <v>1</v>
      </c>
    </row>
    <row r="203" spans="1:7">
      <c r="A203" s="125">
        <v>192</v>
      </c>
      <c r="B203" s="126"/>
      <c r="C203" s="128"/>
      <c r="D203" s="15" t="str">
        <f t="shared" si="11"/>
        <v/>
      </c>
      <c r="E203" s="51" t="str">
        <f t="shared" si="12"/>
        <v/>
      </c>
      <c r="F203" s="307" t="b">
        <f t="shared" si="13"/>
        <v>0</v>
      </c>
      <c r="G203" s="308">
        <f t="shared" si="14"/>
        <v>1</v>
      </c>
    </row>
    <row r="204" spans="1:7">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c r="A205" s="125">
        <v>194</v>
      </c>
      <c r="B205" s="126"/>
      <c r="C205" s="128"/>
      <c r="D205" s="15" t="str">
        <f t="shared" si="15"/>
        <v/>
      </c>
      <c r="E205" s="51" t="str">
        <f t="shared" si="16"/>
        <v/>
      </c>
      <c r="F205" s="307" t="b">
        <f t="shared" si="17"/>
        <v>0</v>
      </c>
      <c r="G205" s="308">
        <f t="shared" si="14"/>
        <v>1</v>
      </c>
    </row>
    <row r="206" spans="1:7">
      <c r="A206" s="125">
        <v>195</v>
      </c>
      <c r="B206" s="126"/>
      <c r="C206" s="128"/>
      <c r="D206" s="15" t="str">
        <f t="shared" si="15"/>
        <v/>
      </c>
      <c r="E206" s="51" t="str">
        <f t="shared" si="16"/>
        <v/>
      </c>
      <c r="F206" s="307" t="b">
        <f t="shared" si="17"/>
        <v>0</v>
      </c>
      <c r="G206" s="308">
        <f t="shared" si="14"/>
        <v>1</v>
      </c>
    </row>
    <row r="207" spans="1:7">
      <c r="A207" s="125">
        <v>196</v>
      </c>
      <c r="B207" s="126"/>
      <c r="C207" s="128"/>
      <c r="D207" s="15" t="str">
        <f t="shared" si="15"/>
        <v/>
      </c>
      <c r="E207" s="51" t="str">
        <f t="shared" si="16"/>
        <v/>
      </c>
      <c r="F207" s="307" t="b">
        <f t="shared" si="17"/>
        <v>0</v>
      </c>
      <c r="G207" s="308">
        <f t="shared" si="14"/>
        <v>1</v>
      </c>
    </row>
    <row r="208" spans="1:7">
      <c r="A208" s="125">
        <v>197</v>
      </c>
      <c r="B208" s="126"/>
      <c r="C208" s="128"/>
      <c r="D208" s="15" t="str">
        <f t="shared" si="15"/>
        <v/>
      </c>
      <c r="E208" s="51" t="str">
        <f t="shared" si="16"/>
        <v/>
      </c>
      <c r="F208" s="307" t="b">
        <f t="shared" si="17"/>
        <v>0</v>
      </c>
      <c r="G208" s="308">
        <f t="shared" si="14"/>
        <v>1</v>
      </c>
    </row>
    <row r="209" spans="1:7">
      <c r="A209" s="125">
        <v>198</v>
      </c>
      <c r="B209" s="126"/>
      <c r="C209" s="128"/>
      <c r="D209" s="15" t="str">
        <f t="shared" si="15"/>
        <v/>
      </c>
      <c r="E209" s="51" t="str">
        <f t="shared" si="16"/>
        <v/>
      </c>
      <c r="F209" s="307" t="b">
        <f t="shared" si="17"/>
        <v>0</v>
      </c>
      <c r="G209" s="308">
        <f t="shared" si="14"/>
        <v>1</v>
      </c>
    </row>
    <row r="210" spans="1:7">
      <c r="A210" s="125">
        <v>199</v>
      </c>
      <c r="B210" s="126"/>
      <c r="C210" s="128"/>
      <c r="D210" s="15" t="str">
        <f t="shared" si="15"/>
        <v/>
      </c>
      <c r="E210" s="51" t="str">
        <f t="shared" si="16"/>
        <v/>
      </c>
      <c r="F210" s="307" t="b">
        <f t="shared" si="17"/>
        <v>0</v>
      </c>
      <c r="G210" s="308">
        <f t="shared" si="14"/>
        <v>1</v>
      </c>
    </row>
    <row r="211" spans="1:7">
      <c r="A211" s="125">
        <v>200</v>
      </c>
      <c r="B211" s="126"/>
      <c r="C211" s="128"/>
      <c r="D211" s="15" t="str">
        <f t="shared" si="15"/>
        <v/>
      </c>
      <c r="E211" s="51" t="str">
        <f t="shared" si="16"/>
        <v/>
      </c>
      <c r="F211" s="307" t="b">
        <f t="shared" si="17"/>
        <v>0</v>
      </c>
      <c r="G211" s="308">
        <f t="shared" si="14"/>
        <v>1</v>
      </c>
    </row>
    <row r="212" spans="1:7">
      <c r="A212" s="125">
        <v>201</v>
      </c>
      <c r="B212" s="126"/>
      <c r="C212" s="128"/>
      <c r="D212" s="15" t="str">
        <f t="shared" si="15"/>
        <v/>
      </c>
      <c r="E212" s="51" t="str">
        <f t="shared" si="16"/>
        <v/>
      </c>
      <c r="F212" s="307" t="b">
        <f t="shared" si="17"/>
        <v>0</v>
      </c>
      <c r="G212" s="308">
        <f t="shared" si="14"/>
        <v>1</v>
      </c>
    </row>
    <row r="213" spans="1:7">
      <c r="A213" s="125">
        <v>202</v>
      </c>
      <c r="B213" s="126"/>
      <c r="C213" s="128"/>
      <c r="D213" s="15" t="str">
        <f t="shared" si="15"/>
        <v/>
      </c>
      <c r="E213" s="51" t="str">
        <f t="shared" si="16"/>
        <v/>
      </c>
      <c r="F213" s="307" t="b">
        <f t="shared" si="17"/>
        <v>0</v>
      </c>
      <c r="G213" s="308">
        <f t="shared" si="14"/>
        <v>1</v>
      </c>
    </row>
    <row r="214" spans="1:7">
      <c r="A214" s="125">
        <v>203</v>
      </c>
      <c r="B214" s="126"/>
      <c r="C214" s="128"/>
      <c r="D214" s="15" t="str">
        <f t="shared" si="15"/>
        <v/>
      </c>
      <c r="E214" s="51" t="str">
        <f t="shared" si="16"/>
        <v/>
      </c>
      <c r="F214" s="307" t="b">
        <f t="shared" si="17"/>
        <v>0</v>
      </c>
      <c r="G214" s="308">
        <f t="shared" si="14"/>
        <v>1</v>
      </c>
    </row>
    <row r="215" spans="1:7">
      <c r="A215" s="125">
        <v>204</v>
      </c>
      <c r="B215" s="126"/>
      <c r="C215" s="128"/>
      <c r="D215" s="15" t="str">
        <f t="shared" si="15"/>
        <v/>
      </c>
      <c r="E215" s="51" t="str">
        <f t="shared" si="16"/>
        <v/>
      </c>
      <c r="F215" s="307" t="b">
        <f t="shared" si="17"/>
        <v>0</v>
      </c>
      <c r="G215" s="308">
        <f t="shared" si="14"/>
        <v>1</v>
      </c>
    </row>
    <row r="216" spans="1:7">
      <c r="A216" s="125">
        <v>205</v>
      </c>
      <c r="B216" s="126"/>
      <c r="C216" s="128"/>
      <c r="D216" s="15" t="str">
        <f t="shared" si="15"/>
        <v/>
      </c>
      <c r="E216" s="51" t="str">
        <f t="shared" si="16"/>
        <v/>
      </c>
      <c r="F216" s="307" t="b">
        <f t="shared" si="17"/>
        <v>0</v>
      </c>
      <c r="G216" s="308">
        <f t="shared" si="14"/>
        <v>1</v>
      </c>
    </row>
    <row r="217" spans="1:7">
      <c r="A217" s="125">
        <v>206</v>
      </c>
      <c r="B217" s="126"/>
      <c r="C217" s="128"/>
      <c r="D217" s="15" t="str">
        <f t="shared" si="15"/>
        <v/>
      </c>
      <c r="E217" s="51" t="str">
        <f t="shared" si="16"/>
        <v/>
      </c>
      <c r="F217" s="307" t="b">
        <f t="shared" si="17"/>
        <v>0</v>
      </c>
      <c r="G217" s="308">
        <f t="shared" si="14"/>
        <v>1</v>
      </c>
    </row>
    <row r="218" spans="1:7">
      <c r="A218" s="125">
        <v>207</v>
      </c>
      <c r="B218" s="126"/>
      <c r="C218" s="128"/>
      <c r="D218" s="15" t="str">
        <f t="shared" si="15"/>
        <v/>
      </c>
      <c r="E218" s="51" t="str">
        <f t="shared" si="16"/>
        <v/>
      </c>
      <c r="F218" s="307" t="b">
        <f t="shared" si="17"/>
        <v>0</v>
      </c>
      <c r="G218" s="308">
        <f t="shared" si="14"/>
        <v>1</v>
      </c>
    </row>
    <row r="219" spans="1:7">
      <c r="A219" s="125">
        <v>208</v>
      </c>
      <c r="B219" s="126"/>
      <c r="C219" s="128"/>
      <c r="D219" s="15" t="str">
        <f t="shared" si="15"/>
        <v/>
      </c>
      <c r="E219" s="51" t="str">
        <f t="shared" si="16"/>
        <v/>
      </c>
      <c r="F219" s="307" t="b">
        <f t="shared" si="17"/>
        <v>0</v>
      </c>
      <c r="G219" s="308">
        <f t="shared" si="14"/>
        <v>1</v>
      </c>
    </row>
    <row r="220" spans="1:7">
      <c r="A220" s="125">
        <v>209</v>
      </c>
      <c r="B220" s="126"/>
      <c r="C220" s="128"/>
      <c r="D220" s="15" t="str">
        <f t="shared" si="15"/>
        <v/>
      </c>
      <c r="E220" s="51" t="str">
        <f t="shared" si="16"/>
        <v/>
      </c>
      <c r="F220" s="307" t="b">
        <f t="shared" si="17"/>
        <v>0</v>
      </c>
      <c r="G220" s="308">
        <f t="shared" si="14"/>
        <v>1</v>
      </c>
    </row>
    <row r="221" spans="1:7">
      <c r="A221" s="125">
        <v>210</v>
      </c>
      <c r="B221" s="126"/>
      <c r="C221" s="128"/>
      <c r="D221" s="15" t="str">
        <f t="shared" si="15"/>
        <v/>
      </c>
      <c r="E221" s="51" t="str">
        <f t="shared" si="16"/>
        <v/>
      </c>
      <c r="F221" s="307" t="b">
        <f t="shared" si="17"/>
        <v>0</v>
      </c>
      <c r="G221" s="308">
        <f t="shared" si="14"/>
        <v>1</v>
      </c>
    </row>
    <row r="222" spans="1:7">
      <c r="A222" s="125">
        <v>211</v>
      </c>
      <c r="B222" s="126"/>
      <c r="C222" s="128"/>
      <c r="D222" s="15" t="str">
        <f t="shared" si="15"/>
        <v/>
      </c>
      <c r="E222" s="51" t="str">
        <f t="shared" si="16"/>
        <v/>
      </c>
      <c r="F222" s="307" t="b">
        <f t="shared" si="17"/>
        <v>0</v>
      </c>
      <c r="G222" s="308">
        <f t="shared" si="14"/>
        <v>1</v>
      </c>
    </row>
    <row r="223" spans="1:7">
      <c r="A223" s="125">
        <v>212</v>
      </c>
      <c r="B223" s="126"/>
      <c r="C223" s="128"/>
      <c r="D223" s="15" t="str">
        <f t="shared" si="15"/>
        <v/>
      </c>
      <c r="E223" s="51" t="str">
        <f t="shared" si="16"/>
        <v/>
      </c>
      <c r="F223" s="307" t="b">
        <f t="shared" si="17"/>
        <v>0</v>
      </c>
      <c r="G223" s="308">
        <f t="shared" si="14"/>
        <v>1</v>
      </c>
    </row>
    <row r="224" spans="1:7">
      <c r="A224" s="125">
        <v>213</v>
      </c>
      <c r="B224" s="126"/>
      <c r="C224" s="128"/>
      <c r="D224" s="15" t="str">
        <f t="shared" si="15"/>
        <v/>
      </c>
      <c r="E224" s="51" t="str">
        <f t="shared" si="16"/>
        <v/>
      </c>
      <c r="F224" s="307" t="b">
        <f t="shared" si="17"/>
        <v>0</v>
      </c>
      <c r="G224" s="308">
        <f t="shared" si="14"/>
        <v>1</v>
      </c>
    </row>
    <row r="225" spans="1:7">
      <c r="A225" s="125">
        <v>214</v>
      </c>
      <c r="B225" s="126"/>
      <c r="C225" s="128"/>
      <c r="D225" s="15" t="str">
        <f t="shared" si="15"/>
        <v/>
      </c>
      <c r="E225" s="51" t="str">
        <f t="shared" si="16"/>
        <v/>
      </c>
      <c r="F225" s="307" t="b">
        <f t="shared" si="17"/>
        <v>0</v>
      </c>
      <c r="G225" s="308">
        <f t="shared" si="14"/>
        <v>1</v>
      </c>
    </row>
    <row r="226" spans="1:7">
      <c r="A226" s="125">
        <v>215</v>
      </c>
      <c r="B226" s="126"/>
      <c r="C226" s="128"/>
      <c r="D226" s="15" t="str">
        <f t="shared" si="15"/>
        <v/>
      </c>
      <c r="E226" s="51" t="str">
        <f t="shared" si="16"/>
        <v/>
      </c>
      <c r="F226" s="307" t="b">
        <f t="shared" si="17"/>
        <v>0</v>
      </c>
      <c r="G226" s="308">
        <f t="shared" si="14"/>
        <v>1</v>
      </c>
    </row>
    <row r="227" spans="1:7">
      <c r="A227" s="125">
        <v>216</v>
      </c>
      <c r="B227" s="126"/>
      <c r="C227" s="128"/>
      <c r="D227" s="15" t="str">
        <f t="shared" si="15"/>
        <v/>
      </c>
      <c r="E227" s="51" t="str">
        <f t="shared" si="16"/>
        <v/>
      </c>
      <c r="F227" s="307" t="b">
        <f t="shared" si="17"/>
        <v>0</v>
      </c>
      <c r="G227" s="308">
        <f t="shared" si="14"/>
        <v>1</v>
      </c>
    </row>
    <row r="228" spans="1:7">
      <c r="A228" s="125">
        <v>217</v>
      </c>
      <c r="B228" s="126"/>
      <c r="C228" s="128"/>
      <c r="D228" s="15" t="str">
        <f t="shared" si="15"/>
        <v/>
      </c>
      <c r="E228" s="51" t="str">
        <f t="shared" si="16"/>
        <v/>
      </c>
      <c r="F228" s="307" t="b">
        <f t="shared" si="17"/>
        <v>0</v>
      </c>
      <c r="G228" s="308">
        <f t="shared" si="14"/>
        <v>1</v>
      </c>
    </row>
    <row r="229" spans="1:7">
      <c r="A229" s="125">
        <v>218</v>
      </c>
      <c r="B229" s="126"/>
      <c r="C229" s="128"/>
      <c r="D229" s="15" t="str">
        <f t="shared" si="15"/>
        <v/>
      </c>
      <c r="E229" s="51" t="str">
        <f t="shared" si="16"/>
        <v/>
      </c>
      <c r="F229" s="307" t="b">
        <f t="shared" si="17"/>
        <v>0</v>
      </c>
      <c r="G229" s="308">
        <f t="shared" si="14"/>
        <v>1</v>
      </c>
    </row>
    <row r="230" spans="1:7">
      <c r="A230" s="125">
        <v>219</v>
      </c>
      <c r="B230" s="126"/>
      <c r="C230" s="128"/>
      <c r="D230" s="15" t="str">
        <f t="shared" si="15"/>
        <v/>
      </c>
      <c r="E230" s="51" t="str">
        <f t="shared" si="16"/>
        <v/>
      </c>
      <c r="F230" s="307" t="b">
        <f t="shared" si="17"/>
        <v>0</v>
      </c>
      <c r="G230" s="308">
        <f t="shared" si="14"/>
        <v>1</v>
      </c>
    </row>
    <row r="231" spans="1:7">
      <c r="A231" s="125">
        <v>220</v>
      </c>
      <c r="B231" s="126"/>
      <c r="C231" s="128"/>
      <c r="D231" s="15" t="str">
        <f t="shared" si="15"/>
        <v/>
      </c>
      <c r="E231" s="51" t="str">
        <f t="shared" si="16"/>
        <v/>
      </c>
      <c r="F231" s="307" t="b">
        <f t="shared" si="17"/>
        <v>0</v>
      </c>
      <c r="G231" s="308">
        <f t="shared" si="14"/>
        <v>1</v>
      </c>
    </row>
    <row r="232" spans="1:7">
      <c r="A232" s="125">
        <v>221</v>
      </c>
      <c r="B232" s="126"/>
      <c r="C232" s="128"/>
      <c r="D232" s="15" t="str">
        <f t="shared" si="15"/>
        <v/>
      </c>
      <c r="E232" s="51" t="str">
        <f t="shared" si="16"/>
        <v/>
      </c>
      <c r="F232" s="307" t="b">
        <f t="shared" si="17"/>
        <v>0</v>
      </c>
      <c r="G232" s="308">
        <f t="shared" si="14"/>
        <v>1</v>
      </c>
    </row>
    <row r="233" spans="1:7">
      <c r="A233" s="125">
        <v>222</v>
      </c>
      <c r="B233" s="126"/>
      <c r="C233" s="128"/>
      <c r="D233" s="15" t="str">
        <f t="shared" si="15"/>
        <v/>
      </c>
      <c r="E233" s="51" t="str">
        <f t="shared" si="16"/>
        <v/>
      </c>
      <c r="F233" s="307" t="b">
        <f t="shared" si="17"/>
        <v>0</v>
      </c>
      <c r="G233" s="308">
        <f t="shared" si="14"/>
        <v>1</v>
      </c>
    </row>
    <row r="234" spans="1:7">
      <c r="A234" s="125">
        <v>223</v>
      </c>
      <c r="B234" s="126"/>
      <c r="C234" s="128"/>
      <c r="D234" s="15" t="str">
        <f t="shared" si="15"/>
        <v/>
      </c>
      <c r="E234" s="51" t="str">
        <f t="shared" si="16"/>
        <v/>
      </c>
      <c r="F234" s="307" t="b">
        <f t="shared" si="17"/>
        <v>0</v>
      </c>
      <c r="G234" s="308">
        <f t="shared" si="14"/>
        <v>1</v>
      </c>
    </row>
    <row r="235" spans="1:7">
      <c r="A235" s="125">
        <v>224</v>
      </c>
      <c r="B235" s="126"/>
      <c r="C235" s="128"/>
      <c r="D235" s="15" t="str">
        <f t="shared" si="15"/>
        <v/>
      </c>
      <c r="E235" s="51" t="str">
        <f t="shared" si="16"/>
        <v/>
      </c>
      <c r="F235" s="307" t="b">
        <f t="shared" si="17"/>
        <v>0</v>
      </c>
      <c r="G235" s="308">
        <f t="shared" si="14"/>
        <v>1</v>
      </c>
    </row>
    <row r="236" spans="1:7">
      <c r="A236" s="125">
        <v>225</v>
      </c>
      <c r="B236" s="126"/>
      <c r="C236" s="128"/>
      <c r="D236" s="15" t="str">
        <f t="shared" si="15"/>
        <v/>
      </c>
      <c r="E236" s="51" t="str">
        <f t="shared" si="16"/>
        <v/>
      </c>
      <c r="F236" s="307" t="b">
        <f t="shared" si="17"/>
        <v>0</v>
      </c>
      <c r="G236" s="308">
        <f t="shared" si="14"/>
        <v>1</v>
      </c>
    </row>
    <row r="237" spans="1:7">
      <c r="A237" s="125">
        <v>226</v>
      </c>
      <c r="B237" s="126"/>
      <c r="C237" s="128"/>
      <c r="D237" s="15" t="str">
        <f t="shared" si="15"/>
        <v/>
      </c>
      <c r="E237" s="51" t="str">
        <f t="shared" si="16"/>
        <v/>
      </c>
      <c r="F237" s="307" t="b">
        <f t="shared" si="17"/>
        <v>0</v>
      </c>
      <c r="G237" s="308">
        <f t="shared" si="14"/>
        <v>1</v>
      </c>
    </row>
    <row r="238" spans="1:7">
      <c r="A238" s="125">
        <v>227</v>
      </c>
      <c r="B238" s="126"/>
      <c r="C238" s="128"/>
      <c r="D238" s="15" t="str">
        <f t="shared" si="15"/>
        <v/>
      </c>
      <c r="E238" s="51" t="str">
        <f t="shared" si="16"/>
        <v/>
      </c>
      <c r="F238" s="307" t="b">
        <f t="shared" si="17"/>
        <v>0</v>
      </c>
      <c r="G238" s="308">
        <f t="shared" si="14"/>
        <v>1</v>
      </c>
    </row>
    <row r="239" spans="1:7">
      <c r="A239" s="125">
        <v>228</v>
      </c>
      <c r="B239" s="126"/>
      <c r="C239" s="128"/>
      <c r="D239" s="15" t="str">
        <f t="shared" si="15"/>
        <v/>
      </c>
      <c r="E239" s="51" t="str">
        <f t="shared" si="16"/>
        <v/>
      </c>
      <c r="F239" s="307" t="b">
        <f t="shared" si="17"/>
        <v>0</v>
      </c>
      <c r="G239" s="308">
        <f t="shared" ref="G239:G261" si="18">LEN(B239)-LEN(SUBSTITUTE(B239,",",""))+1</f>
        <v>1</v>
      </c>
    </row>
    <row r="240" spans="1:7">
      <c r="A240" s="125">
        <v>229</v>
      </c>
      <c r="B240" s="126"/>
      <c r="C240" s="128"/>
      <c r="D240" s="15" t="str">
        <f t="shared" si="15"/>
        <v/>
      </c>
      <c r="E240" s="51" t="str">
        <f t="shared" si="16"/>
        <v/>
      </c>
      <c r="F240" s="307" t="b">
        <f t="shared" si="17"/>
        <v>0</v>
      </c>
      <c r="G240" s="308">
        <f t="shared" si="18"/>
        <v>1</v>
      </c>
    </row>
    <row r="241" spans="1:7">
      <c r="A241" s="125">
        <v>230</v>
      </c>
      <c r="B241" s="126"/>
      <c r="C241" s="128"/>
      <c r="D241" s="15" t="str">
        <f t="shared" si="15"/>
        <v/>
      </c>
      <c r="E241" s="51" t="str">
        <f t="shared" si="16"/>
        <v/>
      </c>
      <c r="F241" s="307" t="b">
        <f t="shared" si="17"/>
        <v>0</v>
      </c>
      <c r="G241" s="308">
        <f t="shared" si="18"/>
        <v>1</v>
      </c>
    </row>
    <row r="242" spans="1:7">
      <c r="A242" s="125">
        <v>231</v>
      </c>
      <c r="B242" s="126"/>
      <c r="C242" s="128"/>
      <c r="D242" s="15" t="str">
        <f t="shared" si="15"/>
        <v/>
      </c>
      <c r="E242" s="51" t="str">
        <f t="shared" si="16"/>
        <v/>
      </c>
      <c r="F242" s="307" t="b">
        <f t="shared" si="17"/>
        <v>0</v>
      </c>
      <c r="G242" s="308">
        <f t="shared" si="18"/>
        <v>1</v>
      </c>
    </row>
    <row r="243" spans="1:7">
      <c r="A243" s="125">
        <v>232</v>
      </c>
      <c r="B243" s="126"/>
      <c r="C243" s="128"/>
      <c r="D243" s="15" t="str">
        <f t="shared" si="15"/>
        <v/>
      </c>
      <c r="E243" s="51" t="str">
        <f t="shared" si="16"/>
        <v/>
      </c>
      <c r="F243" s="307" t="b">
        <f t="shared" si="17"/>
        <v>0</v>
      </c>
      <c r="G243" s="308">
        <f t="shared" si="18"/>
        <v>1</v>
      </c>
    </row>
    <row r="244" spans="1:7">
      <c r="A244" s="125">
        <v>233</v>
      </c>
      <c r="B244" s="126"/>
      <c r="C244" s="128"/>
      <c r="D244" s="15" t="str">
        <f t="shared" si="15"/>
        <v/>
      </c>
      <c r="E244" s="51" t="str">
        <f t="shared" si="16"/>
        <v/>
      </c>
      <c r="F244" s="307" t="b">
        <f t="shared" si="17"/>
        <v>0</v>
      </c>
      <c r="G244" s="308">
        <f t="shared" si="18"/>
        <v>1</v>
      </c>
    </row>
    <row r="245" spans="1:7">
      <c r="A245" s="125">
        <v>234</v>
      </c>
      <c r="B245" s="126"/>
      <c r="C245" s="128"/>
      <c r="D245" s="15" t="str">
        <f t="shared" si="15"/>
        <v/>
      </c>
      <c r="E245" s="51" t="str">
        <f t="shared" si="16"/>
        <v/>
      </c>
      <c r="F245" s="307" t="b">
        <f t="shared" si="17"/>
        <v>0</v>
      </c>
      <c r="G245" s="308">
        <f t="shared" si="18"/>
        <v>1</v>
      </c>
    </row>
    <row r="246" spans="1:7">
      <c r="A246" s="125">
        <v>235</v>
      </c>
      <c r="B246" s="126"/>
      <c r="C246" s="128"/>
      <c r="D246" s="15" t="str">
        <f t="shared" si="15"/>
        <v/>
      </c>
      <c r="E246" s="51" t="str">
        <f t="shared" si="16"/>
        <v/>
      </c>
      <c r="F246" s="307" t="b">
        <f t="shared" si="17"/>
        <v>0</v>
      </c>
      <c r="G246" s="308">
        <f t="shared" si="18"/>
        <v>1</v>
      </c>
    </row>
    <row r="247" spans="1:7">
      <c r="A247" s="125">
        <v>236</v>
      </c>
      <c r="B247" s="126"/>
      <c r="C247" s="128"/>
      <c r="D247" s="15" t="str">
        <f t="shared" si="15"/>
        <v/>
      </c>
      <c r="E247" s="51" t="str">
        <f t="shared" si="16"/>
        <v/>
      </c>
      <c r="F247" s="307" t="b">
        <f t="shared" si="17"/>
        <v>0</v>
      </c>
      <c r="G247" s="308">
        <f t="shared" si="18"/>
        <v>1</v>
      </c>
    </row>
    <row r="248" spans="1:7">
      <c r="A248" s="125">
        <v>237</v>
      </c>
      <c r="B248" s="126"/>
      <c r="C248" s="128"/>
      <c r="D248" s="15" t="str">
        <f t="shared" si="15"/>
        <v/>
      </c>
      <c r="E248" s="51" t="str">
        <f t="shared" si="16"/>
        <v/>
      </c>
      <c r="F248" s="307" t="b">
        <f t="shared" si="17"/>
        <v>0</v>
      </c>
      <c r="G248" s="308">
        <f t="shared" si="18"/>
        <v>1</v>
      </c>
    </row>
    <row r="249" spans="1:7">
      <c r="A249" s="125">
        <v>238</v>
      </c>
      <c r="B249" s="126"/>
      <c r="C249" s="128"/>
      <c r="D249" s="15" t="str">
        <f t="shared" si="15"/>
        <v/>
      </c>
      <c r="E249" s="51" t="str">
        <f t="shared" si="16"/>
        <v/>
      </c>
      <c r="F249" s="307" t="b">
        <f t="shared" si="17"/>
        <v>0</v>
      </c>
      <c r="G249" s="308">
        <f t="shared" si="18"/>
        <v>1</v>
      </c>
    </row>
    <row r="250" spans="1:7">
      <c r="A250" s="125">
        <v>239</v>
      </c>
      <c r="B250" s="126"/>
      <c r="C250" s="128"/>
      <c r="D250" s="15" t="str">
        <f t="shared" si="15"/>
        <v/>
      </c>
      <c r="E250" s="51" t="str">
        <f t="shared" si="16"/>
        <v/>
      </c>
      <c r="F250" s="307" t="b">
        <f t="shared" si="17"/>
        <v>0</v>
      </c>
      <c r="G250" s="308">
        <f t="shared" si="18"/>
        <v>1</v>
      </c>
    </row>
    <row r="251" spans="1:7">
      <c r="A251" s="125">
        <v>240</v>
      </c>
      <c r="B251" s="126"/>
      <c r="C251" s="128"/>
      <c r="D251" s="15" t="str">
        <f t="shared" si="15"/>
        <v/>
      </c>
      <c r="E251" s="51" t="str">
        <f t="shared" si="16"/>
        <v/>
      </c>
      <c r="F251" s="307" t="b">
        <f t="shared" si="17"/>
        <v>0</v>
      </c>
      <c r="G251" s="308">
        <f t="shared" si="18"/>
        <v>1</v>
      </c>
    </row>
    <row r="252" spans="1:7">
      <c r="A252" s="125">
        <v>241</v>
      </c>
      <c r="B252" s="126"/>
      <c r="C252" s="128"/>
      <c r="D252" s="15" t="str">
        <f t="shared" si="15"/>
        <v/>
      </c>
      <c r="E252" s="51" t="str">
        <f t="shared" si="16"/>
        <v/>
      </c>
      <c r="F252" s="307" t="b">
        <f t="shared" si="17"/>
        <v>0</v>
      </c>
      <c r="G252" s="308">
        <f t="shared" si="18"/>
        <v>1</v>
      </c>
    </row>
    <row r="253" spans="1:7">
      <c r="A253" s="125">
        <v>242</v>
      </c>
      <c r="B253" s="126"/>
      <c r="C253" s="128"/>
      <c r="D253" s="15" t="str">
        <f t="shared" si="15"/>
        <v/>
      </c>
      <c r="E253" s="51" t="str">
        <f t="shared" si="16"/>
        <v/>
      </c>
      <c r="F253" s="307" t="b">
        <f t="shared" si="17"/>
        <v>0</v>
      </c>
      <c r="G253" s="308">
        <f t="shared" si="18"/>
        <v>1</v>
      </c>
    </row>
    <row r="254" spans="1:7">
      <c r="A254" s="125">
        <v>243</v>
      </c>
      <c r="B254" s="126"/>
      <c r="C254" s="128"/>
      <c r="D254" s="15" t="str">
        <f t="shared" si="15"/>
        <v/>
      </c>
      <c r="E254" s="51" t="str">
        <f t="shared" si="16"/>
        <v/>
      </c>
      <c r="F254" s="307" t="b">
        <f t="shared" si="17"/>
        <v>0</v>
      </c>
      <c r="G254" s="308">
        <f t="shared" si="18"/>
        <v>1</v>
      </c>
    </row>
    <row r="255" spans="1:7">
      <c r="A255" s="125">
        <v>244</v>
      </c>
      <c r="B255" s="126"/>
      <c r="C255" s="128"/>
      <c r="D255" s="15" t="str">
        <f t="shared" si="15"/>
        <v/>
      </c>
      <c r="E255" s="51" t="str">
        <f t="shared" si="16"/>
        <v/>
      </c>
      <c r="F255" s="307" t="b">
        <f t="shared" si="17"/>
        <v>0</v>
      </c>
      <c r="G255" s="308">
        <f t="shared" si="18"/>
        <v>1</v>
      </c>
    </row>
    <row r="256" spans="1:7">
      <c r="A256" s="125">
        <v>245</v>
      </c>
      <c r="B256" s="126"/>
      <c r="C256" s="128"/>
      <c r="D256" s="15" t="str">
        <f t="shared" si="15"/>
        <v/>
      </c>
      <c r="E256" s="51" t="str">
        <f t="shared" si="16"/>
        <v/>
      </c>
      <c r="F256" s="307" t="b">
        <f t="shared" si="17"/>
        <v>0</v>
      </c>
      <c r="G256" s="308">
        <f t="shared" si="18"/>
        <v>1</v>
      </c>
    </row>
    <row r="257" spans="1:7">
      <c r="A257" s="125">
        <v>246</v>
      </c>
      <c r="B257" s="126"/>
      <c r="C257" s="128"/>
      <c r="D257" s="15" t="str">
        <f t="shared" si="15"/>
        <v/>
      </c>
      <c r="E257" s="51" t="str">
        <f t="shared" si="16"/>
        <v/>
      </c>
      <c r="F257" s="307" t="b">
        <f t="shared" si="17"/>
        <v>0</v>
      </c>
      <c r="G257" s="308">
        <f t="shared" si="18"/>
        <v>1</v>
      </c>
    </row>
    <row r="258" spans="1:7">
      <c r="A258" s="125">
        <v>247</v>
      </c>
      <c r="B258" s="126"/>
      <c r="C258" s="128"/>
      <c r="D258" s="15" t="str">
        <f t="shared" si="15"/>
        <v/>
      </c>
      <c r="E258" s="51" t="str">
        <f t="shared" si="16"/>
        <v/>
      </c>
      <c r="F258" s="307" t="b">
        <f t="shared" si="17"/>
        <v>0</v>
      </c>
      <c r="G258" s="308">
        <f t="shared" si="18"/>
        <v>1</v>
      </c>
    </row>
    <row r="259" spans="1:7">
      <c r="A259" s="125">
        <v>248</v>
      </c>
      <c r="B259" s="126"/>
      <c r="C259" s="128"/>
      <c r="D259" s="15" t="str">
        <f t="shared" si="15"/>
        <v/>
      </c>
      <c r="E259" s="51" t="str">
        <f t="shared" si="16"/>
        <v/>
      </c>
      <c r="F259" s="307" t="b">
        <f t="shared" si="17"/>
        <v>0</v>
      </c>
      <c r="G259" s="308">
        <f t="shared" si="18"/>
        <v>1</v>
      </c>
    </row>
    <row r="260" spans="1:7">
      <c r="A260" s="125">
        <v>249</v>
      </c>
      <c r="B260" s="126"/>
      <c r="C260" s="128"/>
      <c r="D260" s="15" t="str">
        <f t="shared" si="15"/>
        <v/>
      </c>
      <c r="E260" s="51" t="str">
        <f t="shared" si="16"/>
        <v/>
      </c>
      <c r="F260" s="307" t="b">
        <f t="shared" si="17"/>
        <v>0</v>
      </c>
      <c r="G260" s="308">
        <f t="shared" si="18"/>
        <v>1</v>
      </c>
    </row>
    <row r="261" spans="1:7">
      <c r="A261" s="125">
        <v>250</v>
      </c>
      <c r="B261" s="126"/>
      <c r="C261" s="128"/>
      <c r="D261" s="15" t="str">
        <f t="shared" si="15"/>
        <v/>
      </c>
      <c r="E261" s="51" t="str">
        <f t="shared" si="16"/>
        <v/>
      </c>
      <c r="F261" s="307" t="b">
        <f t="shared" si="17"/>
        <v>0</v>
      </c>
      <c r="G261" s="308">
        <f t="shared" si="18"/>
        <v>1</v>
      </c>
    </row>
  </sheetData>
  <sheetProtection algorithmName="SHA-512" hashValue="Nga9KrDcfP+NvIT8MOmOR/BMmVYCX+ST3UYNwwv3brTFlR1crlysA1KFgpAC7ASeLmxZymWbTkApDUfqDZrr7A==" saltValue="nQ8dQT4cxh+pWOkSNOAZ1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C24" sqref="C24"/>
    </sheetView>
  </sheetViews>
  <sheetFormatPr defaultColWidth="9.140625" defaultRowHeight="15.75"/>
  <cols>
    <col min="1" max="1" width="5.7109375" style="53" customWidth="1"/>
    <col min="2" max="3" width="68.710937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8" width="9.140625" style="57" customWidth="1"/>
    <col min="19" max="16384" width="9.140625" style="57"/>
  </cols>
  <sheetData>
    <row r="1" spans="1:8" s="53" customFormat="1">
      <c r="A1" s="52" t="s">
        <v>483</v>
      </c>
      <c r="D1" s="54"/>
      <c r="E1" s="56"/>
      <c r="F1" s="55"/>
    </row>
    <row r="2" spans="1:8" s="53" customFormat="1">
      <c r="A2" s="304" t="str">
        <f>IF(ISBLANK(facultate), IF(ISBLANK(departament),"","Departament " &amp; departament), "Facultatea " &amp; facultate)</f>
        <v>Facultatea Științe ale Comunicării</v>
      </c>
      <c r="D2" s="54"/>
      <c r="E2" s="56"/>
      <c r="F2" s="55"/>
    </row>
    <row r="3" spans="1:8" s="53" customFormat="1">
      <c r="A3" s="304" t="str">
        <f>IF(ISBLANK(departament),"","Departamentul " &amp; departament)</f>
        <v>Departamentul Comunicare și Limbi Străine</v>
      </c>
      <c r="D3" s="54"/>
      <c r="E3" s="56"/>
      <c r="F3" s="55"/>
    </row>
    <row r="4" spans="1:8">
      <c r="A4" s="448" t="s">
        <v>836</v>
      </c>
      <c r="B4" s="448"/>
      <c r="C4" s="448"/>
      <c r="D4" s="448"/>
      <c r="E4" s="448"/>
      <c r="F4" s="448"/>
      <c r="G4" s="448"/>
    </row>
    <row r="5" spans="1:8">
      <c r="A5" s="448" t="s">
        <v>850</v>
      </c>
      <c r="B5" s="448"/>
      <c r="C5" s="448"/>
      <c r="D5" s="448"/>
      <c r="E5" s="448"/>
      <c r="F5" s="196"/>
    </row>
    <row r="6" spans="1:8" ht="13.5" customHeight="1">
      <c r="D6" s="57"/>
      <c r="E6" s="305" t="str">
        <f>CONCATENATE(functie," ",nume_candidat)</f>
        <v>Profesor Pop Mirela-Cristina</v>
      </c>
    </row>
    <row r="7" spans="1:8" ht="18.75" customHeight="1">
      <c r="A7" s="446" t="s">
        <v>338</v>
      </c>
      <c r="B7" s="446" t="s">
        <v>1045</v>
      </c>
      <c r="C7" s="446" t="s">
        <v>460</v>
      </c>
      <c r="D7" s="456" t="s">
        <v>2</v>
      </c>
      <c r="E7" s="446" t="s">
        <v>544</v>
      </c>
      <c r="F7" s="446" t="s">
        <v>4</v>
      </c>
      <c r="G7" s="467" t="s">
        <v>541</v>
      </c>
      <c r="H7" s="453" t="s">
        <v>551</v>
      </c>
    </row>
    <row r="8" spans="1:8" ht="18.75" customHeight="1">
      <c r="A8" s="463"/>
      <c r="B8" s="463"/>
      <c r="C8" s="463"/>
      <c r="D8" s="457"/>
      <c r="E8" s="463"/>
      <c r="F8" s="463"/>
      <c r="G8" s="468"/>
      <c r="H8" s="453"/>
    </row>
    <row r="9" spans="1:8" ht="18.75" customHeight="1">
      <c r="A9" s="463"/>
      <c r="B9" s="463"/>
      <c r="C9" s="463"/>
      <c r="D9" s="457"/>
      <c r="E9" s="447"/>
      <c r="F9" s="447"/>
      <c r="G9" s="468"/>
      <c r="H9" s="453"/>
    </row>
    <row r="10" spans="1:8" ht="18.75" customHeight="1">
      <c r="A10" s="447"/>
      <c r="B10" s="447"/>
      <c r="C10" s="447"/>
      <c r="D10" s="458"/>
      <c r="E10" s="306" t="str">
        <f>CONCATENATE("ultimii ",durata_evaluare," ani")</f>
        <v>ultimii 5 ani</v>
      </c>
      <c r="F10" s="306" t="str">
        <f>CONCATENATE("ultimii                                  ",durata_evaluare," ani")</f>
        <v>ultimii                                  5 ani</v>
      </c>
      <c r="G10" s="469"/>
      <c r="H10" s="453"/>
    </row>
    <row r="11" spans="1:8">
      <c r="A11" s="79"/>
      <c r="B11" s="58"/>
      <c r="C11" s="58"/>
      <c r="D11" s="29"/>
      <c r="E11" s="130">
        <f>SUMIF(E12:E1012,"&gt;0")</f>
        <v>5</v>
      </c>
      <c r="F11" s="4">
        <f>SUMIF(F12:F1110,"&gt;0")</f>
        <v>1</v>
      </c>
      <c r="G11" s="261"/>
    </row>
    <row r="12" spans="1:8">
      <c r="A12" s="36">
        <v>1</v>
      </c>
      <c r="B12" s="7" t="s">
        <v>1389</v>
      </c>
      <c r="C12" s="7" t="s">
        <v>852</v>
      </c>
      <c r="D12" s="189">
        <v>2024</v>
      </c>
      <c r="E12" s="15">
        <f t="shared" ref="E12:E75" si="0">IF(OR($B12="",,$D12&lt;an_initial,$D12&gt;an_final),"",F12*5)</f>
        <v>5</v>
      </c>
      <c r="F12" s="51">
        <f t="shared" ref="F12:F75" si="1">IF(OR($B12="",,$D12="",$D12&gt;an_final),"",IF($D12&gt;=an_initial,1,""))</f>
        <v>1</v>
      </c>
      <c r="G12" s="307" t="b">
        <f t="shared" ref="G12:G75" si="2">IF(nume_candidat="",FALSE,ISNUMBER(SEARCH(nume_candidat,$B12)))</f>
        <v>0</v>
      </c>
      <c r="H12" s="308">
        <f t="shared" ref="H12" si="3">LEN(B12)-LEN(SUBSTITUTE(B12,",",""))+1</f>
        <v>2</v>
      </c>
    </row>
    <row r="13" spans="1:8">
      <c r="A13" s="36">
        <v>2</v>
      </c>
      <c r="B13" s="7"/>
      <c r="C13" s="7"/>
      <c r="D13" s="189"/>
      <c r="E13" s="15" t="str">
        <f t="shared" si="0"/>
        <v/>
      </c>
      <c r="F13" s="51" t="str">
        <f t="shared" si="1"/>
        <v/>
      </c>
      <c r="G13" s="307" t="b">
        <f t="shared" si="2"/>
        <v>0</v>
      </c>
      <c r="H13" s="308">
        <f t="shared" ref="H13:H76" si="4">LEN(B13)-LEN(SUBSTITUTE(B13,",",""))+1</f>
        <v>1</v>
      </c>
    </row>
    <row r="14" spans="1:8">
      <c r="A14" s="36">
        <v>3</v>
      </c>
      <c r="B14" s="7"/>
      <c r="C14" s="7"/>
      <c r="D14" s="189"/>
      <c r="E14" s="15" t="str">
        <f t="shared" si="0"/>
        <v/>
      </c>
      <c r="F14" s="51" t="str">
        <f t="shared" si="1"/>
        <v/>
      </c>
      <c r="G14" s="307" t="b">
        <f t="shared" si="2"/>
        <v>0</v>
      </c>
      <c r="H14" s="308">
        <f t="shared" si="4"/>
        <v>1</v>
      </c>
    </row>
    <row r="15" spans="1:8">
      <c r="A15" s="36">
        <v>4</v>
      </c>
      <c r="B15" s="6"/>
      <c r="C15" s="6"/>
      <c r="D15" s="188"/>
      <c r="E15" s="15" t="str">
        <f t="shared" si="0"/>
        <v/>
      </c>
      <c r="F15" s="51" t="str">
        <f t="shared" si="1"/>
        <v/>
      </c>
      <c r="G15" s="307" t="b">
        <f t="shared" si="2"/>
        <v>0</v>
      </c>
      <c r="H15" s="308">
        <f t="shared" si="4"/>
        <v>1</v>
      </c>
    </row>
    <row r="16" spans="1:8">
      <c r="A16" s="36">
        <v>5</v>
      </c>
      <c r="B16" s="6"/>
      <c r="C16" s="6"/>
      <c r="D16" s="188"/>
      <c r="E16" s="15" t="str">
        <f t="shared" si="0"/>
        <v/>
      </c>
      <c r="F16" s="51" t="str">
        <f t="shared" si="1"/>
        <v/>
      </c>
      <c r="G16" s="307" t="b">
        <f t="shared" si="2"/>
        <v>0</v>
      </c>
      <c r="H16" s="308">
        <f t="shared" si="4"/>
        <v>1</v>
      </c>
    </row>
    <row r="17" spans="1:8">
      <c r="A17" s="36">
        <v>6</v>
      </c>
      <c r="B17" s="6"/>
      <c r="C17" s="6"/>
      <c r="D17" s="188"/>
      <c r="E17" s="15" t="str">
        <f t="shared" si="0"/>
        <v/>
      </c>
      <c r="F17" s="51" t="str">
        <f t="shared" si="1"/>
        <v/>
      </c>
      <c r="G17" s="307" t="b">
        <f t="shared" si="2"/>
        <v>0</v>
      </c>
      <c r="H17" s="308">
        <f t="shared" si="4"/>
        <v>1</v>
      </c>
    </row>
    <row r="18" spans="1:8">
      <c r="A18" s="36">
        <v>7</v>
      </c>
      <c r="B18" s="6"/>
      <c r="C18" s="6"/>
      <c r="D18" s="188"/>
      <c r="E18" s="15" t="str">
        <f t="shared" si="0"/>
        <v/>
      </c>
      <c r="F18" s="51" t="str">
        <f t="shared" si="1"/>
        <v/>
      </c>
      <c r="G18" s="307" t="b">
        <f t="shared" si="2"/>
        <v>0</v>
      </c>
      <c r="H18" s="308">
        <f t="shared" si="4"/>
        <v>1</v>
      </c>
    </row>
    <row r="19" spans="1:8">
      <c r="A19" s="36">
        <v>8</v>
      </c>
      <c r="B19" s="6"/>
      <c r="C19" s="6"/>
      <c r="D19" s="188"/>
      <c r="E19" s="15" t="str">
        <f t="shared" si="0"/>
        <v/>
      </c>
      <c r="F19" s="51" t="str">
        <f t="shared" si="1"/>
        <v/>
      </c>
      <c r="G19" s="307" t="b">
        <f t="shared" si="2"/>
        <v>0</v>
      </c>
      <c r="H19" s="308">
        <f t="shared" si="4"/>
        <v>1</v>
      </c>
    </row>
    <row r="20" spans="1:8">
      <c r="A20" s="36">
        <v>9</v>
      </c>
      <c r="B20" s="6"/>
      <c r="C20" s="6"/>
      <c r="D20" s="188"/>
      <c r="E20" s="15" t="str">
        <f t="shared" si="0"/>
        <v/>
      </c>
      <c r="F20" s="51" t="str">
        <f t="shared" si="1"/>
        <v/>
      </c>
      <c r="G20" s="307" t="b">
        <f t="shared" si="2"/>
        <v>0</v>
      </c>
      <c r="H20" s="308">
        <f t="shared" si="4"/>
        <v>1</v>
      </c>
    </row>
    <row r="21" spans="1:8">
      <c r="A21" s="36">
        <v>10</v>
      </c>
      <c r="B21" s="6"/>
      <c r="C21" s="6"/>
      <c r="D21" s="188"/>
      <c r="E21" s="15" t="str">
        <f t="shared" si="0"/>
        <v/>
      </c>
      <c r="F21" s="51" t="str">
        <f t="shared" si="1"/>
        <v/>
      </c>
      <c r="G21" s="307" t="b">
        <f t="shared" si="2"/>
        <v>0</v>
      </c>
      <c r="H21" s="308">
        <f t="shared" si="4"/>
        <v>1</v>
      </c>
    </row>
    <row r="22" spans="1:8">
      <c r="A22" s="36">
        <v>11</v>
      </c>
      <c r="B22" s="6"/>
      <c r="C22" s="6"/>
      <c r="D22" s="188"/>
      <c r="E22" s="15" t="str">
        <f t="shared" si="0"/>
        <v/>
      </c>
      <c r="F22" s="51" t="str">
        <f t="shared" si="1"/>
        <v/>
      </c>
      <c r="G22" s="307" t="b">
        <f t="shared" si="2"/>
        <v>0</v>
      </c>
      <c r="H22" s="308">
        <f t="shared" si="4"/>
        <v>1</v>
      </c>
    </row>
    <row r="23" spans="1:8">
      <c r="A23" s="36">
        <v>12</v>
      </c>
      <c r="B23" s="6"/>
      <c r="C23" s="6"/>
      <c r="D23" s="188"/>
      <c r="E23" s="15" t="str">
        <f t="shared" si="0"/>
        <v/>
      </c>
      <c r="F23" s="51" t="str">
        <f t="shared" si="1"/>
        <v/>
      </c>
      <c r="G23" s="307" t="b">
        <f t="shared" si="2"/>
        <v>0</v>
      </c>
      <c r="H23" s="308">
        <f t="shared" si="4"/>
        <v>1</v>
      </c>
    </row>
    <row r="24" spans="1:8">
      <c r="A24" s="36">
        <v>13</v>
      </c>
      <c r="B24" s="6"/>
      <c r="C24" s="6"/>
      <c r="D24" s="188"/>
      <c r="E24" s="15" t="str">
        <f t="shared" si="0"/>
        <v/>
      </c>
      <c r="F24" s="51" t="str">
        <f t="shared" si="1"/>
        <v/>
      </c>
      <c r="G24" s="307" t="b">
        <f t="shared" si="2"/>
        <v>0</v>
      </c>
      <c r="H24" s="308">
        <f t="shared" si="4"/>
        <v>1</v>
      </c>
    </row>
    <row r="25" spans="1:8">
      <c r="A25" s="36">
        <v>14</v>
      </c>
      <c r="B25" s="6"/>
      <c r="C25" s="6"/>
      <c r="D25" s="188"/>
      <c r="E25" s="15" t="str">
        <f t="shared" si="0"/>
        <v/>
      </c>
      <c r="F25" s="51" t="str">
        <f t="shared" si="1"/>
        <v/>
      </c>
      <c r="G25" s="307" t="b">
        <f t="shared" si="2"/>
        <v>0</v>
      </c>
      <c r="H25" s="308">
        <f t="shared" si="4"/>
        <v>1</v>
      </c>
    </row>
    <row r="26" spans="1:8">
      <c r="A26" s="36">
        <v>15</v>
      </c>
      <c r="B26" s="6"/>
      <c r="C26" s="6"/>
      <c r="D26" s="188"/>
      <c r="E26" s="15" t="str">
        <f t="shared" si="0"/>
        <v/>
      </c>
      <c r="F26" s="51" t="str">
        <f t="shared" si="1"/>
        <v/>
      </c>
      <c r="G26" s="307" t="b">
        <f t="shared" si="2"/>
        <v>0</v>
      </c>
      <c r="H26" s="308">
        <f t="shared" si="4"/>
        <v>1</v>
      </c>
    </row>
    <row r="27" spans="1:8">
      <c r="A27" s="36">
        <v>16</v>
      </c>
      <c r="B27" s="6"/>
      <c r="C27" s="6"/>
      <c r="D27" s="188"/>
      <c r="E27" s="15" t="str">
        <f t="shared" si="0"/>
        <v/>
      </c>
      <c r="F27" s="51" t="str">
        <f t="shared" si="1"/>
        <v/>
      </c>
      <c r="G27" s="307" t="b">
        <f t="shared" si="2"/>
        <v>0</v>
      </c>
      <c r="H27" s="308">
        <f t="shared" si="4"/>
        <v>1</v>
      </c>
    </row>
    <row r="28" spans="1:8">
      <c r="A28" s="36">
        <v>17</v>
      </c>
      <c r="B28" s="6"/>
      <c r="C28" s="6"/>
      <c r="D28" s="188"/>
      <c r="E28" s="15" t="str">
        <f t="shared" si="0"/>
        <v/>
      </c>
      <c r="F28" s="51" t="str">
        <f t="shared" si="1"/>
        <v/>
      </c>
      <c r="G28" s="307" t="b">
        <f t="shared" si="2"/>
        <v>0</v>
      </c>
      <c r="H28" s="308">
        <f t="shared" si="4"/>
        <v>1</v>
      </c>
    </row>
    <row r="29" spans="1:8">
      <c r="A29" s="36">
        <v>18</v>
      </c>
      <c r="B29" s="6"/>
      <c r="C29" s="6"/>
      <c r="D29" s="188"/>
      <c r="E29" s="15" t="str">
        <f t="shared" si="0"/>
        <v/>
      </c>
      <c r="F29" s="51" t="str">
        <f t="shared" si="1"/>
        <v/>
      </c>
      <c r="G29" s="307" t="b">
        <f t="shared" si="2"/>
        <v>0</v>
      </c>
      <c r="H29" s="308">
        <f t="shared" si="4"/>
        <v>1</v>
      </c>
    </row>
    <row r="30" spans="1:8">
      <c r="A30" s="36">
        <v>19</v>
      </c>
      <c r="B30" s="6"/>
      <c r="C30" s="6"/>
      <c r="D30" s="188"/>
      <c r="E30" s="15" t="str">
        <f t="shared" si="0"/>
        <v/>
      </c>
      <c r="F30" s="51" t="str">
        <f t="shared" si="1"/>
        <v/>
      </c>
      <c r="G30" s="307" t="b">
        <f t="shared" si="2"/>
        <v>0</v>
      </c>
      <c r="H30" s="308">
        <f t="shared" si="4"/>
        <v>1</v>
      </c>
    </row>
    <row r="31" spans="1:8">
      <c r="A31" s="36">
        <v>20</v>
      </c>
      <c r="B31" s="6"/>
      <c r="C31" s="6"/>
      <c r="D31" s="188"/>
      <c r="E31" s="15" t="str">
        <f t="shared" si="0"/>
        <v/>
      </c>
      <c r="F31" s="51" t="str">
        <f t="shared" si="1"/>
        <v/>
      </c>
      <c r="G31" s="307" t="b">
        <f t="shared" si="2"/>
        <v>0</v>
      </c>
      <c r="H31" s="308">
        <f t="shared" si="4"/>
        <v>1</v>
      </c>
    </row>
    <row r="32" spans="1:8">
      <c r="A32" s="36">
        <v>21</v>
      </c>
      <c r="B32" s="6"/>
      <c r="C32" s="6"/>
      <c r="D32" s="188"/>
      <c r="E32" s="15" t="str">
        <f t="shared" si="0"/>
        <v/>
      </c>
      <c r="F32" s="51" t="str">
        <f t="shared" si="1"/>
        <v/>
      </c>
      <c r="G32" s="307" t="b">
        <f t="shared" si="2"/>
        <v>0</v>
      </c>
      <c r="H32" s="308">
        <f t="shared" si="4"/>
        <v>1</v>
      </c>
    </row>
    <row r="33" spans="1:8">
      <c r="A33" s="36">
        <v>22</v>
      </c>
      <c r="B33" s="6"/>
      <c r="C33" s="6"/>
      <c r="D33" s="188"/>
      <c r="E33" s="15" t="str">
        <f t="shared" si="0"/>
        <v/>
      </c>
      <c r="F33" s="51" t="str">
        <f t="shared" si="1"/>
        <v/>
      </c>
      <c r="G33" s="307" t="b">
        <f t="shared" si="2"/>
        <v>0</v>
      </c>
      <c r="H33" s="308">
        <f t="shared" si="4"/>
        <v>1</v>
      </c>
    </row>
    <row r="34" spans="1:8">
      <c r="A34" s="36">
        <v>23</v>
      </c>
      <c r="B34" s="6"/>
      <c r="C34" s="6"/>
      <c r="D34" s="188"/>
      <c r="E34" s="15" t="str">
        <f t="shared" si="0"/>
        <v/>
      </c>
      <c r="F34" s="51" t="str">
        <f t="shared" si="1"/>
        <v/>
      </c>
      <c r="G34" s="307" t="b">
        <f t="shared" si="2"/>
        <v>0</v>
      </c>
      <c r="H34" s="308">
        <f t="shared" si="4"/>
        <v>1</v>
      </c>
    </row>
    <row r="35" spans="1:8">
      <c r="A35" s="36">
        <v>24</v>
      </c>
      <c r="B35" s="6"/>
      <c r="C35" s="6"/>
      <c r="D35" s="188"/>
      <c r="E35" s="15" t="str">
        <f t="shared" si="0"/>
        <v/>
      </c>
      <c r="F35" s="51" t="str">
        <f t="shared" si="1"/>
        <v/>
      </c>
      <c r="G35" s="307" t="b">
        <f t="shared" si="2"/>
        <v>0</v>
      </c>
      <c r="H35" s="308">
        <f t="shared" si="4"/>
        <v>1</v>
      </c>
    </row>
    <row r="36" spans="1:8">
      <c r="A36" s="36">
        <v>25</v>
      </c>
      <c r="B36" s="6"/>
      <c r="C36" s="6"/>
      <c r="D36" s="188"/>
      <c r="E36" s="15" t="str">
        <f t="shared" si="0"/>
        <v/>
      </c>
      <c r="F36" s="51" t="str">
        <f t="shared" si="1"/>
        <v/>
      </c>
      <c r="G36" s="307" t="b">
        <f t="shared" si="2"/>
        <v>0</v>
      </c>
      <c r="H36" s="308">
        <f t="shared" si="4"/>
        <v>1</v>
      </c>
    </row>
    <row r="37" spans="1:8">
      <c r="A37" s="36">
        <v>26</v>
      </c>
      <c r="B37" s="6"/>
      <c r="C37" s="6"/>
      <c r="D37" s="188"/>
      <c r="E37" s="15" t="str">
        <f t="shared" si="0"/>
        <v/>
      </c>
      <c r="F37" s="51" t="str">
        <f t="shared" si="1"/>
        <v/>
      </c>
      <c r="G37" s="307" t="b">
        <f t="shared" si="2"/>
        <v>0</v>
      </c>
      <c r="H37" s="308">
        <f t="shared" si="4"/>
        <v>1</v>
      </c>
    </row>
    <row r="38" spans="1:8">
      <c r="A38" s="36">
        <v>27</v>
      </c>
      <c r="B38" s="6"/>
      <c r="C38" s="6"/>
      <c r="D38" s="188"/>
      <c r="E38" s="15" t="str">
        <f t="shared" si="0"/>
        <v/>
      </c>
      <c r="F38" s="51" t="str">
        <f t="shared" si="1"/>
        <v/>
      </c>
      <c r="G38" s="307" t="b">
        <f t="shared" si="2"/>
        <v>0</v>
      </c>
      <c r="H38" s="308">
        <f t="shared" si="4"/>
        <v>1</v>
      </c>
    </row>
    <row r="39" spans="1:8">
      <c r="A39" s="36">
        <v>28</v>
      </c>
      <c r="B39" s="6"/>
      <c r="C39" s="6"/>
      <c r="D39" s="188"/>
      <c r="E39" s="15" t="str">
        <f t="shared" si="0"/>
        <v/>
      </c>
      <c r="F39" s="51" t="str">
        <f t="shared" si="1"/>
        <v/>
      </c>
      <c r="G39" s="307" t="b">
        <f t="shared" si="2"/>
        <v>0</v>
      </c>
      <c r="H39" s="308">
        <f t="shared" si="4"/>
        <v>1</v>
      </c>
    </row>
    <row r="40" spans="1:8">
      <c r="A40" s="36">
        <v>29</v>
      </c>
      <c r="B40" s="6"/>
      <c r="C40" s="6"/>
      <c r="D40" s="188"/>
      <c r="E40" s="15" t="str">
        <f t="shared" si="0"/>
        <v/>
      </c>
      <c r="F40" s="51" t="str">
        <f t="shared" si="1"/>
        <v/>
      </c>
      <c r="G40" s="307" t="b">
        <f t="shared" si="2"/>
        <v>0</v>
      </c>
      <c r="H40" s="308">
        <f t="shared" si="4"/>
        <v>1</v>
      </c>
    </row>
    <row r="41" spans="1:8">
      <c r="A41" s="36">
        <v>30</v>
      </c>
      <c r="B41" s="6"/>
      <c r="C41" s="6"/>
      <c r="D41" s="188"/>
      <c r="E41" s="15" t="str">
        <f t="shared" si="0"/>
        <v/>
      </c>
      <c r="F41" s="51" t="str">
        <f t="shared" si="1"/>
        <v/>
      </c>
      <c r="G41" s="307" t="b">
        <f t="shared" si="2"/>
        <v>0</v>
      </c>
      <c r="H41" s="308">
        <f t="shared" si="4"/>
        <v>1</v>
      </c>
    </row>
    <row r="42" spans="1:8">
      <c r="A42" s="36">
        <v>31</v>
      </c>
      <c r="B42" s="6"/>
      <c r="C42" s="6"/>
      <c r="D42" s="188"/>
      <c r="E42" s="15" t="str">
        <f t="shared" si="0"/>
        <v/>
      </c>
      <c r="F42" s="51" t="str">
        <f t="shared" si="1"/>
        <v/>
      </c>
      <c r="G42" s="307" t="b">
        <f t="shared" si="2"/>
        <v>0</v>
      </c>
      <c r="H42" s="308">
        <f t="shared" si="4"/>
        <v>1</v>
      </c>
    </row>
    <row r="43" spans="1:8">
      <c r="A43" s="36">
        <v>32</v>
      </c>
      <c r="B43" s="6"/>
      <c r="C43" s="6"/>
      <c r="D43" s="188"/>
      <c r="E43" s="15" t="str">
        <f t="shared" si="0"/>
        <v/>
      </c>
      <c r="F43" s="51" t="str">
        <f t="shared" si="1"/>
        <v/>
      </c>
      <c r="G43" s="307" t="b">
        <f t="shared" si="2"/>
        <v>0</v>
      </c>
      <c r="H43" s="308">
        <f t="shared" si="4"/>
        <v>1</v>
      </c>
    </row>
    <row r="44" spans="1:8">
      <c r="A44" s="36">
        <v>33</v>
      </c>
      <c r="B44" s="6"/>
      <c r="C44" s="6"/>
      <c r="D44" s="188"/>
      <c r="E44" s="15" t="str">
        <f t="shared" si="0"/>
        <v/>
      </c>
      <c r="F44" s="51" t="str">
        <f t="shared" si="1"/>
        <v/>
      </c>
      <c r="G44" s="307" t="b">
        <f t="shared" si="2"/>
        <v>0</v>
      </c>
      <c r="H44" s="308">
        <f t="shared" si="4"/>
        <v>1</v>
      </c>
    </row>
    <row r="45" spans="1:8">
      <c r="A45" s="36">
        <v>34</v>
      </c>
      <c r="B45" s="6"/>
      <c r="C45" s="6"/>
      <c r="D45" s="188"/>
      <c r="E45" s="15" t="str">
        <f t="shared" si="0"/>
        <v/>
      </c>
      <c r="F45" s="51" t="str">
        <f t="shared" si="1"/>
        <v/>
      </c>
      <c r="G45" s="307" t="b">
        <f t="shared" si="2"/>
        <v>0</v>
      </c>
      <c r="H45" s="308">
        <f t="shared" si="4"/>
        <v>1</v>
      </c>
    </row>
    <row r="46" spans="1:8">
      <c r="A46" s="36">
        <v>35</v>
      </c>
      <c r="B46" s="6"/>
      <c r="C46" s="6"/>
      <c r="D46" s="188"/>
      <c r="E46" s="15" t="str">
        <f t="shared" si="0"/>
        <v/>
      </c>
      <c r="F46" s="51" t="str">
        <f t="shared" si="1"/>
        <v/>
      </c>
      <c r="G46" s="307" t="b">
        <f t="shared" si="2"/>
        <v>0</v>
      </c>
      <c r="H46" s="308">
        <f t="shared" si="4"/>
        <v>1</v>
      </c>
    </row>
    <row r="47" spans="1:8">
      <c r="A47" s="36">
        <v>36</v>
      </c>
      <c r="B47" s="6"/>
      <c r="C47" s="6"/>
      <c r="D47" s="188"/>
      <c r="E47" s="15" t="str">
        <f t="shared" si="0"/>
        <v/>
      </c>
      <c r="F47" s="51" t="str">
        <f t="shared" si="1"/>
        <v/>
      </c>
      <c r="G47" s="307" t="b">
        <f t="shared" si="2"/>
        <v>0</v>
      </c>
      <c r="H47" s="308">
        <f t="shared" si="4"/>
        <v>1</v>
      </c>
    </row>
    <row r="48" spans="1:8">
      <c r="A48" s="36">
        <v>37</v>
      </c>
      <c r="B48" s="6"/>
      <c r="C48" s="6"/>
      <c r="D48" s="188"/>
      <c r="E48" s="15" t="str">
        <f t="shared" si="0"/>
        <v/>
      </c>
      <c r="F48" s="51" t="str">
        <f t="shared" si="1"/>
        <v/>
      </c>
      <c r="G48" s="307" t="b">
        <f t="shared" si="2"/>
        <v>0</v>
      </c>
      <c r="H48" s="308">
        <f t="shared" si="4"/>
        <v>1</v>
      </c>
    </row>
    <row r="49" spans="1:8">
      <c r="A49" s="36">
        <v>38</v>
      </c>
      <c r="B49" s="6"/>
      <c r="C49" s="6"/>
      <c r="D49" s="188"/>
      <c r="E49" s="15" t="str">
        <f t="shared" si="0"/>
        <v/>
      </c>
      <c r="F49" s="51" t="str">
        <f t="shared" si="1"/>
        <v/>
      </c>
      <c r="G49" s="307" t="b">
        <f t="shared" si="2"/>
        <v>0</v>
      </c>
      <c r="H49" s="308">
        <f t="shared" si="4"/>
        <v>1</v>
      </c>
    </row>
    <row r="50" spans="1:8">
      <c r="A50" s="36">
        <v>39</v>
      </c>
      <c r="B50" s="6"/>
      <c r="C50" s="6"/>
      <c r="D50" s="188"/>
      <c r="E50" s="15" t="str">
        <f t="shared" si="0"/>
        <v/>
      </c>
      <c r="F50" s="51" t="str">
        <f t="shared" si="1"/>
        <v/>
      </c>
      <c r="G50" s="307" t="b">
        <f t="shared" si="2"/>
        <v>0</v>
      </c>
      <c r="H50" s="308">
        <f t="shared" si="4"/>
        <v>1</v>
      </c>
    </row>
    <row r="51" spans="1:8">
      <c r="A51" s="36">
        <v>40</v>
      </c>
      <c r="B51" s="6"/>
      <c r="C51" s="6"/>
      <c r="D51" s="188"/>
      <c r="E51" s="15" t="str">
        <f t="shared" si="0"/>
        <v/>
      </c>
      <c r="F51" s="51" t="str">
        <f t="shared" si="1"/>
        <v/>
      </c>
      <c r="G51" s="307" t="b">
        <f t="shared" si="2"/>
        <v>0</v>
      </c>
      <c r="H51" s="308">
        <f t="shared" si="4"/>
        <v>1</v>
      </c>
    </row>
    <row r="52" spans="1:8">
      <c r="A52" s="36">
        <v>41</v>
      </c>
      <c r="B52" s="6"/>
      <c r="C52" s="6"/>
      <c r="D52" s="188"/>
      <c r="E52" s="15" t="str">
        <f t="shared" si="0"/>
        <v/>
      </c>
      <c r="F52" s="51" t="str">
        <f t="shared" si="1"/>
        <v/>
      </c>
      <c r="G52" s="307" t="b">
        <f t="shared" si="2"/>
        <v>0</v>
      </c>
      <c r="H52" s="308">
        <f t="shared" si="4"/>
        <v>1</v>
      </c>
    </row>
    <row r="53" spans="1:8">
      <c r="A53" s="36">
        <v>42</v>
      </c>
      <c r="B53" s="6"/>
      <c r="C53" s="6"/>
      <c r="D53" s="188"/>
      <c r="E53" s="15" t="str">
        <f t="shared" si="0"/>
        <v/>
      </c>
      <c r="F53" s="51" t="str">
        <f t="shared" si="1"/>
        <v/>
      </c>
      <c r="G53" s="307" t="b">
        <f t="shared" si="2"/>
        <v>0</v>
      </c>
      <c r="H53" s="308">
        <f t="shared" si="4"/>
        <v>1</v>
      </c>
    </row>
    <row r="54" spans="1:8">
      <c r="A54" s="36">
        <v>43</v>
      </c>
      <c r="B54" s="6"/>
      <c r="C54" s="6"/>
      <c r="D54" s="188"/>
      <c r="E54" s="15" t="str">
        <f t="shared" si="0"/>
        <v/>
      </c>
      <c r="F54" s="51" t="str">
        <f t="shared" si="1"/>
        <v/>
      </c>
      <c r="G54" s="307" t="b">
        <f t="shared" si="2"/>
        <v>0</v>
      </c>
      <c r="H54" s="308">
        <f t="shared" si="4"/>
        <v>1</v>
      </c>
    </row>
    <row r="55" spans="1:8">
      <c r="A55" s="36">
        <v>44</v>
      </c>
      <c r="B55" s="6"/>
      <c r="C55" s="6"/>
      <c r="D55" s="188"/>
      <c r="E55" s="15" t="str">
        <f t="shared" si="0"/>
        <v/>
      </c>
      <c r="F55" s="51" t="str">
        <f t="shared" si="1"/>
        <v/>
      </c>
      <c r="G55" s="307" t="b">
        <f t="shared" si="2"/>
        <v>0</v>
      </c>
      <c r="H55" s="308">
        <f t="shared" si="4"/>
        <v>1</v>
      </c>
    </row>
    <row r="56" spans="1:8">
      <c r="A56" s="36">
        <v>45</v>
      </c>
      <c r="B56" s="6"/>
      <c r="C56" s="6"/>
      <c r="D56" s="188"/>
      <c r="E56" s="15" t="str">
        <f t="shared" si="0"/>
        <v/>
      </c>
      <c r="F56" s="51" t="str">
        <f t="shared" si="1"/>
        <v/>
      </c>
      <c r="G56" s="307" t="b">
        <f t="shared" si="2"/>
        <v>0</v>
      </c>
      <c r="H56" s="308">
        <f t="shared" si="4"/>
        <v>1</v>
      </c>
    </row>
    <row r="57" spans="1:8">
      <c r="A57" s="36">
        <v>46</v>
      </c>
      <c r="B57" s="6"/>
      <c r="C57" s="6"/>
      <c r="D57" s="188"/>
      <c r="E57" s="15" t="str">
        <f t="shared" si="0"/>
        <v/>
      </c>
      <c r="F57" s="51" t="str">
        <f t="shared" si="1"/>
        <v/>
      </c>
      <c r="G57" s="307" t="b">
        <f t="shared" si="2"/>
        <v>0</v>
      </c>
      <c r="H57" s="308">
        <f t="shared" si="4"/>
        <v>1</v>
      </c>
    </row>
    <row r="58" spans="1:8">
      <c r="A58" s="36">
        <v>47</v>
      </c>
      <c r="B58" s="6"/>
      <c r="C58" s="6"/>
      <c r="D58" s="188"/>
      <c r="E58" s="15" t="str">
        <f t="shared" si="0"/>
        <v/>
      </c>
      <c r="F58" s="51" t="str">
        <f t="shared" si="1"/>
        <v/>
      </c>
      <c r="G58" s="307" t="b">
        <f t="shared" si="2"/>
        <v>0</v>
      </c>
      <c r="H58" s="308">
        <f t="shared" si="4"/>
        <v>1</v>
      </c>
    </row>
    <row r="59" spans="1:8">
      <c r="A59" s="36">
        <v>48</v>
      </c>
      <c r="B59" s="6"/>
      <c r="C59" s="6"/>
      <c r="D59" s="188"/>
      <c r="E59" s="15" t="str">
        <f t="shared" si="0"/>
        <v/>
      </c>
      <c r="F59" s="51" t="str">
        <f t="shared" si="1"/>
        <v/>
      </c>
      <c r="G59" s="307" t="b">
        <f t="shared" si="2"/>
        <v>0</v>
      </c>
      <c r="H59" s="308">
        <f t="shared" si="4"/>
        <v>1</v>
      </c>
    </row>
    <row r="60" spans="1:8">
      <c r="A60" s="36">
        <v>49</v>
      </c>
      <c r="B60" s="6"/>
      <c r="C60" s="6"/>
      <c r="D60" s="188"/>
      <c r="E60" s="15" t="str">
        <f t="shared" si="0"/>
        <v/>
      </c>
      <c r="F60" s="51" t="str">
        <f t="shared" si="1"/>
        <v/>
      </c>
      <c r="G60" s="307" t="b">
        <f t="shared" si="2"/>
        <v>0</v>
      </c>
      <c r="H60" s="308">
        <f t="shared" si="4"/>
        <v>1</v>
      </c>
    </row>
    <row r="61" spans="1:8">
      <c r="A61" s="36">
        <v>50</v>
      </c>
      <c r="B61" s="6"/>
      <c r="C61" s="6"/>
      <c r="D61" s="188"/>
      <c r="E61" s="15" t="str">
        <f t="shared" si="0"/>
        <v/>
      </c>
      <c r="F61" s="51" t="str">
        <f t="shared" si="1"/>
        <v/>
      </c>
      <c r="G61" s="307" t="b">
        <f t="shared" si="2"/>
        <v>0</v>
      </c>
      <c r="H61" s="308">
        <f t="shared" si="4"/>
        <v>1</v>
      </c>
    </row>
    <row r="62" spans="1:8">
      <c r="A62" s="36">
        <v>51</v>
      </c>
      <c r="B62" s="6"/>
      <c r="C62" s="6"/>
      <c r="D62" s="188"/>
      <c r="E62" s="15" t="str">
        <f t="shared" si="0"/>
        <v/>
      </c>
      <c r="F62" s="51" t="str">
        <f t="shared" si="1"/>
        <v/>
      </c>
      <c r="G62" s="307" t="b">
        <f t="shared" si="2"/>
        <v>0</v>
      </c>
      <c r="H62" s="308">
        <f t="shared" si="4"/>
        <v>1</v>
      </c>
    </row>
    <row r="63" spans="1:8">
      <c r="A63" s="36">
        <v>52</v>
      </c>
      <c r="B63" s="6"/>
      <c r="C63" s="6"/>
      <c r="D63" s="188"/>
      <c r="E63" s="15" t="str">
        <f t="shared" si="0"/>
        <v/>
      </c>
      <c r="F63" s="51" t="str">
        <f t="shared" si="1"/>
        <v/>
      </c>
      <c r="G63" s="307" t="b">
        <f t="shared" si="2"/>
        <v>0</v>
      </c>
      <c r="H63" s="308">
        <f t="shared" si="4"/>
        <v>1</v>
      </c>
    </row>
    <row r="64" spans="1:8">
      <c r="A64" s="36">
        <v>53</v>
      </c>
      <c r="B64" s="6"/>
      <c r="C64" s="6"/>
      <c r="D64" s="188"/>
      <c r="E64" s="15" t="str">
        <f t="shared" si="0"/>
        <v/>
      </c>
      <c r="F64" s="51" t="str">
        <f t="shared" si="1"/>
        <v/>
      </c>
      <c r="G64" s="307" t="b">
        <f t="shared" si="2"/>
        <v>0</v>
      </c>
      <c r="H64" s="308">
        <f t="shared" si="4"/>
        <v>1</v>
      </c>
    </row>
    <row r="65" spans="1:8">
      <c r="A65" s="36">
        <v>54</v>
      </c>
      <c r="B65" s="6"/>
      <c r="C65" s="6"/>
      <c r="D65" s="188"/>
      <c r="E65" s="15" t="str">
        <f t="shared" si="0"/>
        <v/>
      </c>
      <c r="F65" s="51" t="str">
        <f t="shared" si="1"/>
        <v/>
      </c>
      <c r="G65" s="307" t="b">
        <f t="shared" si="2"/>
        <v>0</v>
      </c>
      <c r="H65" s="308">
        <f t="shared" si="4"/>
        <v>1</v>
      </c>
    </row>
    <row r="66" spans="1:8">
      <c r="A66" s="36">
        <v>55</v>
      </c>
      <c r="B66" s="6"/>
      <c r="C66" s="6"/>
      <c r="D66" s="188"/>
      <c r="E66" s="15" t="str">
        <f t="shared" si="0"/>
        <v/>
      </c>
      <c r="F66" s="51" t="str">
        <f t="shared" si="1"/>
        <v/>
      </c>
      <c r="G66" s="307" t="b">
        <f t="shared" si="2"/>
        <v>0</v>
      </c>
      <c r="H66" s="308">
        <f t="shared" si="4"/>
        <v>1</v>
      </c>
    </row>
    <row r="67" spans="1:8">
      <c r="A67" s="36">
        <v>56</v>
      </c>
      <c r="B67" s="6"/>
      <c r="C67" s="6"/>
      <c r="D67" s="188"/>
      <c r="E67" s="15" t="str">
        <f t="shared" si="0"/>
        <v/>
      </c>
      <c r="F67" s="51" t="str">
        <f t="shared" si="1"/>
        <v/>
      </c>
      <c r="G67" s="307" t="b">
        <f t="shared" si="2"/>
        <v>0</v>
      </c>
      <c r="H67" s="308">
        <f t="shared" si="4"/>
        <v>1</v>
      </c>
    </row>
    <row r="68" spans="1:8">
      <c r="A68" s="36">
        <v>57</v>
      </c>
      <c r="B68" s="6"/>
      <c r="C68" s="6"/>
      <c r="D68" s="188"/>
      <c r="E68" s="15" t="str">
        <f t="shared" si="0"/>
        <v/>
      </c>
      <c r="F68" s="51" t="str">
        <f t="shared" si="1"/>
        <v/>
      </c>
      <c r="G68" s="307" t="b">
        <f t="shared" si="2"/>
        <v>0</v>
      </c>
      <c r="H68" s="308">
        <f t="shared" si="4"/>
        <v>1</v>
      </c>
    </row>
    <row r="69" spans="1:8">
      <c r="A69" s="36">
        <v>58</v>
      </c>
      <c r="B69" s="6"/>
      <c r="C69" s="6"/>
      <c r="D69" s="188"/>
      <c r="E69" s="15" t="str">
        <f t="shared" si="0"/>
        <v/>
      </c>
      <c r="F69" s="51" t="str">
        <f t="shared" si="1"/>
        <v/>
      </c>
      <c r="G69" s="307" t="b">
        <f t="shared" si="2"/>
        <v>0</v>
      </c>
      <c r="H69" s="308">
        <f t="shared" si="4"/>
        <v>1</v>
      </c>
    </row>
    <row r="70" spans="1:8">
      <c r="A70" s="36">
        <v>59</v>
      </c>
      <c r="B70" s="6"/>
      <c r="C70" s="6"/>
      <c r="D70" s="188"/>
      <c r="E70" s="15" t="str">
        <f t="shared" si="0"/>
        <v/>
      </c>
      <c r="F70" s="51" t="str">
        <f t="shared" si="1"/>
        <v/>
      </c>
      <c r="G70" s="307" t="b">
        <f t="shared" si="2"/>
        <v>0</v>
      </c>
      <c r="H70" s="308">
        <f t="shared" si="4"/>
        <v>1</v>
      </c>
    </row>
    <row r="71" spans="1:8">
      <c r="A71" s="36">
        <v>60</v>
      </c>
      <c r="B71" s="6"/>
      <c r="C71" s="6"/>
      <c r="D71" s="188"/>
      <c r="E71" s="15" t="str">
        <f t="shared" si="0"/>
        <v/>
      </c>
      <c r="F71" s="51" t="str">
        <f t="shared" si="1"/>
        <v/>
      </c>
      <c r="G71" s="307" t="b">
        <f t="shared" si="2"/>
        <v>0</v>
      </c>
      <c r="H71" s="308">
        <f t="shared" si="4"/>
        <v>1</v>
      </c>
    </row>
    <row r="72" spans="1:8">
      <c r="A72" s="36">
        <v>61</v>
      </c>
      <c r="B72" s="6"/>
      <c r="C72" s="6"/>
      <c r="D72" s="188"/>
      <c r="E72" s="15" t="str">
        <f t="shared" si="0"/>
        <v/>
      </c>
      <c r="F72" s="51" t="str">
        <f t="shared" si="1"/>
        <v/>
      </c>
      <c r="G72" s="307" t="b">
        <f t="shared" si="2"/>
        <v>0</v>
      </c>
      <c r="H72" s="308">
        <f t="shared" si="4"/>
        <v>1</v>
      </c>
    </row>
    <row r="73" spans="1:8">
      <c r="A73" s="36">
        <v>62</v>
      </c>
      <c r="B73" s="6"/>
      <c r="C73" s="6"/>
      <c r="D73" s="188"/>
      <c r="E73" s="15" t="str">
        <f t="shared" si="0"/>
        <v/>
      </c>
      <c r="F73" s="51" t="str">
        <f t="shared" si="1"/>
        <v/>
      </c>
      <c r="G73" s="307" t="b">
        <f t="shared" si="2"/>
        <v>0</v>
      </c>
      <c r="H73" s="308">
        <f t="shared" si="4"/>
        <v>1</v>
      </c>
    </row>
    <row r="74" spans="1:8">
      <c r="A74" s="36">
        <v>63</v>
      </c>
      <c r="B74" s="6"/>
      <c r="C74" s="6"/>
      <c r="D74" s="188"/>
      <c r="E74" s="15" t="str">
        <f t="shared" si="0"/>
        <v/>
      </c>
      <c r="F74" s="51" t="str">
        <f t="shared" si="1"/>
        <v/>
      </c>
      <c r="G74" s="307" t="b">
        <f t="shared" si="2"/>
        <v>0</v>
      </c>
      <c r="H74" s="308">
        <f t="shared" si="4"/>
        <v>1</v>
      </c>
    </row>
    <row r="75" spans="1:8">
      <c r="A75" s="36">
        <v>64</v>
      </c>
      <c r="B75" s="6"/>
      <c r="C75" s="6"/>
      <c r="D75" s="188"/>
      <c r="E75" s="15" t="str">
        <f t="shared" si="0"/>
        <v/>
      </c>
      <c r="F75" s="51" t="str">
        <f t="shared" si="1"/>
        <v/>
      </c>
      <c r="G75" s="307" t="b">
        <f t="shared" si="2"/>
        <v>0</v>
      </c>
      <c r="H75" s="308">
        <f t="shared" si="4"/>
        <v>1</v>
      </c>
    </row>
    <row r="76" spans="1:8">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c r="A77" s="36">
        <v>66</v>
      </c>
      <c r="B77" s="6"/>
      <c r="C77" s="6"/>
      <c r="D77" s="188"/>
      <c r="E77" s="15" t="str">
        <f t="shared" si="5"/>
        <v/>
      </c>
      <c r="F77" s="51" t="str">
        <f t="shared" si="6"/>
        <v/>
      </c>
      <c r="G77" s="307" t="b">
        <f t="shared" si="7"/>
        <v>0</v>
      </c>
      <c r="H77" s="308">
        <f t="shared" ref="H77:H110" si="8">LEN(B77)-LEN(SUBSTITUTE(B77,",",""))+1</f>
        <v>1</v>
      </c>
    </row>
    <row r="78" spans="1:8">
      <c r="A78" s="36">
        <v>67</v>
      </c>
      <c r="B78" s="6"/>
      <c r="C78" s="6"/>
      <c r="D78" s="188"/>
      <c r="E78" s="15" t="str">
        <f t="shared" si="5"/>
        <v/>
      </c>
      <c r="F78" s="51" t="str">
        <f t="shared" si="6"/>
        <v/>
      </c>
      <c r="G78" s="307" t="b">
        <f t="shared" si="7"/>
        <v>0</v>
      </c>
      <c r="H78" s="308">
        <f t="shared" si="8"/>
        <v>1</v>
      </c>
    </row>
    <row r="79" spans="1:8">
      <c r="A79" s="36">
        <v>68</v>
      </c>
      <c r="B79" s="6"/>
      <c r="C79" s="6"/>
      <c r="D79" s="188"/>
      <c r="E79" s="15" t="str">
        <f t="shared" si="5"/>
        <v/>
      </c>
      <c r="F79" s="51" t="str">
        <f t="shared" si="6"/>
        <v/>
      </c>
      <c r="G79" s="307" t="b">
        <f t="shared" si="7"/>
        <v>0</v>
      </c>
      <c r="H79" s="308">
        <f t="shared" si="8"/>
        <v>1</v>
      </c>
    </row>
    <row r="80" spans="1:8">
      <c r="A80" s="36">
        <v>69</v>
      </c>
      <c r="B80" s="6"/>
      <c r="C80" s="6"/>
      <c r="D80" s="188"/>
      <c r="E80" s="15" t="str">
        <f t="shared" si="5"/>
        <v/>
      </c>
      <c r="F80" s="51" t="str">
        <f t="shared" si="6"/>
        <v/>
      </c>
      <c r="G80" s="307" t="b">
        <f t="shared" si="7"/>
        <v>0</v>
      </c>
      <c r="H80" s="308">
        <f t="shared" si="8"/>
        <v>1</v>
      </c>
    </row>
    <row r="81" spans="1:8">
      <c r="A81" s="36">
        <v>70</v>
      </c>
      <c r="B81" s="6"/>
      <c r="C81" s="6"/>
      <c r="D81" s="188"/>
      <c r="E81" s="15" t="str">
        <f t="shared" si="5"/>
        <v/>
      </c>
      <c r="F81" s="51" t="str">
        <f t="shared" si="6"/>
        <v/>
      </c>
      <c r="G81" s="307" t="b">
        <f t="shared" si="7"/>
        <v>0</v>
      </c>
      <c r="H81" s="308">
        <f t="shared" si="8"/>
        <v>1</v>
      </c>
    </row>
    <row r="82" spans="1:8">
      <c r="A82" s="36">
        <v>71</v>
      </c>
      <c r="B82" s="6"/>
      <c r="C82" s="6"/>
      <c r="D82" s="188"/>
      <c r="E82" s="15" t="str">
        <f t="shared" si="5"/>
        <v/>
      </c>
      <c r="F82" s="51" t="str">
        <f t="shared" si="6"/>
        <v/>
      </c>
      <c r="G82" s="307" t="b">
        <f t="shared" si="7"/>
        <v>0</v>
      </c>
      <c r="H82" s="308">
        <f t="shared" si="8"/>
        <v>1</v>
      </c>
    </row>
    <row r="83" spans="1:8">
      <c r="A83" s="36">
        <v>72</v>
      </c>
      <c r="B83" s="6"/>
      <c r="C83" s="6"/>
      <c r="D83" s="188"/>
      <c r="E83" s="15" t="str">
        <f t="shared" si="5"/>
        <v/>
      </c>
      <c r="F83" s="51" t="str">
        <f t="shared" si="6"/>
        <v/>
      </c>
      <c r="G83" s="307" t="b">
        <f t="shared" si="7"/>
        <v>0</v>
      </c>
      <c r="H83" s="308">
        <f t="shared" si="8"/>
        <v>1</v>
      </c>
    </row>
    <row r="84" spans="1:8">
      <c r="A84" s="36">
        <v>73</v>
      </c>
      <c r="B84" s="6"/>
      <c r="C84" s="6"/>
      <c r="D84" s="188"/>
      <c r="E84" s="15" t="str">
        <f t="shared" si="5"/>
        <v/>
      </c>
      <c r="F84" s="51" t="str">
        <f t="shared" si="6"/>
        <v/>
      </c>
      <c r="G84" s="307" t="b">
        <f t="shared" si="7"/>
        <v>0</v>
      </c>
      <c r="H84" s="308">
        <f t="shared" si="8"/>
        <v>1</v>
      </c>
    </row>
    <row r="85" spans="1:8">
      <c r="A85" s="36">
        <v>74</v>
      </c>
      <c r="B85" s="6"/>
      <c r="C85" s="6"/>
      <c r="D85" s="188"/>
      <c r="E85" s="15" t="str">
        <f t="shared" si="5"/>
        <v/>
      </c>
      <c r="F85" s="51" t="str">
        <f t="shared" si="6"/>
        <v/>
      </c>
      <c r="G85" s="307" t="b">
        <f t="shared" si="7"/>
        <v>0</v>
      </c>
      <c r="H85" s="308">
        <f t="shared" si="8"/>
        <v>1</v>
      </c>
    </row>
    <row r="86" spans="1:8">
      <c r="A86" s="36">
        <v>75</v>
      </c>
      <c r="B86" s="6"/>
      <c r="C86" s="6"/>
      <c r="D86" s="188"/>
      <c r="E86" s="15" t="str">
        <f t="shared" si="5"/>
        <v/>
      </c>
      <c r="F86" s="51" t="str">
        <f t="shared" si="6"/>
        <v/>
      </c>
      <c r="G86" s="307" t="b">
        <f t="shared" si="7"/>
        <v>0</v>
      </c>
      <c r="H86" s="308">
        <f t="shared" si="8"/>
        <v>1</v>
      </c>
    </row>
    <row r="87" spans="1:8">
      <c r="A87" s="36">
        <v>76</v>
      </c>
      <c r="B87" s="6"/>
      <c r="C87" s="6"/>
      <c r="D87" s="188"/>
      <c r="E87" s="15" t="str">
        <f t="shared" si="5"/>
        <v/>
      </c>
      <c r="F87" s="51" t="str">
        <f t="shared" si="6"/>
        <v/>
      </c>
      <c r="G87" s="307" t="b">
        <f t="shared" si="7"/>
        <v>0</v>
      </c>
      <c r="H87" s="308">
        <f t="shared" si="8"/>
        <v>1</v>
      </c>
    </row>
    <row r="88" spans="1:8">
      <c r="A88" s="36">
        <v>77</v>
      </c>
      <c r="B88" s="6"/>
      <c r="C88" s="6"/>
      <c r="D88" s="188"/>
      <c r="E88" s="15" t="str">
        <f t="shared" si="5"/>
        <v/>
      </c>
      <c r="F88" s="51" t="str">
        <f t="shared" si="6"/>
        <v/>
      </c>
      <c r="G88" s="307" t="b">
        <f t="shared" si="7"/>
        <v>0</v>
      </c>
      <c r="H88" s="308">
        <f t="shared" si="8"/>
        <v>1</v>
      </c>
    </row>
    <row r="89" spans="1:8">
      <c r="A89" s="36">
        <v>78</v>
      </c>
      <c r="B89" s="6"/>
      <c r="C89" s="6"/>
      <c r="D89" s="188"/>
      <c r="E89" s="15" t="str">
        <f t="shared" si="5"/>
        <v/>
      </c>
      <c r="F89" s="51" t="str">
        <f t="shared" si="6"/>
        <v/>
      </c>
      <c r="G89" s="307" t="b">
        <f t="shared" si="7"/>
        <v>0</v>
      </c>
      <c r="H89" s="308">
        <f t="shared" si="8"/>
        <v>1</v>
      </c>
    </row>
    <row r="90" spans="1:8">
      <c r="A90" s="36">
        <v>79</v>
      </c>
      <c r="B90" s="6"/>
      <c r="C90" s="6"/>
      <c r="D90" s="188"/>
      <c r="E90" s="15" t="str">
        <f t="shared" si="5"/>
        <v/>
      </c>
      <c r="F90" s="51" t="str">
        <f t="shared" si="6"/>
        <v/>
      </c>
      <c r="G90" s="307" t="b">
        <f t="shared" si="7"/>
        <v>0</v>
      </c>
      <c r="H90" s="308">
        <f t="shared" si="8"/>
        <v>1</v>
      </c>
    </row>
    <row r="91" spans="1:8">
      <c r="A91" s="36">
        <v>80</v>
      </c>
      <c r="B91" s="6"/>
      <c r="C91" s="6"/>
      <c r="D91" s="188"/>
      <c r="E91" s="15" t="str">
        <f t="shared" si="5"/>
        <v/>
      </c>
      <c r="F91" s="51" t="str">
        <f t="shared" si="6"/>
        <v/>
      </c>
      <c r="G91" s="307" t="b">
        <f t="shared" si="7"/>
        <v>0</v>
      </c>
      <c r="H91" s="308">
        <f t="shared" si="8"/>
        <v>1</v>
      </c>
    </row>
    <row r="92" spans="1:8">
      <c r="A92" s="36">
        <v>81</v>
      </c>
      <c r="B92" s="6"/>
      <c r="C92" s="6"/>
      <c r="D92" s="188"/>
      <c r="E92" s="15" t="str">
        <f t="shared" si="5"/>
        <v/>
      </c>
      <c r="F92" s="51" t="str">
        <f t="shared" si="6"/>
        <v/>
      </c>
      <c r="G92" s="307" t="b">
        <f t="shared" si="7"/>
        <v>0</v>
      </c>
      <c r="H92" s="308">
        <f t="shared" si="8"/>
        <v>1</v>
      </c>
    </row>
    <row r="93" spans="1:8">
      <c r="A93" s="36">
        <v>82</v>
      </c>
      <c r="B93" s="6"/>
      <c r="C93" s="6"/>
      <c r="D93" s="188"/>
      <c r="E93" s="15" t="str">
        <f t="shared" si="5"/>
        <v/>
      </c>
      <c r="F93" s="51" t="str">
        <f t="shared" si="6"/>
        <v/>
      </c>
      <c r="G93" s="307" t="b">
        <f t="shared" si="7"/>
        <v>0</v>
      </c>
      <c r="H93" s="308">
        <f t="shared" si="8"/>
        <v>1</v>
      </c>
    </row>
    <row r="94" spans="1:8">
      <c r="A94" s="36">
        <v>83</v>
      </c>
      <c r="B94" s="6"/>
      <c r="C94" s="6"/>
      <c r="D94" s="188"/>
      <c r="E94" s="15" t="str">
        <f t="shared" si="5"/>
        <v/>
      </c>
      <c r="F94" s="51" t="str">
        <f t="shared" si="6"/>
        <v/>
      </c>
      <c r="G94" s="307" t="b">
        <f t="shared" si="7"/>
        <v>0</v>
      </c>
      <c r="H94" s="308">
        <f t="shared" si="8"/>
        <v>1</v>
      </c>
    </row>
    <row r="95" spans="1:8">
      <c r="A95" s="36">
        <v>84</v>
      </c>
      <c r="B95" s="6"/>
      <c r="C95" s="6"/>
      <c r="D95" s="188"/>
      <c r="E95" s="15" t="str">
        <f t="shared" si="5"/>
        <v/>
      </c>
      <c r="F95" s="51" t="str">
        <f t="shared" si="6"/>
        <v/>
      </c>
      <c r="G95" s="307" t="b">
        <f t="shared" si="7"/>
        <v>0</v>
      </c>
      <c r="H95" s="308">
        <f t="shared" si="8"/>
        <v>1</v>
      </c>
    </row>
    <row r="96" spans="1:8">
      <c r="A96" s="36">
        <v>85</v>
      </c>
      <c r="B96" s="6"/>
      <c r="C96" s="6"/>
      <c r="D96" s="188"/>
      <c r="E96" s="15" t="str">
        <f t="shared" si="5"/>
        <v/>
      </c>
      <c r="F96" s="51" t="str">
        <f t="shared" si="6"/>
        <v/>
      </c>
      <c r="G96" s="307" t="b">
        <f t="shared" si="7"/>
        <v>0</v>
      </c>
      <c r="H96" s="308">
        <f t="shared" si="8"/>
        <v>1</v>
      </c>
    </row>
    <row r="97" spans="1:8">
      <c r="A97" s="36">
        <v>86</v>
      </c>
      <c r="B97" s="6"/>
      <c r="C97" s="6"/>
      <c r="D97" s="188"/>
      <c r="E97" s="15" t="str">
        <f t="shared" si="5"/>
        <v/>
      </c>
      <c r="F97" s="51" t="str">
        <f t="shared" si="6"/>
        <v/>
      </c>
      <c r="G97" s="307" t="b">
        <f t="shared" si="7"/>
        <v>0</v>
      </c>
      <c r="H97" s="308">
        <f t="shared" si="8"/>
        <v>1</v>
      </c>
    </row>
    <row r="98" spans="1:8">
      <c r="A98" s="36">
        <v>87</v>
      </c>
      <c r="B98" s="6"/>
      <c r="C98" s="6"/>
      <c r="D98" s="188"/>
      <c r="E98" s="15" t="str">
        <f t="shared" si="5"/>
        <v/>
      </c>
      <c r="F98" s="51" t="str">
        <f t="shared" si="6"/>
        <v/>
      </c>
      <c r="G98" s="307" t="b">
        <f t="shared" si="7"/>
        <v>0</v>
      </c>
      <c r="H98" s="308">
        <f t="shared" si="8"/>
        <v>1</v>
      </c>
    </row>
    <row r="99" spans="1:8">
      <c r="A99" s="36">
        <v>88</v>
      </c>
      <c r="B99" s="6"/>
      <c r="C99" s="6"/>
      <c r="D99" s="188"/>
      <c r="E99" s="15" t="str">
        <f t="shared" si="5"/>
        <v/>
      </c>
      <c r="F99" s="51" t="str">
        <f t="shared" si="6"/>
        <v/>
      </c>
      <c r="G99" s="307" t="b">
        <f t="shared" si="7"/>
        <v>0</v>
      </c>
      <c r="H99" s="308">
        <f t="shared" si="8"/>
        <v>1</v>
      </c>
    </row>
    <row r="100" spans="1:8">
      <c r="A100" s="36">
        <v>89</v>
      </c>
      <c r="B100" s="6"/>
      <c r="C100" s="6"/>
      <c r="D100" s="188"/>
      <c r="E100" s="15" t="str">
        <f t="shared" si="5"/>
        <v/>
      </c>
      <c r="F100" s="51" t="str">
        <f t="shared" si="6"/>
        <v/>
      </c>
      <c r="G100" s="307" t="b">
        <f t="shared" si="7"/>
        <v>0</v>
      </c>
      <c r="H100" s="308">
        <f t="shared" si="8"/>
        <v>1</v>
      </c>
    </row>
    <row r="101" spans="1:8">
      <c r="A101" s="36">
        <v>90</v>
      </c>
      <c r="B101" s="6"/>
      <c r="C101" s="6"/>
      <c r="D101" s="188"/>
      <c r="E101" s="15" t="str">
        <f t="shared" si="5"/>
        <v/>
      </c>
      <c r="F101" s="51" t="str">
        <f t="shared" si="6"/>
        <v/>
      </c>
      <c r="G101" s="307" t="b">
        <f t="shared" si="7"/>
        <v>0</v>
      </c>
      <c r="H101" s="308">
        <f t="shared" si="8"/>
        <v>1</v>
      </c>
    </row>
    <row r="102" spans="1:8">
      <c r="A102" s="36">
        <v>91</v>
      </c>
      <c r="B102" s="6"/>
      <c r="C102" s="6"/>
      <c r="D102" s="188"/>
      <c r="E102" s="15" t="str">
        <f t="shared" si="5"/>
        <v/>
      </c>
      <c r="F102" s="51" t="str">
        <f t="shared" si="6"/>
        <v/>
      </c>
      <c r="G102" s="307" t="b">
        <f t="shared" si="7"/>
        <v>0</v>
      </c>
      <c r="H102" s="308">
        <f t="shared" si="8"/>
        <v>1</v>
      </c>
    </row>
    <row r="103" spans="1:8">
      <c r="A103" s="36">
        <v>92</v>
      </c>
      <c r="B103" s="6"/>
      <c r="C103" s="6"/>
      <c r="D103" s="188"/>
      <c r="E103" s="15" t="str">
        <f t="shared" si="5"/>
        <v/>
      </c>
      <c r="F103" s="51" t="str">
        <f t="shared" si="6"/>
        <v/>
      </c>
      <c r="G103" s="307" t="b">
        <f t="shared" si="7"/>
        <v>0</v>
      </c>
      <c r="H103" s="308">
        <f t="shared" si="8"/>
        <v>1</v>
      </c>
    </row>
    <row r="104" spans="1:8">
      <c r="A104" s="36">
        <v>93</v>
      </c>
      <c r="B104" s="6"/>
      <c r="C104" s="6"/>
      <c r="D104" s="188"/>
      <c r="E104" s="15" t="str">
        <f t="shared" si="5"/>
        <v/>
      </c>
      <c r="F104" s="51" t="str">
        <f t="shared" si="6"/>
        <v/>
      </c>
      <c r="G104" s="307" t="b">
        <f t="shared" si="7"/>
        <v>0</v>
      </c>
      <c r="H104" s="308">
        <f t="shared" si="8"/>
        <v>1</v>
      </c>
    </row>
    <row r="105" spans="1:8">
      <c r="A105" s="36">
        <v>94</v>
      </c>
      <c r="B105" s="6"/>
      <c r="C105" s="6"/>
      <c r="D105" s="188"/>
      <c r="E105" s="15" t="str">
        <f t="shared" si="5"/>
        <v/>
      </c>
      <c r="F105" s="51" t="str">
        <f t="shared" si="6"/>
        <v/>
      </c>
      <c r="G105" s="307" t="b">
        <f t="shared" si="7"/>
        <v>0</v>
      </c>
      <c r="H105" s="308">
        <f t="shared" si="8"/>
        <v>1</v>
      </c>
    </row>
    <row r="106" spans="1:8">
      <c r="A106" s="36">
        <v>95</v>
      </c>
      <c r="B106" s="6"/>
      <c r="C106" s="6"/>
      <c r="D106" s="188"/>
      <c r="E106" s="15" t="str">
        <f t="shared" si="5"/>
        <v/>
      </c>
      <c r="F106" s="51" t="str">
        <f t="shared" si="6"/>
        <v/>
      </c>
      <c r="G106" s="307" t="b">
        <f t="shared" si="7"/>
        <v>0</v>
      </c>
      <c r="H106" s="308">
        <f t="shared" si="8"/>
        <v>1</v>
      </c>
    </row>
    <row r="107" spans="1:8">
      <c r="A107" s="36">
        <v>96</v>
      </c>
      <c r="B107" s="6"/>
      <c r="C107" s="6"/>
      <c r="D107" s="188"/>
      <c r="E107" s="15" t="str">
        <f t="shared" si="5"/>
        <v/>
      </c>
      <c r="F107" s="51" t="str">
        <f t="shared" si="6"/>
        <v/>
      </c>
      <c r="G107" s="307" t="b">
        <f t="shared" si="7"/>
        <v>0</v>
      </c>
      <c r="H107" s="308">
        <f t="shared" si="8"/>
        <v>1</v>
      </c>
    </row>
    <row r="108" spans="1:8">
      <c r="A108" s="36">
        <v>97</v>
      </c>
      <c r="B108" s="6"/>
      <c r="C108" s="6"/>
      <c r="D108" s="188"/>
      <c r="E108" s="15" t="str">
        <f t="shared" si="5"/>
        <v/>
      </c>
      <c r="F108" s="51" t="str">
        <f t="shared" si="6"/>
        <v/>
      </c>
      <c r="G108" s="307" t="b">
        <f t="shared" si="7"/>
        <v>0</v>
      </c>
      <c r="H108" s="308">
        <f t="shared" si="8"/>
        <v>1</v>
      </c>
    </row>
    <row r="109" spans="1:8">
      <c r="A109" s="36">
        <v>98</v>
      </c>
      <c r="B109" s="6"/>
      <c r="C109" s="6"/>
      <c r="D109" s="188"/>
      <c r="E109" s="15" t="str">
        <f t="shared" si="5"/>
        <v/>
      </c>
      <c r="F109" s="51" t="str">
        <f t="shared" si="6"/>
        <v/>
      </c>
      <c r="G109" s="307" t="b">
        <f t="shared" si="7"/>
        <v>0</v>
      </c>
      <c r="H109" s="308">
        <f t="shared" si="8"/>
        <v>1</v>
      </c>
    </row>
    <row r="110" spans="1:8">
      <c r="A110" s="125">
        <v>99</v>
      </c>
      <c r="B110" s="6"/>
      <c r="C110" s="6"/>
      <c r="D110" s="188"/>
      <c r="E110" s="15" t="str">
        <f t="shared" si="5"/>
        <v/>
      </c>
      <c r="F110" s="51" t="str">
        <f t="shared" si="6"/>
        <v/>
      </c>
      <c r="G110" s="307" t="b">
        <f t="shared" si="7"/>
        <v>0</v>
      </c>
      <c r="H110" s="308">
        <f t="shared" si="8"/>
        <v>1</v>
      </c>
    </row>
    <row r="111" spans="1:8">
      <c r="A111" s="125">
        <v>100</v>
      </c>
      <c r="B111" s="126"/>
      <c r="C111" s="126"/>
      <c r="D111" s="128"/>
      <c r="E111" s="15" t="str">
        <f t="shared" si="5"/>
        <v/>
      </c>
      <c r="F111" s="51" t="str">
        <f t="shared" si="6"/>
        <v/>
      </c>
      <c r="G111" s="307" t="b">
        <f t="shared" si="7"/>
        <v>0</v>
      </c>
      <c r="H111" s="308">
        <f t="shared" ref="H111:H121" si="9">LEN(B111)-LEN(SUBSTITUTE(B111,",",""))+1</f>
        <v>1</v>
      </c>
    </row>
    <row r="112" spans="1:8">
      <c r="A112" s="125">
        <v>101</v>
      </c>
      <c r="B112" s="126"/>
      <c r="C112" s="126"/>
      <c r="D112" s="128"/>
      <c r="E112" s="15" t="str">
        <f t="shared" si="5"/>
        <v/>
      </c>
      <c r="F112" s="51" t="str">
        <f t="shared" si="6"/>
        <v/>
      </c>
      <c r="G112" s="307" t="b">
        <f t="shared" si="7"/>
        <v>0</v>
      </c>
      <c r="H112" s="308">
        <f t="shared" si="9"/>
        <v>1</v>
      </c>
    </row>
    <row r="113" spans="1:8">
      <c r="A113" s="125">
        <v>102</v>
      </c>
      <c r="B113" s="126"/>
      <c r="C113" s="126"/>
      <c r="D113" s="128"/>
      <c r="E113" s="15" t="str">
        <f t="shared" si="5"/>
        <v/>
      </c>
      <c r="F113" s="51" t="str">
        <f t="shared" si="6"/>
        <v/>
      </c>
      <c r="G113" s="307" t="b">
        <f t="shared" si="7"/>
        <v>0</v>
      </c>
      <c r="H113" s="308">
        <f t="shared" si="9"/>
        <v>1</v>
      </c>
    </row>
    <row r="114" spans="1:8">
      <c r="A114" s="125">
        <v>103</v>
      </c>
      <c r="B114" s="126"/>
      <c r="C114" s="126"/>
      <c r="D114" s="128"/>
      <c r="E114" s="15" t="str">
        <f t="shared" si="5"/>
        <v/>
      </c>
      <c r="F114" s="51" t="str">
        <f t="shared" si="6"/>
        <v/>
      </c>
      <c r="G114" s="307" t="b">
        <f t="shared" si="7"/>
        <v>0</v>
      </c>
      <c r="H114" s="308">
        <f t="shared" si="9"/>
        <v>1</v>
      </c>
    </row>
    <row r="115" spans="1:8">
      <c r="A115" s="125">
        <v>104</v>
      </c>
      <c r="B115" s="126"/>
      <c r="C115" s="126"/>
      <c r="D115" s="128"/>
      <c r="E115" s="15" t="str">
        <f t="shared" si="5"/>
        <v/>
      </c>
      <c r="F115" s="51" t="str">
        <f t="shared" si="6"/>
        <v/>
      </c>
      <c r="G115" s="307" t="b">
        <f t="shared" si="7"/>
        <v>0</v>
      </c>
      <c r="H115" s="308">
        <f t="shared" si="9"/>
        <v>1</v>
      </c>
    </row>
    <row r="116" spans="1:8">
      <c r="A116" s="125">
        <v>105</v>
      </c>
      <c r="B116" s="126"/>
      <c r="C116" s="126"/>
      <c r="D116" s="128"/>
      <c r="E116" s="15" t="str">
        <f t="shared" si="5"/>
        <v/>
      </c>
      <c r="F116" s="51" t="str">
        <f t="shared" si="6"/>
        <v/>
      </c>
      <c r="G116" s="307" t="b">
        <f t="shared" si="7"/>
        <v>0</v>
      </c>
      <c r="H116" s="308">
        <f t="shared" si="9"/>
        <v>1</v>
      </c>
    </row>
    <row r="117" spans="1:8">
      <c r="A117" s="125">
        <v>106</v>
      </c>
      <c r="B117" s="126"/>
      <c r="C117" s="126"/>
      <c r="D117" s="128"/>
      <c r="E117" s="15" t="str">
        <f t="shared" si="5"/>
        <v/>
      </c>
      <c r="F117" s="51" t="str">
        <f t="shared" si="6"/>
        <v/>
      </c>
      <c r="G117" s="307" t="b">
        <f t="shared" si="7"/>
        <v>0</v>
      </c>
      <c r="H117" s="308">
        <f t="shared" si="9"/>
        <v>1</v>
      </c>
    </row>
    <row r="118" spans="1:8">
      <c r="A118" s="125">
        <v>107</v>
      </c>
      <c r="B118" s="126"/>
      <c r="C118" s="126"/>
      <c r="D118" s="128"/>
      <c r="E118" s="15" t="str">
        <f t="shared" si="5"/>
        <v/>
      </c>
      <c r="F118" s="51" t="str">
        <f t="shared" si="6"/>
        <v/>
      </c>
      <c r="G118" s="307" t="b">
        <f t="shared" si="7"/>
        <v>0</v>
      </c>
      <c r="H118" s="308">
        <f t="shared" si="9"/>
        <v>1</v>
      </c>
    </row>
    <row r="119" spans="1:8">
      <c r="A119" s="125">
        <v>108</v>
      </c>
      <c r="B119" s="126"/>
      <c r="C119" s="126"/>
      <c r="D119" s="128"/>
      <c r="E119" s="15" t="str">
        <f t="shared" si="5"/>
        <v/>
      </c>
      <c r="F119" s="51" t="str">
        <f t="shared" si="6"/>
        <v/>
      </c>
      <c r="G119" s="307" t="b">
        <f t="shared" si="7"/>
        <v>0</v>
      </c>
      <c r="H119" s="308">
        <f t="shared" si="9"/>
        <v>1</v>
      </c>
    </row>
    <row r="120" spans="1:8">
      <c r="A120" s="125">
        <v>109</v>
      </c>
      <c r="B120" s="126"/>
      <c r="C120" s="126"/>
      <c r="D120" s="128"/>
      <c r="E120" s="15" t="str">
        <f t="shared" si="5"/>
        <v/>
      </c>
      <c r="F120" s="51" t="str">
        <f t="shared" si="6"/>
        <v/>
      </c>
      <c r="G120" s="307" t="b">
        <f t="shared" si="7"/>
        <v>0</v>
      </c>
      <c r="H120" s="308">
        <f t="shared" si="9"/>
        <v>1</v>
      </c>
    </row>
    <row r="121" spans="1:8">
      <c r="A121" s="125">
        <v>110</v>
      </c>
      <c r="B121" s="126"/>
      <c r="C121" s="126"/>
      <c r="D121" s="128"/>
      <c r="E121" s="15" t="str">
        <f t="shared" si="5"/>
        <v/>
      </c>
      <c r="F121" s="51" t="str">
        <f t="shared" si="6"/>
        <v/>
      </c>
      <c r="G121" s="307" t="b">
        <f t="shared" si="7"/>
        <v>0</v>
      </c>
      <c r="H121" s="308">
        <f t="shared" si="9"/>
        <v>1</v>
      </c>
    </row>
    <row r="122" spans="1:8">
      <c r="A122" s="125">
        <v>111</v>
      </c>
      <c r="B122" s="126"/>
      <c r="C122" s="126"/>
      <c r="D122" s="128"/>
      <c r="E122" s="15" t="str">
        <f t="shared" si="5"/>
        <v/>
      </c>
      <c r="F122" s="51" t="str">
        <f t="shared" si="6"/>
        <v/>
      </c>
      <c r="G122" s="307" t="b">
        <f t="shared" si="7"/>
        <v>0</v>
      </c>
      <c r="H122" s="308">
        <f t="shared" ref="H122:H185" si="10">LEN(B122)-LEN(SUBSTITUTE(B122,",",""))+1</f>
        <v>1</v>
      </c>
    </row>
    <row r="123" spans="1:8">
      <c r="A123" s="125">
        <v>112</v>
      </c>
      <c r="B123" s="126"/>
      <c r="C123" s="126"/>
      <c r="D123" s="128"/>
      <c r="E123" s="15" t="str">
        <f t="shared" si="5"/>
        <v/>
      </c>
      <c r="F123" s="51" t="str">
        <f t="shared" si="6"/>
        <v/>
      </c>
      <c r="G123" s="307" t="b">
        <f t="shared" si="7"/>
        <v>0</v>
      </c>
      <c r="H123" s="308">
        <f t="shared" si="10"/>
        <v>1</v>
      </c>
    </row>
    <row r="124" spans="1:8">
      <c r="A124" s="125">
        <v>113</v>
      </c>
      <c r="B124" s="126"/>
      <c r="C124" s="126"/>
      <c r="D124" s="128"/>
      <c r="E124" s="15" t="str">
        <f t="shared" si="5"/>
        <v/>
      </c>
      <c r="F124" s="51" t="str">
        <f t="shared" si="6"/>
        <v/>
      </c>
      <c r="G124" s="307" t="b">
        <f t="shared" si="7"/>
        <v>0</v>
      </c>
      <c r="H124" s="308">
        <f t="shared" si="10"/>
        <v>1</v>
      </c>
    </row>
    <row r="125" spans="1:8">
      <c r="A125" s="125">
        <v>114</v>
      </c>
      <c r="B125" s="126"/>
      <c r="C125" s="126"/>
      <c r="D125" s="128"/>
      <c r="E125" s="15" t="str">
        <f t="shared" si="5"/>
        <v/>
      </c>
      <c r="F125" s="51" t="str">
        <f t="shared" si="6"/>
        <v/>
      </c>
      <c r="G125" s="307" t="b">
        <f t="shared" si="7"/>
        <v>0</v>
      </c>
      <c r="H125" s="308">
        <f t="shared" si="10"/>
        <v>1</v>
      </c>
    </row>
    <row r="126" spans="1:8">
      <c r="A126" s="125">
        <v>115</v>
      </c>
      <c r="B126" s="126"/>
      <c r="C126" s="126"/>
      <c r="D126" s="128"/>
      <c r="E126" s="15" t="str">
        <f t="shared" si="5"/>
        <v/>
      </c>
      <c r="F126" s="51" t="str">
        <f t="shared" si="6"/>
        <v/>
      </c>
      <c r="G126" s="307" t="b">
        <f t="shared" si="7"/>
        <v>0</v>
      </c>
      <c r="H126" s="308">
        <f t="shared" si="10"/>
        <v>1</v>
      </c>
    </row>
    <row r="127" spans="1:8">
      <c r="A127" s="125">
        <v>116</v>
      </c>
      <c r="B127" s="126"/>
      <c r="C127" s="126"/>
      <c r="D127" s="128"/>
      <c r="E127" s="15" t="str">
        <f t="shared" si="5"/>
        <v/>
      </c>
      <c r="F127" s="51" t="str">
        <f t="shared" si="6"/>
        <v/>
      </c>
      <c r="G127" s="307" t="b">
        <f t="shared" si="7"/>
        <v>0</v>
      </c>
      <c r="H127" s="308">
        <f t="shared" si="10"/>
        <v>1</v>
      </c>
    </row>
    <row r="128" spans="1:8">
      <c r="A128" s="125">
        <v>117</v>
      </c>
      <c r="B128" s="126"/>
      <c r="C128" s="126"/>
      <c r="D128" s="128"/>
      <c r="E128" s="15" t="str">
        <f t="shared" si="5"/>
        <v/>
      </c>
      <c r="F128" s="51" t="str">
        <f t="shared" si="6"/>
        <v/>
      </c>
      <c r="G128" s="307" t="b">
        <f t="shared" si="7"/>
        <v>0</v>
      </c>
      <c r="H128" s="308">
        <f t="shared" si="10"/>
        <v>1</v>
      </c>
    </row>
    <row r="129" spans="1:8">
      <c r="A129" s="125">
        <v>118</v>
      </c>
      <c r="B129" s="126"/>
      <c r="C129" s="126"/>
      <c r="D129" s="128"/>
      <c r="E129" s="15" t="str">
        <f t="shared" si="5"/>
        <v/>
      </c>
      <c r="F129" s="51" t="str">
        <f t="shared" si="6"/>
        <v/>
      </c>
      <c r="G129" s="307" t="b">
        <f t="shared" si="7"/>
        <v>0</v>
      </c>
      <c r="H129" s="308">
        <f t="shared" si="10"/>
        <v>1</v>
      </c>
    </row>
    <row r="130" spans="1:8">
      <c r="A130" s="125">
        <v>119</v>
      </c>
      <c r="B130" s="126"/>
      <c r="C130" s="126"/>
      <c r="D130" s="128"/>
      <c r="E130" s="15" t="str">
        <f t="shared" si="5"/>
        <v/>
      </c>
      <c r="F130" s="51" t="str">
        <f t="shared" si="6"/>
        <v/>
      </c>
      <c r="G130" s="307" t="b">
        <f t="shared" si="7"/>
        <v>0</v>
      </c>
      <c r="H130" s="308">
        <f t="shared" si="10"/>
        <v>1</v>
      </c>
    </row>
    <row r="131" spans="1:8">
      <c r="A131" s="125">
        <v>120</v>
      </c>
      <c r="B131" s="126"/>
      <c r="C131" s="126"/>
      <c r="D131" s="128"/>
      <c r="E131" s="15" t="str">
        <f t="shared" si="5"/>
        <v/>
      </c>
      <c r="F131" s="51" t="str">
        <f t="shared" si="6"/>
        <v/>
      </c>
      <c r="G131" s="307" t="b">
        <f t="shared" si="7"/>
        <v>0</v>
      </c>
      <c r="H131" s="308">
        <f t="shared" si="10"/>
        <v>1</v>
      </c>
    </row>
    <row r="132" spans="1:8">
      <c r="A132" s="125">
        <v>121</v>
      </c>
      <c r="B132" s="126"/>
      <c r="C132" s="126"/>
      <c r="D132" s="128"/>
      <c r="E132" s="15" t="str">
        <f t="shared" si="5"/>
        <v/>
      </c>
      <c r="F132" s="51" t="str">
        <f t="shared" si="6"/>
        <v/>
      </c>
      <c r="G132" s="307" t="b">
        <f t="shared" si="7"/>
        <v>0</v>
      </c>
      <c r="H132" s="308">
        <f t="shared" si="10"/>
        <v>1</v>
      </c>
    </row>
    <row r="133" spans="1:8">
      <c r="A133" s="125">
        <v>122</v>
      </c>
      <c r="B133" s="126"/>
      <c r="C133" s="126"/>
      <c r="D133" s="128"/>
      <c r="E133" s="15" t="str">
        <f t="shared" si="5"/>
        <v/>
      </c>
      <c r="F133" s="51" t="str">
        <f t="shared" si="6"/>
        <v/>
      </c>
      <c r="G133" s="307" t="b">
        <f t="shared" si="7"/>
        <v>0</v>
      </c>
      <c r="H133" s="308">
        <f t="shared" si="10"/>
        <v>1</v>
      </c>
    </row>
    <row r="134" spans="1:8">
      <c r="A134" s="125">
        <v>123</v>
      </c>
      <c r="B134" s="126"/>
      <c r="C134" s="126"/>
      <c r="D134" s="128"/>
      <c r="E134" s="15" t="str">
        <f t="shared" si="5"/>
        <v/>
      </c>
      <c r="F134" s="51" t="str">
        <f t="shared" si="6"/>
        <v/>
      </c>
      <c r="G134" s="307" t="b">
        <f t="shared" si="7"/>
        <v>0</v>
      </c>
      <c r="H134" s="308">
        <f t="shared" si="10"/>
        <v>1</v>
      </c>
    </row>
    <row r="135" spans="1:8">
      <c r="A135" s="125">
        <v>124</v>
      </c>
      <c r="B135" s="126"/>
      <c r="C135" s="126"/>
      <c r="D135" s="128"/>
      <c r="E135" s="15" t="str">
        <f t="shared" si="5"/>
        <v/>
      </c>
      <c r="F135" s="51" t="str">
        <f t="shared" si="6"/>
        <v/>
      </c>
      <c r="G135" s="307" t="b">
        <f t="shared" si="7"/>
        <v>0</v>
      </c>
      <c r="H135" s="308">
        <f t="shared" si="10"/>
        <v>1</v>
      </c>
    </row>
    <row r="136" spans="1:8">
      <c r="A136" s="125">
        <v>125</v>
      </c>
      <c r="B136" s="126"/>
      <c r="C136" s="126"/>
      <c r="D136" s="128"/>
      <c r="E136" s="15" t="str">
        <f t="shared" si="5"/>
        <v/>
      </c>
      <c r="F136" s="51" t="str">
        <f t="shared" si="6"/>
        <v/>
      </c>
      <c r="G136" s="307" t="b">
        <f t="shared" si="7"/>
        <v>0</v>
      </c>
      <c r="H136" s="308">
        <f t="shared" si="10"/>
        <v>1</v>
      </c>
    </row>
    <row r="137" spans="1:8">
      <c r="A137" s="125">
        <v>126</v>
      </c>
      <c r="B137" s="126"/>
      <c r="C137" s="126"/>
      <c r="D137" s="128"/>
      <c r="E137" s="15" t="str">
        <f t="shared" si="5"/>
        <v/>
      </c>
      <c r="F137" s="51" t="str">
        <f t="shared" si="6"/>
        <v/>
      </c>
      <c r="G137" s="307" t="b">
        <f t="shared" si="7"/>
        <v>0</v>
      </c>
      <c r="H137" s="308">
        <f t="shared" si="10"/>
        <v>1</v>
      </c>
    </row>
    <row r="138" spans="1:8">
      <c r="A138" s="125">
        <v>127</v>
      </c>
      <c r="B138" s="126"/>
      <c r="C138" s="126"/>
      <c r="D138" s="128"/>
      <c r="E138" s="15" t="str">
        <f t="shared" si="5"/>
        <v/>
      </c>
      <c r="F138" s="51" t="str">
        <f t="shared" si="6"/>
        <v/>
      </c>
      <c r="G138" s="307" t="b">
        <f t="shared" si="7"/>
        <v>0</v>
      </c>
      <c r="H138" s="308">
        <f t="shared" si="10"/>
        <v>1</v>
      </c>
    </row>
    <row r="139" spans="1:8">
      <c r="A139" s="125">
        <v>128</v>
      </c>
      <c r="B139" s="126"/>
      <c r="C139" s="126"/>
      <c r="D139" s="128"/>
      <c r="E139" s="15" t="str">
        <f t="shared" si="5"/>
        <v/>
      </c>
      <c r="F139" s="51" t="str">
        <f t="shared" si="6"/>
        <v/>
      </c>
      <c r="G139" s="307" t="b">
        <f t="shared" si="7"/>
        <v>0</v>
      </c>
      <c r="H139" s="308">
        <f t="shared" si="10"/>
        <v>1</v>
      </c>
    </row>
    <row r="140" spans="1:8">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c r="A141" s="125">
        <v>130</v>
      </c>
      <c r="B141" s="126"/>
      <c r="C141" s="126"/>
      <c r="D141" s="128"/>
      <c r="E141" s="15" t="str">
        <f t="shared" si="11"/>
        <v/>
      </c>
      <c r="F141" s="51" t="str">
        <f t="shared" si="12"/>
        <v/>
      </c>
      <c r="G141" s="307" t="b">
        <f t="shared" si="13"/>
        <v>0</v>
      </c>
      <c r="H141" s="308">
        <f t="shared" si="10"/>
        <v>1</v>
      </c>
    </row>
    <row r="142" spans="1:8">
      <c r="A142" s="125">
        <v>131</v>
      </c>
      <c r="B142" s="126"/>
      <c r="C142" s="126"/>
      <c r="D142" s="128"/>
      <c r="E142" s="15" t="str">
        <f t="shared" si="11"/>
        <v/>
      </c>
      <c r="F142" s="51" t="str">
        <f t="shared" si="12"/>
        <v/>
      </c>
      <c r="G142" s="307" t="b">
        <f t="shared" si="13"/>
        <v>0</v>
      </c>
      <c r="H142" s="308">
        <f t="shared" si="10"/>
        <v>1</v>
      </c>
    </row>
    <row r="143" spans="1:8">
      <c r="A143" s="125">
        <v>132</v>
      </c>
      <c r="B143" s="126"/>
      <c r="C143" s="126"/>
      <c r="D143" s="128"/>
      <c r="E143" s="15" t="str">
        <f t="shared" si="11"/>
        <v/>
      </c>
      <c r="F143" s="51" t="str">
        <f t="shared" si="12"/>
        <v/>
      </c>
      <c r="G143" s="307" t="b">
        <f t="shared" si="13"/>
        <v>0</v>
      </c>
      <c r="H143" s="308">
        <f t="shared" si="10"/>
        <v>1</v>
      </c>
    </row>
    <row r="144" spans="1:8">
      <c r="A144" s="125">
        <v>133</v>
      </c>
      <c r="B144" s="126"/>
      <c r="C144" s="126"/>
      <c r="D144" s="128"/>
      <c r="E144" s="15" t="str">
        <f t="shared" si="11"/>
        <v/>
      </c>
      <c r="F144" s="51" t="str">
        <f t="shared" si="12"/>
        <v/>
      </c>
      <c r="G144" s="307" t="b">
        <f t="shared" si="13"/>
        <v>0</v>
      </c>
      <c r="H144" s="308">
        <f t="shared" si="10"/>
        <v>1</v>
      </c>
    </row>
    <row r="145" spans="1:8">
      <c r="A145" s="125">
        <v>134</v>
      </c>
      <c r="B145" s="126"/>
      <c r="C145" s="126"/>
      <c r="D145" s="128"/>
      <c r="E145" s="15" t="str">
        <f t="shared" si="11"/>
        <v/>
      </c>
      <c r="F145" s="51" t="str">
        <f t="shared" si="12"/>
        <v/>
      </c>
      <c r="G145" s="307" t="b">
        <f t="shared" si="13"/>
        <v>0</v>
      </c>
      <c r="H145" s="308">
        <f t="shared" si="10"/>
        <v>1</v>
      </c>
    </row>
    <row r="146" spans="1:8">
      <c r="A146" s="125">
        <v>135</v>
      </c>
      <c r="B146" s="126"/>
      <c r="C146" s="126"/>
      <c r="D146" s="128"/>
      <c r="E146" s="15" t="str">
        <f t="shared" si="11"/>
        <v/>
      </c>
      <c r="F146" s="51" t="str">
        <f t="shared" si="12"/>
        <v/>
      </c>
      <c r="G146" s="307" t="b">
        <f t="shared" si="13"/>
        <v>0</v>
      </c>
      <c r="H146" s="308">
        <f t="shared" si="10"/>
        <v>1</v>
      </c>
    </row>
    <row r="147" spans="1:8">
      <c r="A147" s="125">
        <v>136</v>
      </c>
      <c r="B147" s="126"/>
      <c r="C147" s="126"/>
      <c r="D147" s="128"/>
      <c r="E147" s="15" t="str">
        <f t="shared" si="11"/>
        <v/>
      </c>
      <c r="F147" s="51" t="str">
        <f t="shared" si="12"/>
        <v/>
      </c>
      <c r="G147" s="307" t="b">
        <f t="shared" si="13"/>
        <v>0</v>
      </c>
      <c r="H147" s="308">
        <f t="shared" si="10"/>
        <v>1</v>
      </c>
    </row>
    <row r="148" spans="1:8">
      <c r="A148" s="125">
        <v>137</v>
      </c>
      <c r="B148" s="126"/>
      <c r="C148" s="126"/>
      <c r="D148" s="128"/>
      <c r="E148" s="15" t="str">
        <f t="shared" si="11"/>
        <v/>
      </c>
      <c r="F148" s="51" t="str">
        <f t="shared" si="12"/>
        <v/>
      </c>
      <c r="G148" s="307" t="b">
        <f t="shared" si="13"/>
        <v>0</v>
      </c>
      <c r="H148" s="308">
        <f t="shared" si="10"/>
        <v>1</v>
      </c>
    </row>
    <row r="149" spans="1:8">
      <c r="A149" s="125">
        <v>138</v>
      </c>
      <c r="B149" s="126"/>
      <c r="C149" s="126"/>
      <c r="D149" s="128"/>
      <c r="E149" s="15" t="str">
        <f t="shared" si="11"/>
        <v/>
      </c>
      <c r="F149" s="51" t="str">
        <f t="shared" si="12"/>
        <v/>
      </c>
      <c r="G149" s="307" t="b">
        <f t="shared" si="13"/>
        <v>0</v>
      </c>
      <c r="H149" s="308">
        <f t="shared" si="10"/>
        <v>1</v>
      </c>
    </row>
    <row r="150" spans="1:8">
      <c r="A150" s="125">
        <v>139</v>
      </c>
      <c r="B150" s="126"/>
      <c r="C150" s="126"/>
      <c r="D150" s="128"/>
      <c r="E150" s="15" t="str">
        <f t="shared" si="11"/>
        <v/>
      </c>
      <c r="F150" s="51" t="str">
        <f t="shared" si="12"/>
        <v/>
      </c>
      <c r="G150" s="307" t="b">
        <f t="shared" si="13"/>
        <v>0</v>
      </c>
      <c r="H150" s="308">
        <f t="shared" si="10"/>
        <v>1</v>
      </c>
    </row>
    <row r="151" spans="1:8">
      <c r="A151" s="125">
        <v>140</v>
      </c>
      <c r="B151" s="126"/>
      <c r="C151" s="126"/>
      <c r="D151" s="128"/>
      <c r="E151" s="15" t="str">
        <f t="shared" si="11"/>
        <v/>
      </c>
      <c r="F151" s="51" t="str">
        <f t="shared" si="12"/>
        <v/>
      </c>
      <c r="G151" s="307" t="b">
        <f t="shared" si="13"/>
        <v>0</v>
      </c>
      <c r="H151" s="308">
        <f t="shared" si="10"/>
        <v>1</v>
      </c>
    </row>
    <row r="152" spans="1:8">
      <c r="A152" s="125">
        <v>141</v>
      </c>
      <c r="B152" s="126"/>
      <c r="C152" s="126"/>
      <c r="D152" s="128"/>
      <c r="E152" s="15" t="str">
        <f t="shared" si="11"/>
        <v/>
      </c>
      <c r="F152" s="51" t="str">
        <f t="shared" si="12"/>
        <v/>
      </c>
      <c r="G152" s="307" t="b">
        <f t="shared" si="13"/>
        <v>0</v>
      </c>
      <c r="H152" s="308">
        <f t="shared" si="10"/>
        <v>1</v>
      </c>
    </row>
    <row r="153" spans="1:8">
      <c r="A153" s="125">
        <v>142</v>
      </c>
      <c r="B153" s="126"/>
      <c r="C153" s="126"/>
      <c r="D153" s="128"/>
      <c r="E153" s="15" t="str">
        <f t="shared" si="11"/>
        <v/>
      </c>
      <c r="F153" s="51" t="str">
        <f t="shared" si="12"/>
        <v/>
      </c>
      <c r="G153" s="307" t="b">
        <f t="shared" si="13"/>
        <v>0</v>
      </c>
      <c r="H153" s="308">
        <f t="shared" si="10"/>
        <v>1</v>
      </c>
    </row>
    <row r="154" spans="1:8">
      <c r="A154" s="125">
        <v>143</v>
      </c>
      <c r="B154" s="126"/>
      <c r="C154" s="126"/>
      <c r="D154" s="128"/>
      <c r="E154" s="15" t="str">
        <f t="shared" si="11"/>
        <v/>
      </c>
      <c r="F154" s="51" t="str">
        <f t="shared" si="12"/>
        <v/>
      </c>
      <c r="G154" s="307" t="b">
        <f t="shared" si="13"/>
        <v>0</v>
      </c>
      <c r="H154" s="308">
        <f t="shared" si="10"/>
        <v>1</v>
      </c>
    </row>
    <row r="155" spans="1:8">
      <c r="A155" s="125">
        <v>144</v>
      </c>
      <c r="B155" s="126"/>
      <c r="C155" s="126"/>
      <c r="D155" s="128"/>
      <c r="E155" s="15" t="str">
        <f t="shared" si="11"/>
        <v/>
      </c>
      <c r="F155" s="51" t="str">
        <f t="shared" si="12"/>
        <v/>
      </c>
      <c r="G155" s="307" t="b">
        <f t="shared" si="13"/>
        <v>0</v>
      </c>
      <c r="H155" s="308">
        <f t="shared" si="10"/>
        <v>1</v>
      </c>
    </row>
    <row r="156" spans="1:8">
      <c r="A156" s="125">
        <v>145</v>
      </c>
      <c r="B156" s="126"/>
      <c r="C156" s="126"/>
      <c r="D156" s="128"/>
      <c r="E156" s="15" t="str">
        <f t="shared" si="11"/>
        <v/>
      </c>
      <c r="F156" s="51" t="str">
        <f t="shared" si="12"/>
        <v/>
      </c>
      <c r="G156" s="307" t="b">
        <f t="shared" si="13"/>
        <v>0</v>
      </c>
      <c r="H156" s="308">
        <f t="shared" si="10"/>
        <v>1</v>
      </c>
    </row>
    <row r="157" spans="1:8">
      <c r="A157" s="125">
        <v>146</v>
      </c>
      <c r="B157" s="126"/>
      <c r="C157" s="126"/>
      <c r="D157" s="128"/>
      <c r="E157" s="15" t="str">
        <f t="shared" si="11"/>
        <v/>
      </c>
      <c r="F157" s="51" t="str">
        <f t="shared" si="12"/>
        <v/>
      </c>
      <c r="G157" s="307" t="b">
        <f t="shared" si="13"/>
        <v>0</v>
      </c>
      <c r="H157" s="308">
        <f t="shared" si="10"/>
        <v>1</v>
      </c>
    </row>
    <row r="158" spans="1:8">
      <c r="A158" s="125">
        <v>147</v>
      </c>
      <c r="B158" s="126"/>
      <c r="C158" s="126"/>
      <c r="D158" s="128"/>
      <c r="E158" s="15" t="str">
        <f t="shared" si="11"/>
        <v/>
      </c>
      <c r="F158" s="51" t="str">
        <f t="shared" si="12"/>
        <v/>
      </c>
      <c r="G158" s="307" t="b">
        <f t="shared" si="13"/>
        <v>0</v>
      </c>
      <c r="H158" s="308">
        <f t="shared" si="10"/>
        <v>1</v>
      </c>
    </row>
    <row r="159" spans="1:8">
      <c r="A159" s="125">
        <v>148</v>
      </c>
      <c r="B159" s="126"/>
      <c r="C159" s="126"/>
      <c r="D159" s="128"/>
      <c r="E159" s="15" t="str">
        <f t="shared" si="11"/>
        <v/>
      </c>
      <c r="F159" s="51" t="str">
        <f t="shared" si="12"/>
        <v/>
      </c>
      <c r="G159" s="307" t="b">
        <f t="shared" si="13"/>
        <v>0</v>
      </c>
      <c r="H159" s="308">
        <f t="shared" si="10"/>
        <v>1</v>
      </c>
    </row>
    <row r="160" spans="1:8">
      <c r="A160" s="125">
        <v>149</v>
      </c>
      <c r="B160" s="126"/>
      <c r="C160" s="126"/>
      <c r="D160" s="128"/>
      <c r="E160" s="15" t="str">
        <f t="shared" si="11"/>
        <v/>
      </c>
      <c r="F160" s="51" t="str">
        <f t="shared" si="12"/>
        <v/>
      </c>
      <c r="G160" s="307" t="b">
        <f t="shared" si="13"/>
        <v>0</v>
      </c>
      <c r="H160" s="308">
        <f t="shared" si="10"/>
        <v>1</v>
      </c>
    </row>
    <row r="161" spans="1:8">
      <c r="A161" s="125">
        <v>150</v>
      </c>
      <c r="B161" s="126"/>
      <c r="C161" s="126"/>
      <c r="D161" s="128"/>
      <c r="E161" s="15" t="str">
        <f t="shared" si="11"/>
        <v/>
      </c>
      <c r="F161" s="51" t="str">
        <f t="shared" si="12"/>
        <v/>
      </c>
      <c r="G161" s="307" t="b">
        <f t="shared" si="13"/>
        <v>0</v>
      </c>
      <c r="H161" s="308">
        <f t="shared" si="10"/>
        <v>1</v>
      </c>
    </row>
    <row r="162" spans="1:8">
      <c r="A162" s="125">
        <v>151</v>
      </c>
      <c r="B162" s="126"/>
      <c r="C162" s="126"/>
      <c r="D162" s="128"/>
      <c r="E162" s="15" t="str">
        <f t="shared" si="11"/>
        <v/>
      </c>
      <c r="F162" s="51" t="str">
        <f t="shared" si="12"/>
        <v/>
      </c>
      <c r="G162" s="307" t="b">
        <f t="shared" si="13"/>
        <v>0</v>
      </c>
      <c r="H162" s="308">
        <f t="shared" si="10"/>
        <v>1</v>
      </c>
    </row>
    <row r="163" spans="1:8">
      <c r="A163" s="125">
        <v>152</v>
      </c>
      <c r="B163" s="126"/>
      <c r="C163" s="126"/>
      <c r="D163" s="128"/>
      <c r="E163" s="15" t="str">
        <f t="shared" si="11"/>
        <v/>
      </c>
      <c r="F163" s="51" t="str">
        <f t="shared" si="12"/>
        <v/>
      </c>
      <c r="G163" s="307" t="b">
        <f t="shared" si="13"/>
        <v>0</v>
      </c>
      <c r="H163" s="308">
        <f t="shared" si="10"/>
        <v>1</v>
      </c>
    </row>
    <row r="164" spans="1:8">
      <c r="A164" s="125">
        <v>153</v>
      </c>
      <c r="B164" s="126"/>
      <c r="C164" s="126"/>
      <c r="D164" s="128"/>
      <c r="E164" s="15" t="str">
        <f t="shared" si="11"/>
        <v/>
      </c>
      <c r="F164" s="51" t="str">
        <f t="shared" si="12"/>
        <v/>
      </c>
      <c r="G164" s="307" t="b">
        <f t="shared" si="13"/>
        <v>0</v>
      </c>
      <c r="H164" s="308">
        <f t="shared" si="10"/>
        <v>1</v>
      </c>
    </row>
    <row r="165" spans="1:8">
      <c r="A165" s="125">
        <v>154</v>
      </c>
      <c r="B165" s="126"/>
      <c r="C165" s="126"/>
      <c r="D165" s="128"/>
      <c r="E165" s="15" t="str">
        <f t="shared" si="11"/>
        <v/>
      </c>
      <c r="F165" s="51" t="str">
        <f t="shared" si="12"/>
        <v/>
      </c>
      <c r="G165" s="307" t="b">
        <f t="shared" si="13"/>
        <v>0</v>
      </c>
      <c r="H165" s="308">
        <f t="shared" si="10"/>
        <v>1</v>
      </c>
    </row>
    <row r="166" spans="1:8">
      <c r="A166" s="125">
        <v>155</v>
      </c>
      <c r="B166" s="126"/>
      <c r="C166" s="126"/>
      <c r="D166" s="128"/>
      <c r="E166" s="15" t="str">
        <f t="shared" si="11"/>
        <v/>
      </c>
      <c r="F166" s="51" t="str">
        <f t="shared" si="12"/>
        <v/>
      </c>
      <c r="G166" s="307" t="b">
        <f t="shared" si="13"/>
        <v>0</v>
      </c>
      <c r="H166" s="308">
        <f t="shared" si="10"/>
        <v>1</v>
      </c>
    </row>
    <row r="167" spans="1:8">
      <c r="A167" s="125">
        <v>156</v>
      </c>
      <c r="B167" s="126"/>
      <c r="C167" s="126"/>
      <c r="D167" s="128"/>
      <c r="E167" s="15" t="str">
        <f t="shared" si="11"/>
        <v/>
      </c>
      <c r="F167" s="51" t="str">
        <f t="shared" si="12"/>
        <v/>
      </c>
      <c r="G167" s="307" t="b">
        <f t="shared" si="13"/>
        <v>0</v>
      </c>
      <c r="H167" s="308">
        <f t="shared" si="10"/>
        <v>1</v>
      </c>
    </row>
    <row r="168" spans="1:8">
      <c r="A168" s="125">
        <v>157</v>
      </c>
      <c r="B168" s="126"/>
      <c r="C168" s="126"/>
      <c r="D168" s="128"/>
      <c r="E168" s="15" t="str">
        <f t="shared" si="11"/>
        <v/>
      </c>
      <c r="F168" s="51" t="str">
        <f t="shared" si="12"/>
        <v/>
      </c>
      <c r="G168" s="307" t="b">
        <f t="shared" si="13"/>
        <v>0</v>
      </c>
      <c r="H168" s="308">
        <f t="shared" si="10"/>
        <v>1</v>
      </c>
    </row>
    <row r="169" spans="1:8">
      <c r="A169" s="125">
        <v>158</v>
      </c>
      <c r="B169" s="126"/>
      <c r="C169" s="126"/>
      <c r="D169" s="128"/>
      <c r="E169" s="15" t="str">
        <f t="shared" si="11"/>
        <v/>
      </c>
      <c r="F169" s="51" t="str">
        <f t="shared" si="12"/>
        <v/>
      </c>
      <c r="G169" s="307" t="b">
        <f t="shared" si="13"/>
        <v>0</v>
      </c>
      <c r="H169" s="308">
        <f t="shared" si="10"/>
        <v>1</v>
      </c>
    </row>
    <row r="170" spans="1:8">
      <c r="A170" s="125">
        <v>159</v>
      </c>
      <c r="B170" s="126"/>
      <c r="C170" s="126"/>
      <c r="D170" s="128"/>
      <c r="E170" s="15" t="str">
        <f t="shared" si="11"/>
        <v/>
      </c>
      <c r="F170" s="51" t="str">
        <f t="shared" si="12"/>
        <v/>
      </c>
      <c r="G170" s="307" t="b">
        <f t="shared" si="13"/>
        <v>0</v>
      </c>
      <c r="H170" s="308">
        <f t="shared" si="10"/>
        <v>1</v>
      </c>
    </row>
    <row r="171" spans="1:8">
      <c r="A171" s="125">
        <v>160</v>
      </c>
      <c r="B171" s="126"/>
      <c r="C171" s="126"/>
      <c r="D171" s="128"/>
      <c r="E171" s="15" t="str">
        <f t="shared" si="11"/>
        <v/>
      </c>
      <c r="F171" s="51" t="str">
        <f t="shared" si="12"/>
        <v/>
      </c>
      <c r="G171" s="307" t="b">
        <f t="shared" si="13"/>
        <v>0</v>
      </c>
      <c r="H171" s="308">
        <f t="shared" si="10"/>
        <v>1</v>
      </c>
    </row>
    <row r="172" spans="1:8">
      <c r="A172" s="125">
        <v>161</v>
      </c>
      <c r="B172" s="126"/>
      <c r="C172" s="126"/>
      <c r="D172" s="128"/>
      <c r="E172" s="15" t="str">
        <f t="shared" si="11"/>
        <v/>
      </c>
      <c r="F172" s="51" t="str">
        <f t="shared" si="12"/>
        <v/>
      </c>
      <c r="G172" s="307" t="b">
        <f t="shared" si="13"/>
        <v>0</v>
      </c>
      <c r="H172" s="308">
        <f t="shared" si="10"/>
        <v>1</v>
      </c>
    </row>
    <row r="173" spans="1:8">
      <c r="A173" s="125">
        <v>162</v>
      </c>
      <c r="B173" s="126"/>
      <c r="C173" s="126"/>
      <c r="D173" s="128"/>
      <c r="E173" s="15" t="str">
        <f t="shared" si="11"/>
        <v/>
      </c>
      <c r="F173" s="51" t="str">
        <f t="shared" si="12"/>
        <v/>
      </c>
      <c r="G173" s="307" t="b">
        <f t="shared" si="13"/>
        <v>0</v>
      </c>
      <c r="H173" s="308">
        <f t="shared" si="10"/>
        <v>1</v>
      </c>
    </row>
    <row r="174" spans="1:8">
      <c r="A174" s="125">
        <v>163</v>
      </c>
      <c r="B174" s="126"/>
      <c r="C174" s="126"/>
      <c r="D174" s="128"/>
      <c r="E174" s="15" t="str">
        <f t="shared" si="11"/>
        <v/>
      </c>
      <c r="F174" s="51" t="str">
        <f t="shared" si="12"/>
        <v/>
      </c>
      <c r="G174" s="307" t="b">
        <f t="shared" si="13"/>
        <v>0</v>
      </c>
      <c r="H174" s="308">
        <f t="shared" si="10"/>
        <v>1</v>
      </c>
    </row>
    <row r="175" spans="1:8">
      <c r="A175" s="125">
        <v>164</v>
      </c>
      <c r="B175" s="126"/>
      <c r="C175" s="126"/>
      <c r="D175" s="128"/>
      <c r="E175" s="15" t="str">
        <f t="shared" si="11"/>
        <v/>
      </c>
      <c r="F175" s="51" t="str">
        <f t="shared" si="12"/>
        <v/>
      </c>
      <c r="G175" s="307" t="b">
        <f t="shared" si="13"/>
        <v>0</v>
      </c>
      <c r="H175" s="308">
        <f t="shared" si="10"/>
        <v>1</v>
      </c>
    </row>
    <row r="176" spans="1:8">
      <c r="A176" s="125">
        <v>165</v>
      </c>
      <c r="B176" s="126"/>
      <c r="C176" s="126"/>
      <c r="D176" s="128"/>
      <c r="E176" s="15" t="str">
        <f t="shared" si="11"/>
        <v/>
      </c>
      <c r="F176" s="51" t="str">
        <f t="shared" si="12"/>
        <v/>
      </c>
      <c r="G176" s="307" t="b">
        <f t="shared" si="13"/>
        <v>0</v>
      </c>
      <c r="H176" s="308">
        <f t="shared" si="10"/>
        <v>1</v>
      </c>
    </row>
    <row r="177" spans="1:8">
      <c r="A177" s="125">
        <v>166</v>
      </c>
      <c r="B177" s="126"/>
      <c r="C177" s="126"/>
      <c r="D177" s="128"/>
      <c r="E177" s="15" t="str">
        <f t="shared" si="11"/>
        <v/>
      </c>
      <c r="F177" s="51" t="str">
        <f t="shared" si="12"/>
        <v/>
      </c>
      <c r="G177" s="307" t="b">
        <f t="shared" si="13"/>
        <v>0</v>
      </c>
      <c r="H177" s="308">
        <f t="shared" si="10"/>
        <v>1</v>
      </c>
    </row>
    <row r="178" spans="1:8">
      <c r="A178" s="125">
        <v>167</v>
      </c>
      <c r="B178" s="126"/>
      <c r="C178" s="126"/>
      <c r="D178" s="128"/>
      <c r="E178" s="15" t="str">
        <f t="shared" si="11"/>
        <v/>
      </c>
      <c r="F178" s="51" t="str">
        <f t="shared" si="12"/>
        <v/>
      </c>
      <c r="G178" s="307" t="b">
        <f t="shared" si="13"/>
        <v>0</v>
      </c>
      <c r="H178" s="308">
        <f t="shared" si="10"/>
        <v>1</v>
      </c>
    </row>
    <row r="179" spans="1:8">
      <c r="A179" s="125">
        <v>168</v>
      </c>
      <c r="B179" s="126"/>
      <c r="C179" s="126"/>
      <c r="D179" s="128"/>
      <c r="E179" s="15" t="str">
        <f t="shared" si="11"/>
        <v/>
      </c>
      <c r="F179" s="51" t="str">
        <f t="shared" si="12"/>
        <v/>
      </c>
      <c r="G179" s="307" t="b">
        <f t="shared" si="13"/>
        <v>0</v>
      </c>
      <c r="H179" s="308">
        <f t="shared" si="10"/>
        <v>1</v>
      </c>
    </row>
    <row r="180" spans="1:8">
      <c r="A180" s="125">
        <v>169</v>
      </c>
      <c r="B180" s="126"/>
      <c r="C180" s="126"/>
      <c r="D180" s="128"/>
      <c r="E180" s="15" t="str">
        <f t="shared" si="11"/>
        <v/>
      </c>
      <c r="F180" s="51" t="str">
        <f t="shared" si="12"/>
        <v/>
      </c>
      <c r="G180" s="307" t="b">
        <f t="shared" si="13"/>
        <v>0</v>
      </c>
      <c r="H180" s="308">
        <f t="shared" si="10"/>
        <v>1</v>
      </c>
    </row>
    <row r="181" spans="1:8">
      <c r="A181" s="125">
        <v>170</v>
      </c>
      <c r="B181" s="126"/>
      <c r="C181" s="126"/>
      <c r="D181" s="128"/>
      <c r="E181" s="15" t="str">
        <f t="shared" si="11"/>
        <v/>
      </c>
      <c r="F181" s="51" t="str">
        <f t="shared" si="12"/>
        <v/>
      </c>
      <c r="G181" s="307" t="b">
        <f t="shared" si="13"/>
        <v>0</v>
      </c>
      <c r="H181" s="308">
        <f t="shared" si="10"/>
        <v>1</v>
      </c>
    </row>
    <row r="182" spans="1:8">
      <c r="A182" s="125">
        <v>171</v>
      </c>
      <c r="B182" s="126"/>
      <c r="C182" s="126"/>
      <c r="D182" s="128"/>
      <c r="E182" s="15" t="str">
        <f t="shared" si="11"/>
        <v/>
      </c>
      <c r="F182" s="51" t="str">
        <f t="shared" si="12"/>
        <v/>
      </c>
      <c r="G182" s="307" t="b">
        <f t="shared" si="13"/>
        <v>0</v>
      </c>
      <c r="H182" s="308">
        <f t="shared" si="10"/>
        <v>1</v>
      </c>
    </row>
    <row r="183" spans="1:8">
      <c r="A183" s="125">
        <v>172</v>
      </c>
      <c r="B183" s="126"/>
      <c r="C183" s="126"/>
      <c r="D183" s="128"/>
      <c r="E183" s="15" t="str">
        <f t="shared" si="11"/>
        <v/>
      </c>
      <c r="F183" s="51" t="str">
        <f t="shared" si="12"/>
        <v/>
      </c>
      <c r="G183" s="307" t="b">
        <f t="shared" si="13"/>
        <v>0</v>
      </c>
      <c r="H183" s="308">
        <f t="shared" si="10"/>
        <v>1</v>
      </c>
    </row>
    <row r="184" spans="1:8">
      <c r="A184" s="125">
        <v>173</v>
      </c>
      <c r="B184" s="126"/>
      <c r="C184" s="126"/>
      <c r="D184" s="128"/>
      <c r="E184" s="15" t="str">
        <f t="shared" si="11"/>
        <v/>
      </c>
      <c r="F184" s="51" t="str">
        <f t="shared" si="12"/>
        <v/>
      </c>
      <c r="G184" s="307" t="b">
        <f t="shared" si="13"/>
        <v>0</v>
      </c>
      <c r="H184" s="308">
        <f t="shared" si="10"/>
        <v>1</v>
      </c>
    </row>
    <row r="185" spans="1:8">
      <c r="A185" s="125">
        <v>174</v>
      </c>
      <c r="B185" s="126"/>
      <c r="C185" s="126"/>
      <c r="D185" s="128"/>
      <c r="E185" s="15" t="str">
        <f t="shared" si="11"/>
        <v/>
      </c>
      <c r="F185" s="51" t="str">
        <f t="shared" si="12"/>
        <v/>
      </c>
      <c r="G185" s="307" t="b">
        <f t="shared" si="13"/>
        <v>0</v>
      </c>
      <c r="H185" s="308">
        <f t="shared" si="10"/>
        <v>1</v>
      </c>
    </row>
    <row r="186" spans="1:8">
      <c r="A186" s="125">
        <v>175</v>
      </c>
      <c r="B186" s="126"/>
      <c r="C186" s="126"/>
      <c r="D186" s="128"/>
      <c r="E186" s="15" t="str">
        <f t="shared" si="11"/>
        <v/>
      </c>
      <c r="F186" s="51" t="str">
        <f t="shared" si="12"/>
        <v/>
      </c>
      <c r="G186" s="307" t="b">
        <f t="shared" si="13"/>
        <v>0</v>
      </c>
      <c r="H186" s="308">
        <f t="shared" ref="H186:H249" si="14">LEN(B186)-LEN(SUBSTITUTE(B186,",",""))+1</f>
        <v>1</v>
      </c>
    </row>
    <row r="187" spans="1:8">
      <c r="A187" s="125">
        <v>176</v>
      </c>
      <c r="B187" s="126"/>
      <c r="C187" s="126"/>
      <c r="D187" s="128"/>
      <c r="E187" s="15" t="str">
        <f t="shared" si="11"/>
        <v/>
      </c>
      <c r="F187" s="51" t="str">
        <f t="shared" si="12"/>
        <v/>
      </c>
      <c r="G187" s="307" t="b">
        <f t="shared" si="13"/>
        <v>0</v>
      </c>
      <c r="H187" s="308">
        <f t="shared" si="14"/>
        <v>1</v>
      </c>
    </row>
    <row r="188" spans="1:8">
      <c r="A188" s="125">
        <v>177</v>
      </c>
      <c r="B188" s="126"/>
      <c r="C188" s="126"/>
      <c r="D188" s="128"/>
      <c r="E188" s="15" t="str">
        <f t="shared" si="11"/>
        <v/>
      </c>
      <c r="F188" s="51" t="str">
        <f t="shared" si="12"/>
        <v/>
      </c>
      <c r="G188" s="307" t="b">
        <f t="shared" si="13"/>
        <v>0</v>
      </c>
      <c r="H188" s="308">
        <f t="shared" si="14"/>
        <v>1</v>
      </c>
    </row>
    <row r="189" spans="1:8">
      <c r="A189" s="125">
        <v>178</v>
      </c>
      <c r="B189" s="126"/>
      <c r="C189" s="126"/>
      <c r="D189" s="128"/>
      <c r="E189" s="15" t="str">
        <f t="shared" si="11"/>
        <v/>
      </c>
      <c r="F189" s="51" t="str">
        <f t="shared" si="12"/>
        <v/>
      </c>
      <c r="G189" s="307" t="b">
        <f t="shared" si="13"/>
        <v>0</v>
      </c>
      <c r="H189" s="308">
        <f t="shared" si="14"/>
        <v>1</v>
      </c>
    </row>
    <row r="190" spans="1:8">
      <c r="A190" s="125">
        <v>179</v>
      </c>
      <c r="B190" s="126"/>
      <c r="C190" s="126"/>
      <c r="D190" s="128"/>
      <c r="E190" s="15" t="str">
        <f t="shared" si="11"/>
        <v/>
      </c>
      <c r="F190" s="51" t="str">
        <f t="shared" si="12"/>
        <v/>
      </c>
      <c r="G190" s="307" t="b">
        <f t="shared" si="13"/>
        <v>0</v>
      </c>
      <c r="H190" s="308">
        <f t="shared" si="14"/>
        <v>1</v>
      </c>
    </row>
    <row r="191" spans="1:8">
      <c r="A191" s="125">
        <v>180</v>
      </c>
      <c r="B191" s="126"/>
      <c r="C191" s="126"/>
      <c r="D191" s="128"/>
      <c r="E191" s="15" t="str">
        <f t="shared" si="11"/>
        <v/>
      </c>
      <c r="F191" s="51" t="str">
        <f t="shared" si="12"/>
        <v/>
      </c>
      <c r="G191" s="307" t="b">
        <f t="shared" si="13"/>
        <v>0</v>
      </c>
      <c r="H191" s="308">
        <f t="shared" si="14"/>
        <v>1</v>
      </c>
    </row>
    <row r="192" spans="1:8">
      <c r="A192" s="125">
        <v>181</v>
      </c>
      <c r="B192" s="126"/>
      <c r="C192" s="126"/>
      <c r="D192" s="128"/>
      <c r="E192" s="15" t="str">
        <f t="shared" si="11"/>
        <v/>
      </c>
      <c r="F192" s="51" t="str">
        <f t="shared" si="12"/>
        <v/>
      </c>
      <c r="G192" s="307" t="b">
        <f t="shared" si="13"/>
        <v>0</v>
      </c>
      <c r="H192" s="308">
        <f t="shared" si="14"/>
        <v>1</v>
      </c>
    </row>
    <row r="193" spans="1:8">
      <c r="A193" s="125">
        <v>182</v>
      </c>
      <c r="B193" s="126"/>
      <c r="C193" s="126"/>
      <c r="D193" s="128"/>
      <c r="E193" s="15" t="str">
        <f t="shared" si="11"/>
        <v/>
      </c>
      <c r="F193" s="51" t="str">
        <f t="shared" si="12"/>
        <v/>
      </c>
      <c r="G193" s="307" t="b">
        <f t="shared" si="13"/>
        <v>0</v>
      </c>
      <c r="H193" s="308">
        <f t="shared" si="14"/>
        <v>1</v>
      </c>
    </row>
    <row r="194" spans="1:8">
      <c r="A194" s="125">
        <v>183</v>
      </c>
      <c r="B194" s="126"/>
      <c r="C194" s="126"/>
      <c r="D194" s="128"/>
      <c r="E194" s="15" t="str">
        <f t="shared" si="11"/>
        <v/>
      </c>
      <c r="F194" s="51" t="str">
        <f t="shared" si="12"/>
        <v/>
      </c>
      <c r="G194" s="307" t="b">
        <f t="shared" si="13"/>
        <v>0</v>
      </c>
      <c r="H194" s="308">
        <f t="shared" si="14"/>
        <v>1</v>
      </c>
    </row>
    <row r="195" spans="1:8">
      <c r="A195" s="125">
        <v>184</v>
      </c>
      <c r="B195" s="126"/>
      <c r="C195" s="126"/>
      <c r="D195" s="128"/>
      <c r="E195" s="15" t="str">
        <f t="shared" si="11"/>
        <v/>
      </c>
      <c r="F195" s="51" t="str">
        <f t="shared" si="12"/>
        <v/>
      </c>
      <c r="G195" s="307" t="b">
        <f t="shared" si="13"/>
        <v>0</v>
      </c>
      <c r="H195" s="308">
        <f t="shared" si="14"/>
        <v>1</v>
      </c>
    </row>
    <row r="196" spans="1:8">
      <c r="A196" s="125">
        <v>185</v>
      </c>
      <c r="B196" s="126"/>
      <c r="C196" s="126"/>
      <c r="D196" s="128"/>
      <c r="E196" s="15" t="str">
        <f t="shared" si="11"/>
        <v/>
      </c>
      <c r="F196" s="51" t="str">
        <f t="shared" si="12"/>
        <v/>
      </c>
      <c r="G196" s="307" t="b">
        <f t="shared" si="13"/>
        <v>0</v>
      </c>
      <c r="H196" s="308">
        <f t="shared" si="14"/>
        <v>1</v>
      </c>
    </row>
    <row r="197" spans="1:8">
      <c r="A197" s="125">
        <v>186</v>
      </c>
      <c r="B197" s="126"/>
      <c r="C197" s="126"/>
      <c r="D197" s="128"/>
      <c r="E197" s="15" t="str">
        <f t="shared" si="11"/>
        <v/>
      </c>
      <c r="F197" s="51" t="str">
        <f t="shared" si="12"/>
        <v/>
      </c>
      <c r="G197" s="307" t="b">
        <f t="shared" si="13"/>
        <v>0</v>
      </c>
      <c r="H197" s="308">
        <f t="shared" si="14"/>
        <v>1</v>
      </c>
    </row>
    <row r="198" spans="1:8">
      <c r="A198" s="125">
        <v>187</v>
      </c>
      <c r="B198" s="126"/>
      <c r="C198" s="126"/>
      <c r="D198" s="128"/>
      <c r="E198" s="15" t="str">
        <f t="shared" si="11"/>
        <v/>
      </c>
      <c r="F198" s="51" t="str">
        <f t="shared" si="12"/>
        <v/>
      </c>
      <c r="G198" s="307" t="b">
        <f t="shared" si="13"/>
        <v>0</v>
      </c>
      <c r="H198" s="308">
        <f t="shared" si="14"/>
        <v>1</v>
      </c>
    </row>
    <row r="199" spans="1:8">
      <c r="A199" s="125">
        <v>188</v>
      </c>
      <c r="B199" s="126"/>
      <c r="C199" s="126"/>
      <c r="D199" s="128"/>
      <c r="E199" s="15" t="str">
        <f t="shared" si="11"/>
        <v/>
      </c>
      <c r="F199" s="51" t="str">
        <f t="shared" si="12"/>
        <v/>
      </c>
      <c r="G199" s="307" t="b">
        <f t="shared" si="13"/>
        <v>0</v>
      </c>
      <c r="H199" s="308">
        <f t="shared" si="14"/>
        <v>1</v>
      </c>
    </row>
    <row r="200" spans="1:8">
      <c r="A200" s="125">
        <v>189</v>
      </c>
      <c r="B200" s="126"/>
      <c r="C200" s="126"/>
      <c r="D200" s="128"/>
      <c r="E200" s="15" t="str">
        <f t="shared" si="11"/>
        <v/>
      </c>
      <c r="F200" s="51" t="str">
        <f t="shared" si="12"/>
        <v/>
      </c>
      <c r="G200" s="307" t="b">
        <f t="shared" si="13"/>
        <v>0</v>
      </c>
      <c r="H200" s="308">
        <f t="shared" si="14"/>
        <v>1</v>
      </c>
    </row>
    <row r="201" spans="1:8">
      <c r="A201" s="125">
        <v>190</v>
      </c>
      <c r="B201" s="126"/>
      <c r="C201" s="126"/>
      <c r="D201" s="128"/>
      <c r="E201" s="15" t="str">
        <f t="shared" si="11"/>
        <v/>
      </c>
      <c r="F201" s="51" t="str">
        <f t="shared" si="12"/>
        <v/>
      </c>
      <c r="G201" s="307" t="b">
        <f t="shared" si="13"/>
        <v>0</v>
      </c>
      <c r="H201" s="308">
        <f t="shared" si="14"/>
        <v>1</v>
      </c>
    </row>
    <row r="202" spans="1:8">
      <c r="A202" s="125">
        <v>191</v>
      </c>
      <c r="B202" s="126"/>
      <c r="C202" s="126"/>
      <c r="D202" s="128"/>
      <c r="E202" s="15" t="str">
        <f t="shared" si="11"/>
        <v/>
      </c>
      <c r="F202" s="51" t="str">
        <f t="shared" si="12"/>
        <v/>
      </c>
      <c r="G202" s="307" t="b">
        <f t="shared" si="13"/>
        <v>0</v>
      </c>
      <c r="H202" s="308">
        <f t="shared" si="14"/>
        <v>1</v>
      </c>
    </row>
    <row r="203" spans="1:8">
      <c r="A203" s="125">
        <v>192</v>
      </c>
      <c r="B203" s="126"/>
      <c r="C203" s="126"/>
      <c r="D203" s="128"/>
      <c r="E203" s="15" t="str">
        <f t="shared" si="11"/>
        <v/>
      </c>
      <c r="F203" s="51" t="str">
        <f t="shared" si="12"/>
        <v/>
      </c>
      <c r="G203" s="307" t="b">
        <f t="shared" si="13"/>
        <v>0</v>
      </c>
      <c r="H203" s="308">
        <f t="shared" si="14"/>
        <v>1</v>
      </c>
    </row>
    <row r="204" spans="1:8">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c r="A205" s="125">
        <v>194</v>
      </c>
      <c r="B205" s="126"/>
      <c r="C205" s="126"/>
      <c r="D205" s="128"/>
      <c r="E205" s="15" t="str">
        <f t="shared" si="15"/>
        <v/>
      </c>
      <c r="F205" s="51" t="str">
        <f t="shared" si="16"/>
        <v/>
      </c>
      <c r="G205" s="307" t="b">
        <f t="shared" si="17"/>
        <v>0</v>
      </c>
      <c r="H205" s="308">
        <f t="shared" si="14"/>
        <v>1</v>
      </c>
    </row>
    <row r="206" spans="1:8">
      <c r="A206" s="125">
        <v>195</v>
      </c>
      <c r="B206" s="126"/>
      <c r="C206" s="126"/>
      <c r="D206" s="128"/>
      <c r="E206" s="15" t="str">
        <f t="shared" si="15"/>
        <v/>
      </c>
      <c r="F206" s="51" t="str">
        <f t="shared" si="16"/>
        <v/>
      </c>
      <c r="G206" s="307" t="b">
        <f t="shared" si="17"/>
        <v>0</v>
      </c>
      <c r="H206" s="308">
        <f t="shared" si="14"/>
        <v>1</v>
      </c>
    </row>
    <row r="207" spans="1:8">
      <c r="A207" s="125">
        <v>196</v>
      </c>
      <c r="B207" s="126"/>
      <c r="C207" s="126"/>
      <c r="D207" s="128"/>
      <c r="E207" s="15" t="str">
        <f t="shared" si="15"/>
        <v/>
      </c>
      <c r="F207" s="51" t="str">
        <f t="shared" si="16"/>
        <v/>
      </c>
      <c r="G207" s="307" t="b">
        <f t="shared" si="17"/>
        <v>0</v>
      </c>
      <c r="H207" s="308">
        <f t="shared" si="14"/>
        <v>1</v>
      </c>
    </row>
    <row r="208" spans="1:8">
      <c r="A208" s="125">
        <v>197</v>
      </c>
      <c r="B208" s="126"/>
      <c r="C208" s="126"/>
      <c r="D208" s="128"/>
      <c r="E208" s="15" t="str">
        <f t="shared" si="15"/>
        <v/>
      </c>
      <c r="F208" s="51" t="str">
        <f t="shared" si="16"/>
        <v/>
      </c>
      <c r="G208" s="307" t="b">
        <f t="shared" si="17"/>
        <v>0</v>
      </c>
      <c r="H208" s="308">
        <f t="shared" si="14"/>
        <v>1</v>
      </c>
    </row>
    <row r="209" spans="1:8">
      <c r="A209" s="125">
        <v>198</v>
      </c>
      <c r="B209" s="126"/>
      <c r="C209" s="126"/>
      <c r="D209" s="128"/>
      <c r="E209" s="15" t="str">
        <f t="shared" si="15"/>
        <v/>
      </c>
      <c r="F209" s="51" t="str">
        <f t="shared" si="16"/>
        <v/>
      </c>
      <c r="G209" s="307" t="b">
        <f t="shared" si="17"/>
        <v>0</v>
      </c>
      <c r="H209" s="308">
        <f t="shared" si="14"/>
        <v>1</v>
      </c>
    </row>
    <row r="210" spans="1:8">
      <c r="A210" s="125">
        <v>199</v>
      </c>
      <c r="B210" s="126"/>
      <c r="C210" s="126"/>
      <c r="D210" s="128"/>
      <c r="E210" s="15" t="str">
        <f t="shared" si="15"/>
        <v/>
      </c>
      <c r="F210" s="51" t="str">
        <f t="shared" si="16"/>
        <v/>
      </c>
      <c r="G210" s="307" t="b">
        <f t="shared" si="17"/>
        <v>0</v>
      </c>
      <c r="H210" s="308">
        <f t="shared" si="14"/>
        <v>1</v>
      </c>
    </row>
    <row r="211" spans="1:8">
      <c r="A211" s="125">
        <v>200</v>
      </c>
      <c r="B211" s="126"/>
      <c r="C211" s="126"/>
      <c r="D211" s="128"/>
      <c r="E211" s="15" t="str">
        <f t="shared" si="15"/>
        <v/>
      </c>
      <c r="F211" s="51" t="str">
        <f t="shared" si="16"/>
        <v/>
      </c>
      <c r="G211" s="307" t="b">
        <f t="shared" si="17"/>
        <v>0</v>
      </c>
      <c r="H211" s="308">
        <f t="shared" si="14"/>
        <v>1</v>
      </c>
    </row>
    <row r="212" spans="1:8">
      <c r="A212" s="125">
        <v>201</v>
      </c>
      <c r="B212" s="126"/>
      <c r="C212" s="126"/>
      <c r="D212" s="128"/>
      <c r="E212" s="15" t="str">
        <f t="shared" si="15"/>
        <v/>
      </c>
      <c r="F212" s="51" t="str">
        <f t="shared" si="16"/>
        <v/>
      </c>
      <c r="G212" s="307" t="b">
        <f t="shared" si="17"/>
        <v>0</v>
      </c>
      <c r="H212" s="308">
        <f t="shared" si="14"/>
        <v>1</v>
      </c>
    </row>
    <row r="213" spans="1:8">
      <c r="A213" s="125">
        <v>202</v>
      </c>
      <c r="B213" s="126"/>
      <c r="C213" s="126"/>
      <c r="D213" s="128"/>
      <c r="E213" s="15" t="str">
        <f t="shared" si="15"/>
        <v/>
      </c>
      <c r="F213" s="51" t="str">
        <f t="shared" si="16"/>
        <v/>
      </c>
      <c r="G213" s="307" t="b">
        <f t="shared" si="17"/>
        <v>0</v>
      </c>
      <c r="H213" s="308">
        <f t="shared" si="14"/>
        <v>1</v>
      </c>
    </row>
    <row r="214" spans="1:8">
      <c r="A214" s="125">
        <v>203</v>
      </c>
      <c r="B214" s="126"/>
      <c r="C214" s="126"/>
      <c r="D214" s="128"/>
      <c r="E214" s="15" t="str">
        <f t="shared" si="15"/>
        <v/>
      </c>
      <c r="F214" s="51" t="str">
        <f t="shared" si="16"/>
        <v/>
      </c>
      <c r="G214" s="307" t="b">
        <f t="shared" si="17"/>
        <v>0</v>
      </c>
      <c r="H214" s="308">
        <f t="shared" si="14"/>
        <v>1</v>
      </c>
    </row>
    <row r="215" spans="1:8">
      <c r="A215" s="125">
        <v>204</v>
      </c>
      <c r="B215" s="126"/>
      <c r="C215" s="126"/>
      <c r="D215" s="128"/>
      <c r="E215" s="15" t="str">
        <f t="shared" si="15"/>
        <v/>
      </c>
      <c r="F215" s="51" t="str">
        <f t="shared" si="16"/>
        <v/>
      </c>
      <c r="G215" s="307" t="b">
        <f t="shared" si="17"/>
        <v>0</v>
      </c>
      <c r="H215" s="308">
        <f t="shared" si="14"/>
        <v>1</v>
      </c>
    </row>
    <row r="216" spans="1:8">
      <c r="A216" s="125">
        <v>205</v>
      </c>
      <c r="B216" s="126"/>
      <c r="C216" s="126"/>
      <c r="D216" s="128"/>
      <c r="E216" s="15" t="str">
        <f t="shared" si="15"/>
        <v/>
      </c>
      <c r="F216" s="51" t="str">
        <f t="shared" si="16"/>
        <v/>
      </c>
      <c r="G216" s="307" t="b">
        <f t="shared" si="17"/>
        <v>0</v>
      </c>
      <c r="H216" s="308">
        <f t="shared" si="14"/>
        <v>1</v>
      </c>
    </row>
    <row r="217" spans="1:8">
      <c r="A217" s="125">
        <v>206</v>
      </c>
      <c r="B217" s="126"/>
      <c r="C217" s="126"/>
      <c r="D217" s="128"/>
      <c r="E217" s="15" t="str">
        <f t="shared" si="15"/>
        <v/>
      </c>
      <c r="F217" s="51" t="str">
        <f t="shared" si="16"/>
        <v/>
      </c>
      <c r="G217" s="307" t="b">
        <f t="shared" si="17"/>
        <v>0</v>
      </c>
      <c r="H217" s="308">
        <f t="shared" si="14"/>
        <v>1</v>
      </c>
    </row>
    <row r="218" spans="1:8">
      <c r="A218" s="125">
        <v>207</v>
      </c>
      <c r="B218" s="126"/>
      <c r="C218" s="126"/>
      <c r="D218" s="128"/>
      <c r="E218" s="15" t="str">
        <f t="shared" si="15"/>
        <v/>
      </c>
      <c r="F218" s="51" t="str">
        <f t="shared" si="16"/>
        <v/>
      </c>
      <c r="G218" s="307" t="b">
        <f t="shared" si="17"/>
        <v>0</v>
      </c>
      <c r="H218" s="308">
        <f t="shared" si="14"/>
        <v>1</v>
      </c>
    </row>
    <row r="219" spans="1:8">
      <c r="A219" s="125">
        <v>208</v>
      </c>
      <c r="B219" s="126"/>
      <c r="C219" s="126"/>
      <c r="D219" s="128"/>
      <c r="E219" s="15" t="str">
        <f t="shared" si="15"/>
        <v/>
      </c>
      <c r="F219" s="51" t="str">
        <f t="shared" si="16"/>
        <v/>
      </c>
      <c r="G219" s="307" t="b">
        <f t="shared" si="17"/>
        <v>0</v>
      </c>
      <c r="H219" s="308">
        <f t="shared" si="14"/>
        <v>1</v>
      </c>
    </row>
    <row r="220" spans="1:8">
      <c r="A220" s="125">
        <v>209</v>
      </c>
      <c r="B220" s="126"/>
      <c r="C220" s="126"/>
      <c r="D220" s="128"/>
      <c r="E220" s="15" t="str">
        <f t="shared" si="15"/>
        <v/>
      </c>
      <c r="F220" s="51" t="str">
        <f t="shared" si="16"/>
        <v/>
      </c>
      <c r="G220" s="307" t="b">
        <f t="shared" si="17"/>
        <v>0</v>
      </c>
      <c r="H220" s="308">
        <f t="shared" si="14"/>
        <v>1</v>
      </c>
    </row>
    <row r="221" spans="1:8">
      <c r="A221" s="125">
        <v>210</v>
      </c>
      <c r="B221" s="126"/>
      <c r="C221" s="126"/>
      <c r="D221" s="128"/>
      <c r="E221" s="15" t="str">
        <f t="shared" si="15"/>
        <v/>
      </c>
      <c r="F221" s="51" t="str">
        <f t="shared" si="16"/>
        <v/>
      </c>
      <c r="G221" s="307" t="b">
        <f t="shared" si="17"/>
        <v>0</v>
      </c>
      <c r="H221" s="308">
        <f t="shared" si="14"/>
        <v>1</v>
      </c>
    </row>
    <row r="222" spans="1:8">
      <c r="A222" s="125">
        <v>211</v>
      </c>
      <c r="B222" s="126"/>
      <c r="C222" s="126"/>
      <c r="D222" s="128"/>
      <c r="E222" s="15" t="str">
        <f t="shared" si="15"/>
        <v/>
      </c>
      <c r="F222" s="51" t="str">
        <f t="shared" si="16"/>
        <v/>
      </c>
      <c r="G222" s="307" t="b">
        <f t="shared" si="17"/>
        <v>0</v>
      </c>
      <c r="H222" s="308">
        <f t="shared" si="14"/>
        <v>1</v>
      </c>
    </row>
    <row r="223" spans="1:8">
      <c r="A223" s="125">
        <v>212</v>
      </c>
      <c r="B223" s="126"/>
      <c r="C223" s="126"/>
      <c r="D223" s="128"/>
      <c r="E223" s="15" t="str">
        <f t="shared" si="15"/>
        <v/>
      </c>
      <c r="F223" s="51" t="str">
        <f t="shared" si="16"/>
        <v/>
      </c>
      <c r="G223" s="307" t="b">
        <f t="shared" si="17"/>
        <v>0</v>
      </c>
      <c r="H223" s="308">
        <f t="shared" si="14"/>
        <v>1</v>
      </c>
    </row>
    <row r="224" spans="1:8">
      <c r="A224" s="125">
        <v>213</v>
      </c>
      <c r="B224" s="126"/>
      <c r="C224" s="126"/>
      <c r="D224" s="128"/>
      <c r="E224" s="15" t="str">
        <f t="shared" si="15"/>
        <v/>
      </c>
      <c r="F224" s="51" t="str">
        <f t="shared" si="16"/>
        <v/>
      </c>
      <c r="G224" s="307" t="b">
        <f t="shared" si="17"/>
        <v>0</v>
      </c>
      <c r="H224" s="308">
        <f t="shared" si="14"/>
        <v>1</v>
      </c>
    </row>
    <row r="225" spans="1:8">
      <c r="A225" s="125">
        <v>214</v>
      </c>
      <c r="B225" s="126"/>
      <c r="C225" s="126"/>
      <c r="D225" s="128"/>
      <c r="E225" s="15" t="str">
        <f t="shared" si="15"/>
        <v/>
      </c>
      <c r="F225" s="51" t="str">
        <f t="shared" si="16"/>
        <v/>
      </c>
      <c r="G225" s="307" t="b">
        <f t="shared" si="17"/>
        <v>0</v>
      </c>
      <c r="H225" s="308">
        <f t="shared" si="14"/>
        <v>1</v>
      </c>
    </row>
    <row r="226" spans="1:8">
      <c r="A226" s="125">
        <v>215</v>
      </c>
      <c r="B226" s="126"/>
      <c r="C226" s="126"/>
      <c r="D226" s="128"/>
      <c r="E226" s="15" t="str">
        <f t="shared" si="15"/>
        <v/>
      </c>
      <c r="F226" s="51" t="str">
        <f t="shared" si="16"/>
        <v/>
      </c>
      <c r="G226" s="307" t="b">
        <f t="shared" si="17"/>
        <v>0</v>
      </c>
      <c r="H226" s="308">
        <f t="shared" si="14"/>
        <v>1</v>
      </c>
    </row>
    <row r="227" spans="1:8">
      <c r="A227" s="125">
        <v>216</v>
      </c>
      <c r="B227" s="126"/>
      <c r="C227" s="126"/>
      <c r="D227" s="128"/>
      <c r="E227" s="15" t="str">
        <f t="shared" si="15"/>
        <v/>
      </c>
      <c r="F227" s="51" t="str">
        <f t="shared" si="16"/>
        <v/>
      </c>
      <c r="G227" s="307" t="b">
        <f t="shared" si="17"/>
        <v>0</v>
      </c>
      <c r="H227" s="308">
        <f t="shared" si="14"/>
        <v>1</v>
      </c>
    </row>
    <row r="228" spans="1:8">
      <c r="A228" s="125">
        <v>217</v>
      </c>
      <c r="B228" s="126"/>
      <c r="C228" s="126"/>
      <c r="D228" s="128"/>
      <c r="E228" s="15" t="str">
        <f t="shared" si="15"/>
        <v/>
      </c>
      <c r="F228" s="51" t="str">
        <f t="shared" si="16"/>
        <v/>
      </c>
      <c r="G228" s="307" t="b">
        <f t="shared" si="17"/>
        <v>0</v>
      </c>
      <c r="H228" s="308">
        <f t="shared" si="14"/>
        <v>1</v>
      </c>
    </row>
    <row r="229" spans="1:8">
      <c r="A229" s="125">
        <v>218</v>
      </c>
      <c r="B229" s="126"/>
      <c r="C229" s="126"/>
      <c r="D229" s="128"/>
      <c r="E229" s="15" t="str">
        <f t="shared" si="15"/>
        <v/>
      </c>
      <c r="F229" s="51" t="str">
        <f t="shared" si="16"/>
        <v/>
      </c>
      <c r="G229" s="307" t="b">
        <f t="shared" si="17"/>
        <v>0</v>
      </c>
      <c r="H229" s="308">
        <f t="shared" si="14"/>
        <v>1</v>
      </c>
    </row>
    <row r="230" spans="1:8">
      <c r="A230" s="125">
        <v>219</v>
      </c>
      <c r="B230" s="126"/>
      <c r="C230" s="126"/>
      <c r="D230" s="128"/>
      <c r="E230" s="15" t="str">
        <f t="shared" si="15"/>
        <v/>
      </c>
      <c r="F230" s="51" t="str">
        <f t="shared" si="16"/>
        <v/>
      </c>
      <c r="G230" s="307" t="b">
        <f t="shared" si="17"/>
        <v>0</v>
      </c>
      <c r="H230" s="308">
        <f t="shared" si="14"/>
        <v>1</v>
      </c>
    </row>
    <row r="231" spans="1:8">
      <c r="A231" s="125">
        <v>220</v>
      </c>
      <c r="B231" s="126"/>
      <c r="C231" s="126"/>
      <c r="D231" s="128"/>
      <c r="E231" s="15" t="str">
        <f t="shared" si="15"/>
        <v/>
      </c>
      <c r="F231" s="51" t="str">
        <f t="shared" si="16"/>
        <v/>
      </c>
      <c r="G231" s="307" t="b">
        <f t="shared" si="17"/>
        <v>0</v>
      </c>
      <c r="H231" s="308">
        <f t="shared" si="14"/>
        <v>1</v>
      </c>
    </row>
    <row r="232" spans="1:8">
      <c r="A232" s="125">
        <v>221</v>
      </c>
      <c r="B232" s="126"/>
      <c r="C232" s="126"/>
      <c r="D232" s="128"/>
      <c r="E232" s="15" t="str">
        <f t="shared" si="15"/>
        <v/>
      </c>
      <c r="F232" s="51" t="str">
        <f t="shared" si="16"/>
        <v/>
      </c>
      <c r="G232" s="307" t="b">
        <f t="shared" si="17"/>
        <v>0</v>
      </c>
      <c r="H232" s="308">
        <f t="shared" si="14"/>
        <v>1</v>
      </c>
    </row>
    <row r="233" spans="1:8">
      <c r="A233" s="125">
        <v>222</v>
      </c>
      <c r="B233" s="126"/>
      <c r="C233" s="126"/>
      <c r="D233" s="128"/>
      <c r="E233" s="15" t="str">
        <f t="shared" si="15"/>
        <v/>
      </c>
      <c r="F233" s="51" t="str">
        <f t="shared" si="16"/>
        <v/>
      </c>
      <c r="G233" s="307" t="b">
        <f t="shared" si="17"/>
        <v>0</v>
      </c>
      <c r="H233" s="308">
        <f t="shared" si="14"/>
        <v>1</v>
      </c>
    </row>
    <row r="234" spans="1:8">
      <c r="A234" s="125">
        <v>223</v>
      </c>
      <c r="B234" s="126"/>
      <c r="C234" s="126"/>
      <c r="D234" s="128"/>
      <c r="E234" s="15" t="str">
        <f t="shared" si="15"/>
        <v/>
      </c>
      <c r="F234" s="51" t="str">
        <f t="shared" si="16"/>
        <v/>
      </c>
      <c r="G234" s="307" t="b">
        <f t="shared" si="17"/>
        <v>0</v>
      </c>
      <c r="H234" s="308">
        <f t="shared" si="14"/>
        <v>1</v>
      </c>
    </row>
    <row r="235" spans="1:8">
      <c r="A235" s="125">
        <v>224</v>
      </c>
      <c r="B235" s="126"/>
      <c r="C235" s="126"/>
      <c r="D235" s="128"/>
      <c r="E235" s="15" t="str">
        <f t="shared" si="15"/>
        <v/>
      </c>
      <c r="F235" s="51" t="str">
        <f t="shared" si="16"/>
        <v/>
      </c>
      <c r="G235" s="307" t="b">
        <f t="shared" si="17"/>
        <v>0</v>
      </c>
      <c r="H235" s="308">
        <f t="shared" si="14"/>
        <v>1</v>
      </c>
    </row>
    <row r="236" spans="1:8">
      <c r="A236" s="125">
        <v>225</v>
      </c>
      <c r="B236" s="126"/>
      <c r="C236" s="126"/>
      <c r="D236" s="128"/>
      <c r="E236" s="15" t="str">
        <f t="shared" si="15"/>
        <v/>
      </c>
      <c r="F236" s="51" t="str">
        <f t="shared" si="16"/>
        <v/>
      </c>
      <c r="G236" s="307" t="b">
        <f t="shared" si="17"/>
        <v>0</v>
      </c>
      <c r="H236" s="308">
        <f t="shared" si="14"/>
        <v>1</v>
      </c>
    </row>
    <row r="237" spans="1:8">
      <c r="A237" s="125">
        <v>226</v>
      </c>
      <c r="B237" s="126"/>
      <c r="C237" s="126"/>
      <c r="D237" s="128"/>
      <c r="E237" s="15" t="str">
        <f t="shared" si="15"/>
        <v/>
      </c>
      <c r="F237" s="51" t="str">
        <f t="shared" si="16"/>
        <v/>
      </c>
      <c r="G237" s="307" t="b">
        <f t="shared" si="17"/>
        <v>0</v>
      </c>
      <c r="H237" s="308">
        <f t="shared" si="14"/>
        <v>1</v>
      </c>
    </row>
    <row r="238" spans="1:8">
      <c r="A238" s="125">
        <v>227</v>
      </c>
      <c r="B238" s="126"/>
      <c r="C238" s="126"/>
      <c r="D238" s="128"/>
      <c r="E238" s="15" t="str">
        <f t="shared" si="15"/>
        <v/>
      </c>
      <c r="F238" s="51" t="str">
        <f t="shared" si="16"/>
        <v/>
      </c>
      <c r="G238" s="307" t="b">
        <f t="shared" si="17"/>
        <v>0</v>
      </c>
      <c r="H238" s="308">
        <f t="shared" si="14"/>
        <v>1</v>
      </c>
    </row>
    <row r="239" spans="1:8">
      <c r="A239" s="125">
        <v>228</v>
      </c>
      <c r="B239" s="126"/>
      <c r="C239" s="126"/>
      <c r="D239" s="128"/>
      <c r="E239" s="15" t="str">
        <f t="shared" si="15"/>
        <v/>
      </c>
      <c r="F239" s="51" t="str">
        <f t="shared" si="16"/>
        <v/>
      </c>
      <c r="G239" s="307" t="b">
        <f t="shared" si="17"/>
        <v>0</v>
      </c>
      <c r="H239" s="308">
        <f t="shared" si="14"/>
        <v>1</v>
      </c>
    </row>
    <row r="240" spans="1:8">
      <c r="A240" s="125">
        <v>229</v>
      </c>
      <c r="B240" s="126"/>
      <c r="C240" s="126"/>
      <c r="D240" s="128"/>
      <c r="E240" s="15" t="str">
        <f t="shared" si="15"/>
        <v/>
      </c>
      <c r="F240" s="51" t="str">
        <f t="shared" si="16"/>
        <v/>
      </c>
      <c r="G240" s="307" t="b">
        <f t="shared" si="17"/>
        <v>0</v>
      </c>
      <c r="H240" s="308">
        <f t="shared" si="14"/>
        <v>1</v>
      </c>
    </row>
    <row r="241" spans="1:8">
      <c r="A241" s="125">
        <v>230</v>
      </c>
      <c r="B241" s="126"/>
      <c r="C241" s="126"/>
      <c r="D241" s="128"/>
      <c r="E241" s="15" t="str">
        <f t="shared" si="15"/>
        <v/>
      </c>
      <c r="F241" s="51" t="str">
        <f t="shared" si="16"/>
        <v/>
      </c>
      <c r="G241" s="307" t="b">
        <f t="shared" si="17"/>
        <v>0</v>
      </c>
      <c r="H241" s="308">
        <f t="shared" si="14"/>
        <v>1</v>
      </c>
    </row>
    <row r="242" spans="1:8">
      <c r="A242" s="125">
        <v>231</v>
      </c>
      <c r="B242" s="126"/>
      <c r="C242" s="126"/>
      <c r="D242" s="128"/>
      <c r="E242" s="15" t="str">
        <f t="shared" si="15"/>
        <v/>
      </c>
      <c r="F242" s="51" t="str">
        <f t="shared" si="16"/>
        <v/>
      </c>
      <c r="G242" s="307" t="b">
        <f t="shared" si="17"/>
        <v>0</v>
      </c>
      <c r="H242" s="308">
        <f t="shared" si="14"/>
        <v>1</v>
      </c>
    </row>
    <row r="243" spans="1:8">
      <c r="A243" s="125">
        <v>232</v>
      </c>
      <c r="B243" s="126"/>
      <c r="C243" s="126"/>
      <c r="D243" s="128"/>
      <c r="E243" s="15" t="str">
        <f t="shared" si="15"/>
        <v/>
      </c>
      <c r="F243" s="51" t="str">
        <f t="shared" si="16"/>
        <v/>
      </c>
      <c r="G243" s="307" t="b">
        <f t="shared" si="17"/>
        <v>0</v>
      </c>
      <c r="H243" s="308">
        <f t="shared" si="14"/>
        <v>1</v>
      </c>
    </row>
    <row r="244" spans="1:8">
      <c r="A244" s="125">
        <v>233</v>
      </c>
      <c r="B244" s="126"/>
      <c r="C244" s="126"/>
      <c r="D244" s="128"/>
      <c r="E244" s="15" t="str">
        <f t="shared" si="15"/>
        <v/>
      </c>
      <c r="F244" s="51" t="str">
        <f t="shared" si="16"/>
        <v/>
      </c>
      <c r="G244" s="307" t="b">
        <f t="shared" si="17"/>
        <v>0</v>
      </c>
      <c r="H244" s="308">
        <f t="shared" si="14"/>
        <v>1</v>
      </c>
    </row>
    <row r="245" spans="1:8">
      <c r="A245" s="125">
        <v>234</v>
      </c>
      <c r="B245" s="126"/>
      <c r="C245" s="126"/>
      <c r="D245" s="128"/>
      <c r="E245" s="15" t="str">
        <f t="shared" si="15"/>
        <v/>
      </c>
      <c r="F245" s="51" t="str">
        <f t="shared" si="16"/>
        <v/>
      </c>
      <c r="G245" s="307" t="b">
        <f t="shared" si="17"/>
        <v>0</v>
      </c>
      <c r="H245" s="308">
        <f t="shared" si="14"/>
        <v>1</v>
      </c>
    </row>
    <row r="246" spans="1:8">
      <c r="A246" s="125">
        <v>235</v>
      </c>
      <c r="B246" s="126"/>
      <c r="C246" s="126"/>
      <c r="D246" s="128"/>
      <c r="E246" s="15" t="str">
        <f t="shared" si="15"/>
        <v/>
      </c>
      <c r="F246" s="51" t="str">
        <f t="shared" si="16"/>
        <v/>
      </c>
      <c r="G246" s="307" t="b">
        <f t="shared" si="17"/>
        <v>0</v>
      </c>
      <c r="H246" s="308">
        <f t="shared" si="14"/>
        <v>1</v>
      </c>
    </row>
    <row r="247" spans="1:8">
      <c r="A247" s="125">
        <v>236</v>
      </c>
      <c r="B247" s="126"/>
      <c r="C247" s="126"/>
      <c r="D247" s="128"/>
      <c r="E247" s="15" t="str">
        <f t="shared" si="15"/>
        <v/>
      </c>
      <c r="F247" s="51" t="str">
        <f t="shared" si="16"/>
        <v/>
      </c>
      <c r="G247" s="307" t="b">
        <f t="shared" si="17"/>
        <v>0</v>
      </c>
      <c r="H247" s="308">
        <f t="shared" si="14"/>
        <v>1</v>
      </c>
    </row>
    <row r="248" spans="1:8">
      <c r="A248" s="125">
        <v>237</v>
      </c>
      <c r="B248" s="126"/>
      <c r="C248" s="126"/>
      <c r="D248" s="128"/>
      <c r="E248" s="15" t="str">
        <f t="shared" si="15"/>
        <v/>
      </c>
      <c r="F248" s="51" t="str">
        <f t="shared" si="16"/>
        <v/>
      </c>
      <c r="G248" s="307" t="b">
        <f t="shared" si="17"/>
        <v>0</v>
      </c>
      <c r="H248" s="308">
        <f t="shared" si="14"/>
        <v>1</v>
      </c>
    </row>
    <row r="249" spans="1:8">
      <c r="A249" s="125">
        <v>238</v>
      </c>
      <c r="B249" s="126"/>
      <c r="C249" s="126"/>
      <c r="D249" s="128"/>
      <c r="E249" s="15" t="str">
        <f t="shared" si="15"/>
        <v/>
      </c>
      <c r="F249" s="51" t="str">
        <f t="shared" si="16"/>
        <v/>
      </c>
      <c r="G249" s="307" t="b">
        <f t="shared" si="17"/>
        <v>0</v>
      </c>
      <c r="H249" s="308">
        <f t="shared" si="14"/>
        <v>1</v>
      </c>
    </row>
    <row r="250" spans="1:8">
      <c r="A250" s="125">
        <v>239</v>
      </c>
      <c r="B250" s="126"/>
      <c r="C250" s="126"/>
      <c r="D250" s="128"/>
      <c r="E250" s="15" t="str">
        <f t="shared" si="15"/>
        <v/>
      </c>
      <c r="F250" s="51" t="str">
        <f t="shared" si="16"/>
        <v/>
      </c>
      <c r="G250" s="307" t="b">
        <f t="shared" si="17"/>
        <v>0</v>
      </c>
      <c r="H250" s="308">
        <f t="shared" ref="H250:H261" si="18">LEN(B250)-LEN(SUBSTITUTE(B250,",",""))+1</f>
        <v>1</v>
      </c>
    </row>
    <row r="251" spans="1:8">
      <c r="A251" s="125">
        <v>240</v>
      </c>
      <c r="B251" s="126"/>
      <c r="C251" s="126"/>
      <c r="D251" s="128"/>
      <c r="E251" s="15" t="str">
        <f t="shared" si="15"/>
        <v/>
      </c>
      <c r="F251" s="51" t="str">
        <f t="shared" si="16"/>
        <v/>
      </c>
      <c r="G251" s="307" t="b">
        <f t="shared" si="17"/>
        <v>0</v>
      </c>
      <c r="H251" s="308">
        <f t="shared" si="18"/>
        <v>1</v>
      </c>
    </row>
    <row r="252" spans="1:8">
      <c r="A252" s="125">
        <v>241</v>
      </c>
      <c r="B252" s="126"/>
      <c r="C252" s="126"/>
      <c r="D252" s="128"/>
      <c r="E252" s="15" t="str">
        <f t="shared" si="15"/>
        <v/>
      </c>
      <c r="F252" s="51" t="str">
        <f t="shared" si="16"/>
        <v/>
      </c>
      <c r="G252" s="307" t="b">
        <f t="shared" si="17"/>
        <v>0</v>
      </c>
      <c r="H252" s="308">
        <f t="shared" si="18"/>
        <v>1</v>
      </c>
    </row>
    <row r="253" spans="1:8">
      <c r="A253" s="125">
        <v>242</v>
      </c>
      <c r="B253" s="126"/>
      <c r="C253" s="126"/>
      <c r="D253" s="128"/>
      <c r="E253" s="15" t="str">
        <f t="shared" si="15"/>
        <v/>
      </c>
      <c r="F253" s="51" t="str">
        <f t="shared" si="16"/>
        <v/>
      </c>
      <c r="G253" s="307" t="b">
        <f t="shared" si="17"/>
        <v>0</v>
      </c>
      <c r="H253" s="308">
        <f t="shared" si="18"/>
        <v>1</v>
      </c>
    </row>
    <row r="254" spans="1:8">
      <c r="A254" s="125">
        <v>243</v>
      </c>
      <c r="B254" s="126"/>
      <c r="C254" s="126"/>
      <c r="D254" s="128"/>
      <c r="E254" s="15" t="str">
        <f t="shared" si="15"/>
        <v/>
      </c>
      <c r="F254" s="51" t="str">
        <f t="shared" si="16"/>
        <v/>
      </c>
      <c r="G254" s="307" t="b">
        <f t="shared" si="17"/>
        <v>0</v>
      </c>
      <c r="H254" s="308">
        <f t="shared" si="18"/>
        <v>1</v>
      </c>
    </row>
    <row r="255" spans="1:8">
      <c r="A255" s="125">
        <v>244</v>
      </c>
      <c r="B255" s="126"/>
      <c r="C255" s="126"/>
      <c r="D255" s="128"/>
      <c r="E255" s="15" t="str">
        <f t="shared" si="15"/>
        <v/>
      </c>
      <c r="F255" s="51" t="str">
        <f t="shared" si="16"/>
        <v/>
      </c>
      <c r="G255" s="307" t="b">
        <f t="shared" si="17"/>
        <v>0</v>
      </c>
      <c r="H255" s="308">
        <f t="shared" si="18"/>
        <v>1</v>
      </c>
    </row>
    <row r="256" spans="1:8">
      <c r="A256" s="125">
        <v>245</v>
      </c>
      <c r="B256" s="126"/>
      <c r="C256" s="126"/>
      <c r="D256" s="128"/>
      <c r="E256" s="15" t="str">
        <f t="shared" si="15"/>
        <v/>
      </c>
      <c r="F256" s="51" t="str">
        <f t="shared" si="16"/>
        <v/>
      </c>
      <c r="G256" s="307" t="b">
        <f t="shared" si="17"/>
        <v>0</v>
      </c>
      <c r="H256" s="308">
        <f t="shared" si="18"/>
        <v>1</v>
      </c>
    </row>
    <row r="257" spans="1:8">
      <c r="A257" s="125">
        <v>246</v>
      </c>
      <c r="B257" s="126"/>
      <c r="C257" s="126"/>
      <c r="D257" s="128"/>
      <c r="E257" s="15" t="str">
        <f t="shared" si="15"/>
        <v/>
      </c>
      <c r="F257" s="51" t="str">
        <f t="shared" si="16"/>
        <v/>
      </c>
      <c r="G257" s="307" t="b">
        <f t="shared" si="17"/>
        <v>0</v>
      </c>
      <c r="H257" s="308">
        <f t="shared" si="18"/>
        <v>1</v>
      </c>
    </row>
    <row r="258" spans="1:8">
      <c r="A258" s="125">
        <v>247</v>
      </c>
      <c r="B258" s="126"/>
      <c r="C258" s="126"/>
      <c r="D258" s="128"/>
      <c r="E258" s="15" t="str">
        <f t="shared" si="15"/>
        <v/>
      </c>
      <c r="F258" s="51" t="str">
        <f t="shared" si="16"/>
        <v/>
      </c>
      <c r="G258" s="307" t="b">
        <f t="shared" si="17"/>
        <v>0</v>
      </c>
      <c r="H258" s="308">
        <f t="shared" si="18"/>
        <v>1</v>
      </c>
    </row>
    <row r="259" spans="1:8">
      <c r="A259" s="125">
        <v>248</v>
      </c>
      <c r="B259" s="126"/>
      <c r="C259" s="126"/>
      <c r="D259" s="128"/>
      <c r="E259" s="15" t="str">
        <f t="shared" si="15"/>
        <v/>
      </c>
      <c r="F259" s="51" t="str">
        <f t="shared" si="16"/>
        <v/>
      </c>
      <c r="G259" s="307" t="b">
        <f t="shared" si="17"/>
        <v>0</v>
      </c>
      <c r="H259" s="308">
        <f t="shared" si="18"/>
        <v>1</v>
      </c>
    </row>
    <row r="260" spans="1:8">
      <c r="A260" s="125">
        <v>249</v>
      </c>
      <c r="B260" s="126"/>
      <c r="C260" s="126"/>
      <c r="D260" s="128"/>
      <c r="E260" s="15" t="str">
        <f t="shared" si="15"/>
        <v/>
      </c>
      <c r="F260" s="51" t="str">
        <f t="shared" si="16"/>
        <v/>
      </c>
      <c r="G260" s="307" t="b">
        <f t="shared" si="17"/>
        <v>0</v>
      </c>
      <c r="H260" s="308">
        <f t="shared" si="18"/>
        <v>1</v>
      </c>
    </row>
    <row r="261" spans="1:8">
      <c r="A261" s="125">
        <v>250</v>
      </c>
      <c r="B261" s="126"/>
      <c r="C261" s="126"/>
      <c r="D261" s="128"/>
      <c r="E261" s="15" t="str">
        <f t="shared" si="15"/>
        <v/>
      </c>
      <c r="F261" s="51" t="str">
        <f t="shared" si="16"/>
        <v/>
      </c>
      <c r="G261" s="307" t="b">
        <f t="shared" si="17"/>
        <v>0</v>
      </c>
      <c r="H261" s="308">
        <f t="shared" si="18"/>
        <v>1</v>
      </c>
    </row>
  </sheetData>
  <sheetProtection algorithmName="SHA-512" hashValue="ZCPAtXkbd4KxA5ByI3xYNXTDKDr3b9Y6Co4shD+8q0NF7dW07bPOxWQyg/c/4YRU3bGu8wY3syvgX9GAJKtxaA==" saltValue="qO8famKNymGwZoTol37lL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topLeftCell="A16" zoomScaleNormal="100" workbookViewId="0">
      <selection activeCell="C14" sqref="C14"/>
    </sheetView>
  </sheetViews>
  <sheetFormatPr defaultColWidth="9.140625" defaultRowHeight="15.75"/>
  <cols>
    <col min="1" max="1" width="5.7109375" style="53" customWidth="1"/>
    <col min="2" max="2" width="45.5703125" style="57" customWidth="1"/>
    <col min="3" max="3" width="75.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0" width="9.140625" hidden="1" customWidth="1"/>
    <col min="11" max="19" width="9.140625" style="57" customWidth="1"/>
    <col min="20" max="16384" width="9.140625" style="57"/>
  </cols>
  <sheetData>
    <row r="1" spans="1:10" s="53" customFormat="1">
      <c r="A1" s="52" t="s">
        <v>483</v>
      </c>
      <c r="D1" s="54"/>
      <c r="E1" s="56"/>
      <c r="F1" s="46"/>
      <c r="G1" s="55"/>
      <c r="J1"/>
    </row>
    <row r="2" spans="1:10" s="53" customFormat="1">
      <c r="A2" s="304" t="str">
        <f>IF(ISBLANK(facultate), IF(ISBLANK(departament),"","Departament " &amp; departament), "Facultatea " &amp; facultate)</f>
        <v>Facultatea Științe ale Comunicării</v>
      </c>
      <c r="D2" s="54"/>
      <c r="E2" s="56"/>
      <c r="F2" s="46"/>
      <c r="G2" s="55"/>
      <c r="J2"/>
    </row>
    <row r="3" spans="1:10" s="53" customFormat="1">
      <c r="A3" s="304" t="str">
        <f>IF(ISBLANK(departament),"","Departamentul " &amp; departament)</f>
        <v>Departamentul Comunicare și Limbi Străine</v>
      </c>
      <c r="D3" s="54"/>
      <c r="E3" s="56"/>
      <c r="F3" s="46"/>
      <c r="G3" s="55"/>
      <c r="J3"/>
    </row>
    <row r="4" spans="1:10">
      <c r="A4" s="448" t="s">
        <v>836</v>
      </c>
      <c r="B4" s="448"/>
      <c r="C4" s="448"/>
      <c r="D4" s="448"/>
      <c r="E4" s="448"/>
      <c r="F4" s="448"/>
      <c r="G4" s="448"/>
      <c r="H4" s="448"/>
    </row>
    <row r="5" spans="1:10">
      <c r="A5" s="448" t="s">
        <v>858</v>
      </c>
      <c r="B5" s="448"/>
      <c r="C5" s="448"/>
      <c r="D5" s="448"/>
      <c r="E5" s="448"/>
      <c r="F5" s="301"/>
      <c r="G5" s="196"/>
    </row>
    <row r="6" spans="1:10" ht="13.5" customHeight="1">
      <c r="D6" s="57"/>
      <c r="E6" s="305"/>
      <c r="F6" s="305" t="str">
        <f>CONCATENATE(functie," ",nume_candidat)</f>
        <v>Profesor Pop Mirela-Cristina</v>
      </c>
    </row>
    <row r="7" spans="1:10" ht="18.75" customHeight="1">
      <c r="A7" s="446" t="s">
        <v>338</v>
      </c>
      <c r="B7" s="446" t="s">
        <v>859</v>
      </c>
      <c r="C7" s="446" t="s">
        <v>1046</v>
      </c>
      <c r="D7" s="456" t="s">
        <v>2</v>
      </c>
      <c r="E7" s="446" t="s">
        <v>544</v>
      </c>
      <c r="F7" s="456" t="s">
        <v>1102</v>
      </c>
      <c r="G7" s="446" t="s">
        <v>4</v>
      </c>
      <c r="H7" s="467" t="s">
        <v>541</v>
      </c>
      <c r="I7" s="453" t="s">
        <v>551</v>
      </c>
    </row>
    <row r="8" spans="1:10" ht="18.75" customHeight="1">
      <c r="A8" s="463"/>
      <c r="B8" s="463"/>
      <c r="C8" s="463"/>
      <c r="D8" s="457"/>
      <c r="E8" s="463"/>
      <c r="F8" s="457"/>
      <c r="G8" s="463"/>
      <c r="H8" s="468"/>
      <c r="I8" s="453"/>
    </row>
    <row r="9" spans="1:10" ht="18.75" customHeight="1">
      <c r="A9" s="463"/>
      <c r="B9" s="463"/>
      <c r="C9" s="463"/>
      <c r="D9" s="457"/>
      <c r="E9" s="447"/>
      <c r="F9" s="457"/>
      <c r="G9" s="447"/>
      <c r="H9" s="468"/>
      <c r="I9" s="453"/>
    </row>
    <row r="10" spans="1:10" ht="18.75" customHeight="1">
      <c r="A10" s="447"/>
      <c r="B10" s="447"/>
      <c r="C10" s="447"/>
      <c r="D10" s="458"/>
      <c r="E10" s="306" t="str">
        <f>CONCATENATE("ultimii ",durata_evaluare," ani")</f>
        <v>ultimii 5 ani</v>
      </c>
      <c r="F10" s="458"/>
      <c r="G10" s="306" t="str">
        <f>CONCATENATE("ultimii                                  ",durata_evaluare," ani")</f>
        <v>ultimii                                  5 ani</v>
      </c>
      <c r="H10" s="469"/>
      <c r="I10" s="453"/>
    </row>
    <row r="11" spans="1:10">
      <c r="A11" s="79"/>
      <c r="B11" s="58"/>
      <c r="C11" s="58"/>
      <c r="D11" s="29"/>
      <c r="E11" s="130">
        <f>SUMIF(E12:E1012,"&gt;0")</f>
        <v>110</v>
      </c>
      <c r="F11" s="360"/>
      <c r="G11" s="4">
        <f>SUMIF(G12:G1110,"&gt;0")</f>
        <v>11</v>
      </c>
      <c r="H11" s="261"/>
    </row>
    <row r="12" spans="1:10" ht="94.5">
      <c r="A12" s="36">
        <v>1</v>
      </c>
      <c r="B12" s="7" t="s">
        <v>1351</v>
      </c>
      <c r="C12" s="355" t="s">
        <v>855</v>
      </c>
      <c r="D12" s="189">
        <v>2021</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5</v>
      </c>
    </row>
    <row r="13" spans="1:10" ht="94.5">
      <c r="A13" s="36">
        <v>2</v>
      </c>
      <c r="B13" s="7" t="s">
        <v>1354</v>
      </c>
      <c r="C13" s="355" t="s">
        <v>855</v>
      </c>
      <c r="D13" s="189">
        <v>2021</v>
      </c>
      <c r="E13" s="15">
        <f t="shared" si="0"/>
        <v>10</v>
      </c>
      <c r="F13" s="36"/>
      <c r="G13" s="51">
        <f t="shared" si="1"/>
        <v>1</v>
      </c>
      <c r="H13" s="307" t="b">
        <f t="shared" si="2"/>
        <v>0</v>
      </c>
      <c r="I13" s="308">
        <f t="shared" ref="I13:I76" si="4">LEN(B13)-LEN(SUBSTITUTE(B13,",",""))+1</f>
        <v>7</v>
      </c>
    </row>
    <row r="14" spans="1:10" ht="94.5">
      <c r="A14" s="36">
        <v>3</v>
      </c>
      <c r="B14" s="7" t="s">
        <v>1355</v>
      </c>
      <c r="C14" s="355" t="s">
        <v>855</v>
      </c>
      <c r="D14" s="189">
        <v>2021</v>
      </c>
      <c r="E14" s="15">
        <f t="shared" si="0"/>
        <v>10</v>
      </c>
      <c r="F14" s="36"/>
      <c r="G14" s="51">
        <f t="shared" si="1"/>
        <v>1</v>
      </c>
      <c r="H14" s="307" t="b">
        <f t="shared" si="2"/>
        <v>0</v>
      </c>
      <c r="I14" s="308">
        <f t="shared" si="4"/>
        <v>6</v>
      </c>
    </row>
    <row r="15" spans="1:10" ht="110.25">
      <c r="A15" s="36">
        <v>4</v>
      </c>
      <c r="B15" s="6" t="s">
        <v>1356</v>
      </c>
      <c r="C15" s="6" t="s">
        <v>855</v>
      </c>
      <c r="D15" s="188">
        <v>2022</v>
      </c>
      <c r="E15" s="15">
        <f t="shared" si="0"/>
        <v>10</v>
      </c>
      <c r="F15" s="36"/>
      <c r="G15" s="51">
        <f t="shared" si="1"/>
        <v>1</v>
      </c>
      <c r="H15" s="307" t="b">
        <f t="shared" si="2"/>
        <v>0</v>
      </c>
      <c r="I15" s="308">
        <f t="shared" si="4"/>
        <v>9</v>
      </c>
    </row>
    <row r="16" spans="1:10" ht="94.5">
      <c r="A16" s="36">
        <v>5</v>
      </c>
      <c r="B16" s="6" t="s">
        <v>1357</v>
      </c>
      <c r="C16" s="6" t="s">
        <v>855</v>
      </c>
      <c r="D16" s="188">
        <v>2023</v>
      </c>
      <c r="E16" s="15">
        <f t="shared" si="0"/>
        <v>10</v>
      </c>
      <c r="F16" s="36"/>
      <c r="G16" s="51">
        <f t="shared" si="1"/>
        <v>1</v>
      </c>
      <c r="H16" s="307" t="b">
        <f t="shared" si="2"/>
        <v>0</v>
      </c>
      <c r="I16" s="308">
        <f t="shared" si="4"/>
        <v>5</v>
      </c>
    </row>
    <row r="17" spans="1:9" ht="94.5">
      <c r="A17" s="36">
        <v>6</v>
      </c>
      <c r="B17" s="6" t="s">
        <v>1358</v>
      </c>
      <c r="C17" s="6" t="s">
        <v>855</v>
      </c>
      <c r="D17" s="188">
        <v>2023</v>
      </c>
      <c r="E17" s="15">
        <f t="shared" si="0"/>
        <v>10</v>
      </c>
      <c r="F17" s="36"/>
      <c r="G17" s="51">
        <f t="shared" si="1"/>
        <v>1</v>
      </c>
      <c r="H17" s="307" t="b">
        <f t="shared" si="2"/>
        <v>0</v>
      </c>
      <c r="I17" s="308">
        <f t="shared" si="4"/>
        <v>5</v>
      </c>
    </row>
    <row r="18" spans="1:9" ht="94.5">
      <c r="A18" s="36">
        <v>7</v>
      </c>
      <c r="B18" s="6" t="s">
        <v>1359</v>
      </c>
      <c r="C18" s="6" t="s">
        <v>855</v>
      </c>
      <c r="D18" s="188">
        <v>2023</v>
      </c>
      <c r="E18" s="15">
        <f t="shared" si="0"/>
        <v>10</v>
      </c>
      <c r="F18" s="36"/>
      <c r="G18" s="51">
        <f t="shared" si="1"/>
        <v>1</v>
      </c>
      <c r="H18" s="307" t="b">
        <f t="shared" si="2"/>
        <v>0</v>
      </c>
      <c r="I18" s="308">
        <f t="shared" si="4"/>
        <v>5</v>
      </c>
    </row>
    <row r="19" spans="1:9" ht="94.5">
      <c r="A19" s="36">
        <v>8</v>
      </c>
      <c r="B19" s="6" t="s">
        <v>1352</v>
      </c>
      <c r="C19" s="6" t="s">
        <v>855</v>
      </c>
      <c r="D19" s="188">
        <v>2024</v>
      </c>
      <c r="E19" s="15">
        <f t="shared" si="0"/>
        <v>10</v>
      </c>
      <c r="F19" s="36"/>
      <c r="G19" s="51">
        <f t="shared" si="1"/>
        <v>1</v>
      </c>
      <c r="H19" s="307" t="b">
        <f t="shared" si="2"/>
        <v>0</v>
      </c>
      <c r="I19" s="308">
        <f t="shared" si="4"/>
        <v>5</v>
      </c>
    </row>
    <row r="20" spans="1:9" ht="94.5">
      <c r="A20" s="36">
        <v>9</v>
      </c>
      <c r="B20" s="6" t="s">
        <v>1360</v>
      </c>
      <c r="C20" s="6" t="s">
        <v>855</v>
      </c>
      <c r="D20" s="188">
        <v>2024</v>
      </c>
      <c r="E20" s="15">
        <f t="shared" si="0"/>
        <v>10</v>
      </c>
      <c r="F20" s="36"/>
      <c r="G20" s="51">
        <f t="shared" si="1"/>
        <v>1</v>
      </c>
      <c r="H20" s="307" t="b">
        <f t="shared" si="2"/>
        <v>0</v>
      </c>
      <c r="I20" s="308">
        <f t="shared" si="4"/>
        <v>6</v>
      </c>
    </row>
    <row r="21" spans="1:9" ht="94.5">
      <c r="A21" s="36">
        <v>10</v>
      </c>
      <c r="B21" s="6" t="s">
        <v>1361</v>
      </c>
      <c r="C21" s="6" t="s">
        <v>855</v>
      </c>
      <c r="D21" s="188">
        <v>2024</v>
      </c>
      <c r="E21" s="15">
        <f t="shared" si="0"/>
        <v>10</v>
      </c>
      <c r="F21" s="36"/>
      <c r="G21" s="51">
        <f t="shared" si="1"/>
        <v>1</v>
      </c>
      <c r="H21" s="307" t="b">
        <f t="shared" si="2"/>
        <v>0</v>
      </c>
      <c r="I21" s="308">
        <f t="shared" si="4"/>
        <v>6</v>
      </c>
    </row>
    <row r="22" spans="1:9" ht="126">
      <c r="A22" s="36">
        <v>11</v>
      </c>
      <c r="B22" s="6" t="s">
        <v>1362</v>
      </c>
      <c r="C22" s="6" t="s">
        <v>855</v>
      </c>
      <c r="D22" s="188">
        <v>2025</v>
      </c>
      <c r="E22" s="15">
        <f t="shared" si="0"/>
        <v>10</v>
      </c>
      <c r="F22" s="36"/>
      <c r="G22" s="51">
        <f t="shared" si="1"/>
        <v>1</v>
      </c>
      <c r="H22" s="307" t="b">
        <f t="shared" si="2"/>
        <v>0</v>
      </c>
      <c r="I22" s="308">
        <f t="shared" si="4"/>
        <v>5</v>
      </c>
    </row>
    <row r="23" spans="1:9">
      <c r="A23" s="36">
        <v>12</v>
      </c>
      <c r="B23" s="6"/>
      <c r="C23" s="6"/>
      <c r="D23" s="188"/>
      <c r="E23" s="15" t="str">
        <f t="shared" si="0"/>
        <v/>
      </c>
      <c r="F23" s="36"/>
      <c r="G23" s="51" t="str">
        <f t="shared" si="1"/>
        <v/>
      </c>
      <c r="H23" s="307" t="b">
        <f t="shared" si="2"/>
        <v>0</v>
      </c>
      <c r="I23" s="308">
        <f t="shared" si="4"/>
        <v>1</v>
      </c>
    </row>
    <row r="24" spans="1:9">
      <c r="A24" s="36">
        <v>13</v>
      </c>
      <c r="B24" s="6"/>
      <c r="C24" s="6"/>
      <c r="D24" s="188"/>
      <c r="E24" s="15" t="str">
        <f t="shared" si="0"/>
        <v/>
      </c>
      <c r="F24" s="36"/>
      <c r="G24" s="51" t="str">
        <f t="shared" si="1"/>
        <v/>
      </c>
      <c r="H24" s="307" t="b">
        <f t="shared" si="2"/>
        <v>0</v>
      </c>
      <c r="I24" s="308">
        <f t="shared" si="4"/>
        <v>1</v>
      </c>
    </row>
    <row r="25" spans="1:9">
      <c r="A25" s="36">
        <v>14</v>
      </c>
      <c r="B25" s="6"/>
      <c r="C25" s="6"/>
      <c r="D25" s="188"/>
      <c r="E25" s="15" t="str">
        <f t="shared" si="0"/>
        <v/>
      </c>
      <c r="F25" s="36"/>
      <c r="G25" s="51" t="str">
        <f t="shared" si="1"/>
        <v/>
      </c>
      <c r="H25" s="307" t="b">
        <f t="shared" si="2"/>
        <v>0</v>
      </c>
      <c r="I25" s="308">
        <f t="shared" si="4"/>
        <v>1</v>
      </c>
    </row>
    <row r="26" spans="1:9">
      <c r="A26" s="36">
        <v>15</v>
      </c>
      <c r="B26" s="6"/>
      <c r="C26" s="6"/>
      <c r="D26" s="188"/>
      <c r="E26" s="15" t="str">
        <f t="shared" si="0"/>
        <v/>
      </c>
      <c r="F26" s="36"/>
      <c r="G26" s="51" t="str">
        <f t="shared" si="1"/>
        <v/>
      </c>
      <c r="H26" s="307" t="b">
        <f t="shared" si="2"/>
        <v>0</v>
      </c>
      <c r="I26" s="308">
        <f t="shared" si="4"/>
        <v>1</v>
      </c>
    </row>
    <row r="27" spans="1:9">
      <c r="A27" s="36">
        <v>16</v>
      </c>
      <c r="B27" s="6"/>
      <c r="C27" s="6"/>
      <c r="D27" s="188"/>
      <c r="E27" s="15" t="str">
        <f t="shared" si="0"/>
        <v/>
      </c>
      <c r="F27" s="36"/>
      <c r="G27" s="51" t="str">
        <f t="shared" si="1"/>
        <v/>
      </c>
      <c r="H27" s="307" t="b">
        <f t="shared" si="2"/>
        <v>0</v>
      </c>
      <c r="I27" s="308">
        <f t="shared" si="4"/>
        <v>1</v>
      </c>
    </row>
    <row r="28" spans="1:9">
      <c r="A28" s="36">
        <v>17</v>
      </c>
      <c r="B28" s="6"/>
      <c r="C28" s="6"/>
      <c r="D28" s="188"/>
      <c r="E28" s="15" t="str">
        <f t="shared" si="0"/>
        <v/>
      </c>
      <c r="F28" s="36"/>
      <c r="G28" s="51" t="str">
        <f t="shared" si="1"/>
        <v/>
      </c>
      <c r="H28" s="307" t="b">
        <f t="shared" si="2"/>
        <v>0</v>
      </c>
      <c r="I28" s="308">
        <f t="shared" si="4"/>
        <v>1</v>
      </c>
    </row>
    <row r="29" spans="1:9">
      <c r="A29" s="36">
        <v>18</v>
      </c>
      <c r="B29" s="6"/>
      <c r="C29" s="6"/>
      <c r="D29" s="188"/>
      <c r="E29" s="15" t="str">
        <f t="shared" si="0"/>
        <v/>
      </c>
      <c r="F29" s="36"/>
      <c r="G29" s="51" t="str">
        <f t="shared" si="1"/>
        <v/>
      </c>
      <c r="H29" s="307" t="b">
        <f t="shared" si="2"/>
        <v>0</v>
      </c>
      <c r="I29" s="308">
        <f t="shared" si="4"/>
        <v>1</v>
      </c>
    </row>
    <row r="30" spans="1:9">
      <c r="A30" s="36">
        <v>19</v>
      </c>
      <c r="B30" s="6"/>
      <c r="C30" s="6"/>
      <c r="D30" s="188"/>
      <c r="E30" s="15" t="str">
        <f t="shared" si="0"/>
        <v/>
      </c>
      <c r="F30" s="36"/>
      <c r="G30" s="51" t="str">
        <f t="shared" si="1"/>
        <v/>
      </c>
      <c r="H30" s="307" t="b">
        <f t="shared" si="2"/>
        <v>0</v>
      </c>
      <c r="I30" s="308">
        <f t="shared" si="4"/>
        <v>1</v>
      </c>
    </row>
    <row r="31" spans="1:9">
      <c r="A31" s="36">
        <v>20</v>
      </c>
      <c r="B31" s="6"/>
      <c r="C31" s="6"/>
      <c r="D31" s="188"/>
      <c r="E31" s="15" t="str">
        <f t="shared" si="0"/>
        <v/>
      </c>
      <c r="F31" s="36"/>
      <c r="G31" s="51" t="str">
        <f t="shared" si="1"/>
        <v/>
      </c>
      <c r="H31" s="307" t="b">
        <f t="shared" si="2"/>
        <v>0</v>
      </c>
      <c r="I31" s="308">
        <f t="shared" si="4"/>
        <v>1</v>
      </c>
    </row>
    <row r="32" spans="1:9">
      <c r="A32" s="36">
        <v>21</v>
      </c>
      <c r="B32" s="6"/>
      <c r="C32" s="6"/>
      <c r="D32" s="188"/>
      <c r="E32" s="15" t="str">
        <f t="shared" si="0"/>
        <v/>
      </c>
      <c r="F32" s="36"/>
      <c r="G32" s="51" t="str">
        <f t="shared" si="1"/>
        <v/>
      </c>
      <c r="H32" s="307" t="b">
        <f t="shared" si="2"/>
        <v>0</v>
      </c>
      <c r="I32" s="308">
        <f t="shared" si="4"/>
        <v>1</v>
      </c>
    </row>
    <row r="33" spans="1:9">
      <c r="A33" s="36">
        <v>22</v>
      </c>
      <c r="B33" s="6"/>
      <c r="C33" s="6"/>
      <c r="D33" s="188"/>
      <c r="E33" s="15" t="str">
        <f t="shared" si="0"/>
        <v/>
      </c>
      <c r="F33" s="36"/>
      <c r="G33" s="51" t="str">
        <f t="shared" si="1"/>
        <v/>
      </c>
      <c r="H33" s="307" t="b">
        <f t="shared" si="2"/>
        <v>0</v>
      </c>
      <c r="I33" s="308">
        <f t="shared" si="4"/>
        <v>1</v>
      </c>
    </row>
    <row r="34" spans="1:9">
      <c r="A34" s="36">
        <v>23</v>
      </c>
      <c r="B34" s="6"/>
      <c r="C34" s="6"/>
      <c r="D34" s="188"/>
      <c r="E34" s="15" t="str">
        <f t="shared" si="0"/>
        <v/>
      </c>
      <c r="F34" s="36"/>
      <c r="G34" s="51" t="str">
        <f t="shared" si="1"/>
        <v/>
      </c>
      <c r="H34" s="307" t="b">
        <f t="shared" si="2"/>
        <v>0</v>
      </c>
      <c r="I34" s="308">
        <f t="shared" si="4"/>
        <v>1</v>
      </c>
    </row>
    <row r="35" spans="1:9">
      <c r="A35" s="36">
        <v>24</v>
      </c>
      <c r="B35" s="6"/>
      <c r="C35" s="6"/>
      <c r="D35" s="188"/>
      <c r="E35" s="15" t="str">
        <f t="shared" si="0"/>
        <v/>
      </c>
      <c r="F35" s="36"/>
      <c r="G35" s="51" t="str">
        <f t="shared" si="1"/>
        <v/>
      </c>
      <c r="H35" s="307" t="b">
        <f t="shared" si="2"/>
        <v>0</v>
      </c>
      <c r="I35" s="308">
        <f t="shared" si="4"/>
        <v>1</v>
      </c>
    </row>
    <row r="36" spans="1:9">
      <c r="A36" s="36">
        <v>25</v>
      </c>
      <c r="B36" s="6"/>
      <c r="C36" s="6"/>
      <c r="D36" s="188"/>
      <c r="E36" s="15" t="str">
        <f t="shared" si="0"/>
        <v/>
      </c>
      <c r="F36" s="36"/>
      <c r="G36" s="51" t="str">
        <f t="shared" si="1"/>
        <v/>
      </c>
      <c r="H36" s="307" t="b">
        <f t="shared" si="2"/>
        <v>0</v>
      </c>
      <c r="I36" s="308">
        <f t="shared" si="4"/>
        <v>1</v>
      </c>
    </row>
    <row r="37" spans="1:9">
      <c r="A37" s="36">
        <v>26</v>
      </c>
      <c r="B37" s="6"/>
      <c r="C37" s="6"/>
      <c r="D37" s="188"/>
      <c r="E37" s="15" t="str">
        <f t="shared" si="0"/>
        <v/>
      </c>
      <c r="F37" s="36"/>
      <c r="G37" s="51" t="str">
        <f t="shared" si="1"/>
        <v/>
      </c>
      <c r="H37" s="307" t="b">
        <f t="shared" si="2"/>
        <v>0</v>
      </c>
      <c r="I37" s="308">
        <f t="shared" si="4"/>
        <v>1</v>
      </c>
    </row>
    <row r="38" spans="1:9">
      <c r="A38" s="36">
        <v>27</v>
      </c>
      <c r="B38" s="6"/>
      <c r="C38" s="6"/>
      <c r="D38" s="188"/>
      <c r="E38" s="15" t="str">
        <f t="shared" si="0"/>
        <v/>
      </c>
      <c r="F38" s="36"/>
      <c r="G38" s="51" t="str">
        <f t="shared" si="1"/>
        <v/>
      </c>
      <c r="H38" s="307" t="b">
        <f t="shared" si="2"/>
        <v>0</v>
      </c>
      <c r="I38" s="308">
        <f t="shared" si="4"/>
        <v>1</v>
      </c>
    </row>
    <row r="39" spans="1:9">
      <c r="A39" s="36">
        <v>28</v>
      </c>
      <c r="B39" s="6"/>
      <c r="C39" s="6"/>
      <c r="D39" s="188"/>
      <c r="E39" s="15" t="str">
        <f t="shared" si="0"/>
        <v/>
      </c>
      <c r="F39" s="36"/>
      <c r="G39" s="51" t="str">
        <f t="shared" si="1"/>
        <v/>
      </c>
      <c r="H39" s="307" t="b">
        <f t="shared" si="2"/>
        <v>0</v>
      </c>
      <c r="I39" s="308">
        <f t="shared" si="4"/>
        <v>1</v>
      </c>
    </row>
    <row r="40" spans="1:9">
      <c r="A40" s="36">
        <v>29</v>
      </c>
      <c r="B40" s="6"/>
      <c r="C40" s="6"/>
      <c r="D40" s="188"/>
      <c r="E40" s="15" t="str">
        <f t="shared" si="0"/>
        <v/>
      </c>
      <c r="F40" s="36"/>
      <c r="G40" s="51" t="str">
        <f t="shared" si="1"/>
        <v/>
      </c>
      <c r="H40" s="307" t="b">
        <f t="shared" si="2"/>
        <v>0</v>
      </c>
      <c r="I40" s="308">
        <f t="shared" si="4"/>
        <v>1</v>
      </c>
    </row>
    <row r="41" spans="1:9">
      <c r="A41" s="36">
        <v>30</v>
      </c>
      <c r="B41" s="6"/>
      <c r="C41" s="6"/>
      <c r="D41" s="188"/>
      <c r="E41" s="15" t="str">
        <f t="shared" si="0"/>
        <v/>
      </c>
      <c r="F41" s="36"/>
      <c r="G41" s="51" t="str">
        <f t="shared" si="1"/>
        <v/>
      </c>
      <c r="H41" s="307" t="b">
        <f t="shared" si="2"/>
        <v>0</v>
      </c>
      <c r="I41" s="308">
        <f t="shared" si="4"/>
        <v>1</v>
      </c>
    </row>
    <row r="42" spans="1:9">
      <c r="A42" s="36">
        <v>31</v>
      </c>
      <c r="B42" s="6"/>
      <c r="C42" s="6"/>
      <c r="D42" s="188"/>
      <c r="E42" s="15" t="str">
        <f t="shared" si="0"/>
        <v/>
      </c>
      <c r="F42" s="36"/>
      <c r="G42" s="51" t="str">
        <f t="shared" si="1"/>
        <v/>
      </c>
      <c r="H42" s="307" t="b">
        <f t="shared" si="2"/>
        <v>0</v>
      </c>
      <c r="I42" s="308">
        <f t="shared" si="4"/>
        <v>1</v>
      </c>
    </row>
    <row r="43" spans="1:9">
      <c r="A43" s="36">
        <v>32</v>
      </c>
      <c r="B43" s="6"/>
      <c r="C43" s="6"/>
      <c r="D43" s="188"/>
      <c r="E43" s="15" t="str">
        <f t="shared" si="0"/>
        <v/>
      </c>
      <c r="F43" s="36"/>
      <c r="G43" s="51" t="str">
        <f t="shared" si="1"/>
        <v/>
      </c>
      <c r="H43" s="307" t="b">
        <f t="shared" si="2"/>
        <v>0</v>
      </c>
      <c r="I43" s="308">
        <f t="shared" si="4"/>
        <v>1</v>
      </c>
    </row>
    <row r="44" spans="1:9">
      <c r="A44" s="36">
        <v>33</v>
      </c>
      <c r="B44" s="6"/>
      <c r="C44" s="6"/>
      <c r="D44" s="188"/>
      <c r="E44" s="15" t="str">
        <f t="shared" si="0"/>
        <v/>
      </c>
      <c r="F44" s="36"/>
      <c r="G44" s="51" t="str">
        <f t="shared" si="1"/>
        <v/>
      </c>
      <c r="H44" s="307" t="b">
        <f t="shared" si="2"/>
        <v>0</v>
      </c>
      <c r="I44" s="308">
        <f t="shared" si="4"/>
        <v>1</v>
      </c>
    </row>
    <row r="45" spans="1:9">
      <c r="A45" s="36">
        <v>34</v>
      </c>
      <c r="B45" s="6"/>
      <c r="C45" s="6"/>
      <c r="D45" s="188"/>
      <c r="E45" s="15" t="str">
        <f t="shared" si="0"/>
        <v/>
      </c>
      <c r="F45" s="36"/>
      <c r="G45" s="51" t="str">
        <f t="shared" si="1"/>
        <v/>
      </c>
      <c r="H45" s="307" t="b">
        <f t="shared" si="2"/>
        <v>0</v>
      </c>
      <c r="I45" s="308">
        <f t="shared" si="4"/>
        <v>1</v>
      </c>
    </row>
    <row r="46" spans="1:9">
      <c r="A46" s="36">
        <v>35</v>
      </c>
      <c r="B46" s="6"/>
      <c r="C46" s="6"/>
      <c r="D46" s="188"/>
      <c r="E46" s="15" t="str">
        <f t="shared" si="0"/>
        <v/>
      </c>
      <c r="F46" s="36"/>
      <c r="G46" s="51" t="str">
        <f t="shared" si="1"/>
        <v/>
      </c>
      <c r="H46" s="307" t="b">
        <f t="shared" si="2"/>
        <v>0</v>
      </c>
      <c r="I46" s="308">
        <f t="shared" si="4"/>
        <v>1</v>
      </c>
    </row>
    <row r="47" spans="1:9">
      <c r="A47" s="36">
        <v>36</v>
      </c>
      <c r="B47" s="6"/>
      <c r="C47" s="6"/>
      <c r="D47" s="188"/>
      <c r="E47" s="15" t="str">
        <f t="shared" si="0"/>
        <v/>
      </c>
      <c r="F47" s="36"/>
      <c r="G47" s="51" t="str">
        <f t="shared" si="1"/>
        <v/>
      </c>
      <c r="H47" s="307" t="b">
        <f t="shared" si="2"/>
        <v>0</v>
      </c>
      <c r="I47" s="308">
        <f t="shared" si="4"/>
        <v>1</v>
      </c>
    </row>
    <row r="48" spans="1:9">
      <c r="A48" s="36">
        <v>37</v>
      </c>
      <c r="B48" s="6"/>
      <c r="C48" s="6"/>
      <c r="D48" s="188"/>
      <c r="E48" s="15" t="str">
        <f t="shared" si="0"/>
        <v/>
      </c>
      <c r="F48" s="36"/>
      <c r="G48" s="51" t="str">
        <f t="shared" si="1"/>
        <v/>
      </c>
      <c r="H48" s="307" t="b">
        <f t="shared" si="2"/>
        <v>0</v>
      </c>
      <c r="I48" s="308">
        <f t="shared" si="4"/>
        <v>1</v>
      </c>
    </row>
    <row r="49" spans="1:9">
      <c r="A49" s="36">
        <v>38</v>
      </c>
      <c r="B49" s="6"/>
      <c r="C49" s="6"/>
      <c r="D49" s="188"/>
      <c r="E49" s="15" t="str">
        <f t="shared" si="0"/>
        <v/>
      </c>
      <c r="F49" s="36"/>
      <c r="G49" s="51" t="str">
        <f t="shared" si="1"/>
        <v/>
      </c>
      <c r="H49" s="307" t="b">
        <f t="shared" si="2"/>
        <v>0</v>
      </c>
      <c r="I49" s="308">
        <f t="shared" si="4"/>
        <v>1</v>
      </c>
    </row>
    <row r="50" spans="1:9">
      <c r="A50" s="36">
        <v>39</v>
      </c>
      <c r="B50" s="6"/>
      <c r="C50" s="6"/>
      <c r="D50" s="188"/>
      <c r="E50" s="15" t="str">
        <f t="shared" si="0"/>
        <v/>
      </c>
      <c r="F50" s="36"/>
      <c r="G50" s="51" t="str">
        <f t="shared" si="1"/>
        <v/>
      </c>
      <c r="H50" s="307" t="b">
        <f t="shared" si="2"/>
        <v>0</v>
      </c>
      <c r="I50" s="308">
        <f t="shared" si="4"/>
        <v>1</v>
      </c>
    </row>
    <row r="51" spans="1:9">
      <c r="A51" s="36">
        <v>40</v>
      </c>
      <c r="B51" s="6"/>
      <c r="C51" s="6"/>
      <c r="D51" s="188"/>
      <c r="E51" s="15" t="str">
        <f t="shared" si="0"/>
        <v/>
      </c>
      <c r="F51" s="36"/>
      <c r="G51" s="51" t="str">
        <f t="shared" si="1"/>
        <v/>
      </c>
      <c r="H51" s="307" t="b">
        <f t="shared" si="2"/>
        <v>0</v>
      </c>
      <c r="I51" s="308">
        <f t="shared" si="4"/>
        <v>1</v>
      </c>
    </row>
    <row r="52" spans="1:9">
      <c r="A52" s="36">
        <v>41</v>
      </c>
      <c r="B52" s="6"/>
      <c r="C52" s="6"/>
      <c r="D52" s="188"/>
      <c r="E52" s="15" t="str">
        <f t="shared" si="0"/>
        <v/>
      </c>
      <c r="F52" s="36"/>
      <c r="G52" s="51" t="str">
        <f t="shared" si="1"/>
        <v/>
      </c>
      <c r="H52" s="307" t="b">
        <f t="shared" si="2"/>
        <v>0</v>
      </c>
      <c r="I52" s="308">
        <f t="shared" si="4"/>
        <v>1</v>
      </c>
    </row>
    <row r="53" spans="1:9">
      <c r="A53" s="36">
        <v>42</v>
      </c>
      <c r="B53" s="6"/>
      <c r="C53" s="6"/>
      <c r="D53" s="188"/>
      <c r="E53" s="15" t="str">
        <f t="shared" si="0"/>
        <v/>
      </c>
      <c r="F53" s="36"/>
      <c r="G53" s="51" t="str">
        <f t="shared" si="1"/>
        <v/>
      </c>
      <c r="H53" s="307" t="b">
        <f t="shared" si="2"/>
        <v>0</v>
      </c>
      <c r="I53" s="308">
        <f t="shared" si="4"/>
        <v>1</v>
      </c>
    </row>
    <row r="54" spans="1:9">
      <c r="A54" s="36">
        <v>43</v>
      </c>
      <c r="B54" s="6"/>
      <c r="C54" s="6"/>
      <c r="D54" s="188"/>
      <c r="E54" s="15" t="str">
        <f t="shared" si="0"/>
        <v/>
      </c>
      <c r="F54" s="36"/>
      <c r="G54" s="51" t="str">
        <f t="shared" si="1"/>
        <v/>
      </c>
      <c r="H54" s="307" t="b">
        <f t="shared" si="2"/>
        <v>0</v>
      </c>
      <c r="I54" s="308">
        <f t="shared" si="4"/>
        <v>1</v>
      </c>
    </row>
    <row r="55" spans="1:9">
      <c r="A55" s="36">
        <v>44</v>
      </c>
      <c r="B55" s="6"/>
      <c r="C55" s="6"/>
      <c r="D55" s="188"/>
      <c r="E55" s="15" t="str">
        <f t="shared" si="0"/>
        <v/>
      </c>
      <c r="F55" s="36"/>
      <c r="G55" s="51" t="str">
        <f t="shared" si="1"/>
        <v/>
      </c>
      <c r="H55" s="307" t="b">
        <f t="shared" si="2"/>
        <v>0</v>
      </c>
      <c r="I55" s="308">
        <f t="shared" si="4"/>
        <v>1</v>
      </c>
    </row>
    <row r="56" spans="1:9">
      <c r="A56" s="36">
        <v>45</v>
      </c>
      <c r="B56" s="6"/>
      <c r="C56" s="6"/>
      <c r="D56" s="188"/>
      <c r="E56" s="15" t="str">
        <f t="shared" si="0"/>
        <v/>
      </c>
      <c r="F56" s="36"/>
      <c r="G56" s="51" t="str">
        <f t="shared" si="1"/>
        <v/>
      </c>
      <c r="H56" s="307" t="b">
        <f t="shared" si="2"/>
        <v>0</v>
      </c>
      <c r="I56" s="308">
        <f t="shared" si="4"/>
        <v>1</v>
      </c>
    </row>
    <row r="57" spans="1:9">
      <c r="A57" s="36">
        <v>46</v>
      </c>
      <c r="B57" s="6"/>
      <c r="C57" s="6"/>
      <c r="D57" s="188"/>
      <c r="E57" s="15" t="str">
        <f t="shared" si="0"/>
        <v/>
      </c>
      <c r="F57" s="36"/>
      <c r="G57" s="51" t="str">
        <f t="shared" si="1"/>
        <v/>
      </c>
      <c r="H57" s="307" t="b">
        <f t="shared" si="2"/>
        <v>0</v>
      </c>
      <c r="I57" s="308">
        <f t="shared" si="4"/>
        <v>1</v>
      </c>
    </row>
    <row r="58" spans="1:9">
      <c r="A58" s="36">
        <v>47</v>
      </c>
      <c r="B58" s="6"/>
      <c r="C58" s="6"/>
      <c r="D58" s="188"/>
      <c r="E58" s="15" t="str">
        <f t="shared" si="0"/>
        <v/>
      </c>
      <c r="F58" s="36"/>
      <c r="G58" s="51" t="str">
        <f t="shared" si="1"/>
        <v/>
      </c>
      <c r="H58" s="307" t="b">
        <f t="shared" si="2"/>
        <v>0</v>
      </c>
      <c r="I58" s="308">
        <f t="shared" si="4"/>
        <v>1</v>
      </c>
    </row>
    <row r="59" spans="1:9">
      <c r="A59" s="36">
        <v>48</v>
      </c>
      <c r="B59" s="6"/>
      <c r="C59" s="6"/>
      <c r="D59" s="188"/>
      <c r="E59" s="15" t="str">
        <f t="shared" si="0"/>
        <v/>
      </c>
      <c r="F59" s="36"/>
      <c r="G59" s="51" t="str">
        <f t="shared" si="1"/>
        <v/>
      </c>
      <c r="H59" s="307" t="b">
        <f t="shared" si="2"/>
        <v>0</v>
      </c>
      <c r="I59" s="308">
        <f t="shared" si="4"/>
        <v>1</v>
      </c>
    </row>
    <row r="60" spans="1:9">
      <c r="A60" s="36">
        <v>49</v>
      </c>
      <c r="B60" s="6"/>
      <c r="C60" s="6"/>
      <c r="D60" s="188"/>
      <c r="E60" s="15" t="str">
        <f t="shared" si="0"/>
        <v/>
      </c>
      <c r="F60" s="36"/>
      <c r="G60" s="51" t="str">
        <f t="shared" si="1"/>
        <v/>
      </c>
      <c r="H60" s="307" t="b">
        <f t="shared" si="2"/>
        <v>0</v>
      </c>
      <c r="I60" s="308">
        <f t="shared" si="4"/>
        <v>1</v>
      </c>
    </row>
    <row r="61" spans="1:9">
      <c r="A61" s="36">
        <v>50</v>
      </c>
      <c r="B61" s="6"/>
      <c r="C61" s="6"/>
      <c r="D61" s="188"/>
      <c r="E61" s="15" t="str">
        <f t="shared" si="0"/>
        <v/>
      </c>
      <c r="F61" s="36"/>
      <c r="G61" s="51" t="str">
        <f t="shared" si="1"/>
        <v/>
      </c>
      <c r="H61" s="307" t="b">
        <f t="shared" si="2"/>
        <v>0</v>
      </c>
      <c r="I61" s="308">
        <f t="shared" si="4"/>
        <v>1</v>
      </c>
    </row>
    <row r="62" spans="1:9">
      <c r="A62" s="36">
        <v>51</v>
      </c>
      <c r="B62" s="6"/>
      <c r="C62" s="6"/>
      <c r="D62" s="188"/>
      <c r="E62" s="15" t="str">
        <f t="shared" si="0"/>
        <v/>
      </c>
      <c r="F62" s="36"/>
      <c r="G62" s="51" t="str">
        <f t="shared" si="1"/>
        <v/>
      </c>
      <c r="H62" s="307" t="b">
        <f t="shared" si="2"/>
        <v>0</v>
      </c>
      <c r="I62" s="308">
        <f t="shared" si="4"/>
        <v>1</v>
      </c>
    </row>
    <row r="63" spans="1:9">
      <c r="A63" s="36">
        <v>52</v>
      </c>
      <c r="B63" s="6"/>
      <c r="C63" s="6"/>
      <c r="D63" s="188"/>
      <c r="E63" s="15" t="str">
        <f t="shared" si="0"/>
        <v/>
      </c>
      <c r="F63" s="36"/>
      <c r="G63" s="51" t="str">
        <f t="shared" si="1"/>
        <v/>
      </c>
      <c r="H63" s="307" t="b">
        <f t="shared" si="2"/>
        <v>0</v>
      </c>
      <c r="I63" s="308">
        <f t="shared" si="4"/>
        <v>1</v>
      </c>
    </row>
    <row r="64" spans="1:9">
      <c r="A64" s="36">
        <v>53</v>
      </c>
      <c r="B64" s="6"/>
      <c r="C64" s="6"/>
      <c r="D64" s="188"/>
      <c r="E64" s="15" t="str">
        <f t="shared" si="0"/>
        <v/>
      </c>
      <c r="F64" s="36"/>
      <c r="G64" s="51" t="str">
        <f t="shared" si="1"/>
        <v/>
      </c>
      <c r="H64" s="307" t="b">
        <f t="shared" si="2"/>
        <v>0</v>
      </c>
      <c r="I64" s="308">
        <f t="shared" si="4"/>
        <v>1</v>
      </c>
    </row>
    <row r="65" spans="1:9">
      <c r="A65" s="36">
        <v>54</v>
      </c>
      <c r="B65" s="6"/>
      <c r="C65" s="6"/>
      <c r="D65" s="188"/>
      <c r="E65" s="15" t="str">
        <f t="shared" si="0"/>
        <v/>
      </c>
      <c r="F65" s="36"/>
      <c r="G65" s="51" t="str">
        <f t="shared" si="1"/>
        <v/>
      </c>
      <c r="H65" s="307" t="b">
        <f t="shared" si="2"/>
        <v>0</v>
      </c>
      <c r="I65" s="308">
        <f t="shared" si="4"/>
        <v>1</v>
      </c>
    </row>
    <row r="66" spans="1:9">
      <c r="A66" s="36">
        <v>55</v>
      </c>
      <c r="B66" s="6"/>
      <c r="C66" s="6"/>
      <c r="D66" s="188"/>
      <c r="E66" s="15" t="str">
        <f t="shared" si="0"/>
        <v/>
      </c>
      <c r="F66" s="36"/>
      <c r="G66" s="51" t="str">
        <f t="shared" si="1"/>
        <v/>
      </c>
      <c r="H66" s="307" t="b">
        <f t="shared" si="2"/>
        <v>0</v>
      </c>
      <c r="I66" s="308">
        <f t="shared" si="4"/>
        <v>1</v>
      </c>
    </row>
    <row r="67" spans="1:9">
      <c r="A67" s="36">
        <v>56</v>
      </c>
      <c r="B67" s="6"/>
      <c r="C67" s="6"/>
      <c r="D67" s="188"/>
      <c r="E67" s="15" t="str">
        <f t="shared" si="0"/>
        <v/>
      </c>
      <c r="F67" s="36"/>
      <c r="G67" s="51" t="str">
        <f t="shared" si="1"/>
        <v/>
      </c>
      <c r="H67" s="307" t="b">
        <f t="shared" si="2"/>
        <v>0</v>
      </c>
      <c r="I67" s="308">
        <f t="shared" si="4"/>
        <v>1</v>
      </c>
    </row>
    <row r="68" spans="1:9">
      <c r="A68" s="36">
        <v>57</v>
      </c>
      <c r="B68" s="6"/>
      <c r="C68" s="6"/>
      <c r="D68" s="188"/>
      <c r="E68" s="15" t="str">
        <f t="shared" si="0"/>
        <v/>
      </c>
      <c r="F68" s="36"/>
      <c r="G68" s="51" t="str">
        <f t="shared" si="1"/>
        <v/>
      </c>
      <c r="H68" s="307" t="b">
        <f t="shared" si="2"/>
        <v>0</v>
      </c>
      <c r="I68" s="308">
        <f t="shared" si="4"/>
        <v>1</v>
      </c>
    </row>
    <row r="69" spans="1:9">
      <c r="A69" s="36">
        <v>58</v>
      </c>
      <c r="B69" s="6"/>
      <c r="C69" s="6"/>
      <c r="D69" s="188"/>
      <c r="E69" s="15" t="str">
        <f t="shared" si="0"/>
        <v/>
      </c>
      <c r="F69" s="36"/>
      <c r="G69" s="51" t="str">
        <f t="shared" si="1"/>
        <v/>
      </c>
      <c r="H69" s="307" t="b">
        <f t="shared" si="2"/>
        <v>0</v>
      </c>
      <c r="I69" s="308">
        <f t="shared" si="4"/>
        <v>1</v>
      </c>
    </row>
    <row r="70" spans="1:9">
      <c r="A70" s="36">
        <v>59</v>
      </c>
      <c r="B70" s="6"/>
      <c r="C70" s="6"/>
      <c r="D70" s="188"/>
      <c r="E70" s="15" t="str">
        <f t="shared" si="0"/>
        <v/>
      </c>
      <c r="F70" s="36"/>
      <c r="G70" s="51" t="str">
        <f t="shared" si="1"/>
        <v/>
      </c>
      <c r="H70" s="307" t="b">
        <f t="shared" si="2"/>
        <v>0</v>
      </c>
      <c r="I70" s="308">
        <f t="shared" si="4"/>
        <v>1</v>
      </c>
    </row>
    <row r="71" spans="1:9">
      <c r="A71" s="36">
        <v>60</v>
      </c>
      <c r="B71" s="6"/>
      <c r="C71" s="6"/>
      <c r="D71" s="188"/>
      <c r="E71" s="15" t="str">
        <f t="shared" si="0"/>
        <v/>
      </c>
      <c r="F71" s="36"/>
      <c r="G71" s="51" t="str">
        <f t="shared" si="1"/>
        <v/>
      </c>
      <c r="H71" s="307" t="b">
        <f t="shared" si="2"/>
        <v>0</v>
      </c>
      <c r="I71" s="308">
        <f t="shared" si="4"/>
        <v>1</v>
      </c>
    </row>
    <row r="72" spans="1:9">
      <c r="A72" s="36">
        <v>61</v>
      </c>
      <c r="B72" s="6"/>
      <c r="C72" s="6"/>
      <c r="D72" s="188"/>
      <c r="E72" s="15" t="str">
        <f t="shared" si="0"/>
        <v/>
      </c>
      <c r="F72" s="36"/>
      <c r="G72" s="51" t="str">
        <f t="shared" si="1"/>
        <v/>
      </c>
      <c r="H72" s="307" t="b">
        <f t="shared" si="2"/>
        <v>0</v>
      </c>
      <c r="I72" s="308">
        <f t="shared" si="4"/>
        <v>1</v>
      </c>
    </row>
    <row r="73" spans="1:9">
      <c r="A73" s="36">
        <v>62</v>
      </c>
      <c r="B73" s="6"/>
      <c r="C73" s="6"/>
      <c r="D73" s="188"/>
      <c r="E73" s="15" t="str">
        <f t="shared" si="0"/>
        <v/>
      </c>
      <c r="F73" s="36"/>
      <c r="G73" s="51" t="str">
        <f t="shared" si="1"/>
        <v/>
      </c>
      <c r="H73" s="307" t="b">
        <f t="shared" si="2"/>
        <v>0</v>
      </c>
      <c r="I73" s="308">
        <f t="shared" si="4"/>
        <v>1</v>
      </c>
    </row>
    <row r="74" spans="1:9">
      <c r="A74" s="36">
        <v>63</v>
      </c>
      <c r="B74" s="6"/>
      <c r="C74" s="6"/>
      <c r="D74" s="188"/>
      <c r="E74" s="15" t="str">
        <f t="shared" si="0"/>
        <v/>
      </c>
      <c r="F74" s="36"/>
      <c r="G74" s="51" t="str">
        <f t="shared" si="1"/>
        <v/>
      </c>
      <c r="H74" s="307" t="b">
        <f t="shared" si="2"/>
        <v>0</v>
      </c>
      <c r="I74" s="308">
        <f t="shared" si="4"/>
        <v>1</v>
      </c>
    </row>
    <row r="75" spans="1:9">
      <c r="A75" s="36">
        <v>64</v>
      </c>
      <c r="B75" s="6"/>
      <c r="C75" s="6"/>
      <c r="D75" s="188"/>
      <c r="E75" s="15" t="str">
        <f t="shared" si="0"/>
        <v/>
      </c>
      <c r="F75" s="36"/>
      <c r="G75" s="51" t="str">
        <f t="shared" si="1"/>
        <v/>
      </c>
      <c r="H75" s="307" t="b">
        <f t="shared" si="2"/>
        <v>0</v>
      </c>
      <c r="I75" s="308">
        <f t="shared" si="4"/>
        <v>1</v>
      </c>
    </row>
    <row r="76" spans="1:9">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c r="A77" s="36">
        <v>66</v>
      </c>
      <c r="B77" s="6"/>
      <c r="C77" s="6"/>
      <c r="D77" s="188"/>
      <c r="E77" s="15" t="str">
        <f t="shared" si="5"/>
        <v/>
      </c>
      <c r="F77" s="36"/>
      <c r="G77" s="51" t="str">
        <f t="shared" si="6"/>
        <v/>
      </c>
      <c r="H77" s="307" t="b">
        <f t="shared" si="7"/>
        <v>0</v>
      </c>
      <c r="I77" s="308">
        <f t="shared" ref="I77:I140" si="8">LEN(B77)-LEN(SUBSTITUTE(B77,",",""))+1</f>
        <v>1</v>
      </c>
    </row>
    <row r="78" spans="1:9">
      <c r="A78" s="36">
        <v>67</v>
      </c>
      <c r="B78" s="6"/>
      <c r="C78" s="6"/>
      <c r="D78" s="188"/>
      <c r="E78" s="15" t="str">
        <f t="shared" si="5"/>
        <v/>
      </c>
      <c r="F78" s="36"/>
      <c r="G78" s="51" t="str">
        <f t="shared" si="6"/>
        <v/>
      </c>
      <c r="H78" s="307" t="b">
        <f t="shared" si="7"/>
        <v>0</v>
      </c>
      <c r="I78" s="308">
        <f t="shared" si="8"/>
        <v>1</v>
      </c>
    </row>
    <row r="79" spans="1:9">
      <c r="A79" s="36">
        <v>68</v>
      </c>
      <c r="B79" s="6"/>
      <c r="C79" s="6"/>
      <c r="D79" s="188"/>
      <c r="E79" s="15" t="str">
        <f t="shared" si="5"/>
        <v/>
      </c>
      <c r="F79" s="36"/>
      <c r="G79" s="51" t="str">
        <f t="shared" si="6"/>
        <v/>
      </c>
      <c r="H79" s="307" t="b">
        <f t="shared" si="7"/>
        <v>0</v>
      </c>
      <c r="I79" s="308">
        <f t="shared" si="8"/>
        <v>1</v>
      </c>
    </row>
    <row r="80" spans="1:9">
      <c r="A80" s="36">
        <v>69</v>
      </c>
      <c r="B80" s="6"/>
      <c r="C80" s="6"/>
      <c r="D80" s="188"/>
      <c r="E80" s="15" t="str">
        <f t="shared" si="5"/>
        <v/>
      </c>
      <c r="F80" s="36"/>
      <c r="G80" s="51" t="str">
        <f t="shared" si="6"/>
        <v/>
      </c>
      <c r="H80" s="307" t="b">
        <f t="shared" si="7"/>
        <v>0</v>
      </c>
      <c r="I80" s="308">
        <f t="shared" si="8"/>
        <v>1</v>
      </c>
    </row>
    <row r="81" spans="1:9">
      <c r="A81" s="36">
        <v>70</v>
      </c>
      <c r="B81" s="6"/>
      <c r="C81" s="6"/>
      <c r="D81" s="188"/>
      <c r="E81" s="15" t="str">
        <f t="shared" si="5"/>
        <v/>
      </c>
      <c r="F81" s="36"/>
      <c r="G81" s="51" t="str">
        <f t="shared" si="6"/>
        <v/>
      </c>
      <c r="H81" s="307" t="b">
        <f t="shared" si="7"/>
        <v>0</v>
      </c>
      <c r="I81" s="308">
        <f t="shared" si="8"/>
        <v>1</v>
      </c>
    </row>
    <row r="82" spans="1:9">
      <c r="A82" s="36">
        <v>71</v>
      </c>
      <c r="B82" s="6"/>
      <c r="C82" s="6"/>
      <c r="D82" s="188"/>
      <c r="E82" s="15" t="str">
        <f t="shared" si="5"/>
        <v/>
      </c>
      <c r="F82" s="36"/>
      <c r="G82" s="51" t="str">
        <f t="shared" si="6"/>
        <v/>
      </c>
      <c r="H82" s="307" t="b">
        <f t="shared" si="7"/>
        <v>0</v>
      </c>
      <c r="I82" s="308">
        <f t="shared" si="8"/>
        <v>1</v>
      </c>
    </row>
    <row r="83" spans="1:9">
      <c r="A83" s="36">
        <v>72</v>
      </c>
      <c r="B83" s="6"/>
      <c r="C83" s="6"/>
      <c r="D83" s="188"/>
      <c r="E83" s="15" t="str">
        <f t="shared" si="5"/>
        <v/>
      </c>
      <c r="F83" s="36"/>
      <c r="G83" s="51" t="str">
        <f t="shared" si="6"/>
        <v/>
      </c>
      <c r="H83" s="307" t="b">
        <f t="shared" si="7"/>
        <v>0</v>
      </c>
      <c r="I83" s="308">
        <f t="shared" si="8"/>
        <v>1</v>
      </c>
    </row>
    <row r="84" spans="1:9">
      <c r="A84" s="36">
        <v>73</v>
      </c>
      <c r="B84" s="6"/>
      <c r="C84" s="6"/>
      <c r="D84" s="188"/>
      <c r="E84" s="15" t="str">
        <f t="shared" si="5"/>
        <v/>
      </c>
      <c r="F84" s="36"/>
      <c r="G84" s="51" t="str">
        <f t="shared" si="6"/>
        <v/>
      </c>
      <c r="H84" s="307" t="b">
        <f t="shared" si="7"/>
        <v>0</v>
      </c>
      <c r="I84" s="308">
        <f t="shared" si="8"/>
        <v>1</v>
      </c>
    </row>
    <row r="85" spans="1:9">
      <c r="A85" s="36">
        <v>74</v>
      </c>
      <c r="B85" s="6"/>
      <c r="C85" s="6"/>
      <c r="D85" s="188"/>
      <c r="E85" s="15" t="str">
        <f t="shared" si="5"/>
        <v/>
      </c>
      <c r="F85" s="36"/>
      <c r="G85" s="51" t="str">
        <f t="shared" si="6"/>
        <v/>
      </c>
      <c r="H85" s="307" t="b">
        <f t="shared" si="7"/>
        <v>0</v>
      </c>
      <c r="I85" s="308">
        <f t="shared" si="8"/>
        <v>1</v>
      </c>
    </row>
    <row r="86" spans="1:9">
      <c r="A86" s="36">
        <v>75</v>
      </c>
      <c r="B86" s="6"/>
      <c r="C86" s="6"/>
      <c r="D86" s="188"/>
      <c r="E86" s="15" t="str">
        <f t="shared" si="5"/>
        <v/>
      </c>
      <c r="F86" s="36"/>
      <c r="G86" s="51" t="str">
        <f t="shared" si="6"/>
        <v/>
      </c>
      <c r="H86" s="307" t="b">
        <f t="shared" si="7"/>
        <v>0</v>
      </c>
      <c r="I86" s="308">
        <f t="shared" si="8"/>
        <v>1</v>
      </c>
    </row>
    <row r="87" spans="1:9">
      <c r="A87" s="36">
        <v>76</v>
      </c>
      <c r="B87" s="6"/>
      <c r="C87" s="6"/>
      <c r="D87" s="188"/>
      <c r="E87" s="15" t="str">
        <f t="shared" si="5"/>
        <v/>
      </c>
      <c r="F87" s="36"/>
      <c r="G87" s="51" t="str">
        <f t="shared" si="6"/>
        <v/>
      </c>
      <c r="H87" s="307" t="b">
        <f t="shared" si="7"/>
        <v>0</v>
      </c>
      <c r="I87" s="308">
        <f t="shared" si="8"/>
        <v>1</v>
      </c>
    </row>
    <row r="88" spans="1:9">
      <c r="A88" s="36">
        <v>77</v>
      </c>
      <c r="B88" s="6"/>
      <c r="C88" s="6"/>
      <c r="D88" s="188"/>
      <c r="E88" s="15" t="str">
        <f t="shared" si="5"/>
        <v/>
      </c>
      <c r="F88" s="36"/>
      <c r="G88" s="51" t="str">
        <f t="shared" si="6"/>
        <v/>
      </c>
      <c r="H88" s="307" t="b">
        <f t="shared" si="7"/>
        <v>0</v>
      </c>
      <c r="I88" s="308">
        <f t="shared" si="8"/>
        <v>1</v>
      </c>
    </row>
    <row r="89" spans="1:9">
      <c r="A89" s="36">
        <v>78</v>
      </c>
      <c r="B89" s="6"/>
      <c r="C89" s="6"/>
      <c r="D89" s="188"/>
      <c r="E89" s="15" t="str">
        <f t="shared" si="5"/>
        <v/>
      </c>
      <c r="F89" s="36"/>
      <c r="G89" s="51" t="str">
        <f t="shared" si="6"/>
        <v/>
      </c>
      <c r="H89" s="307" t="b">
        <f t="shared" si="7"/>
        <v>0</v>
      </c>
      <c r="I89" s="308">
        <f t="shared" si="8"/>
        <v>1</v>
      </c>
    </row>
    <row r="90" spans="1:9">
      <c r="A90" s="36">
        <v>79</v>
      </c>
      <c r="B90" s="6"/>
      <c r="C90" s="6"/>
      <c r="D90" s="188"/>
      <c r="E90" s="15" t="str">
        <f t="shared" si="5"/>
        <v/>
      </c>
      <c r="F90" s="36"/>
      <c r="G90" s="51" t="str">
        <f t="shared" si="6"/>
        <v/>
      </c>
      <c r="H90" s="307" t="b">
        <f t="shared" si="7"/>
        <v>0</v>
      </c>
      <c r="I90" s="308">
        <f t="shared" si="8"/>
        <v>1</v>
      </c>
    </row>
    <row r="91" spans="1:9">
      <c r="A91" s="36">
        <v>80</v>
      </c>
      <c r="B91" s="6"/>
      <c r="C91" s="6"/>
      <c r="D91" s="188"/>
      <c r="E91" s="15" t="str">
        <f t="shared" si="5"/>
        <v/>
      </c>
      <c r="F91" s="36"/>
      <c r="G91" s="51" t="str">
        <f t="shared" si="6"/>
        <v/>
      </c>
      <c r="H91" s="307" t="b">
        <f t="shared" si="7"/>
        <v>0</v>
      </c>
      <c r="I91" s="308">
        <f t="shared" si="8"/>
        <v>1</v>
      </c>
    </row>
    <row r="92" spans="1:9">
      <c r="A92" s="36">
        <v>81</v>
      </c>
      <c r="B92" s="6"/>
      <c r="C92" s="6"/>
      <c r="D92" s="188"/>
      <c r="E92" s="15" t="str">
        <f t="shared" si="5"/>
        <v/>
      </c>
      <c r="F92" s="36"/>
      <c r="G92" s="51" t="str">
        <f t="shared" si="6"/>
        <v/>
      </c>
      <c r="H92" s="307" t="b">
        <f t="shared" si="7"/>
        <v>0</v>
      </c>
      <c r="I92" s="308">
        <f t="shared" si="8"/>
        <v>1</v>
      </c>
    </row>
    <row r="93" spans="1:9">
      <c r="A93" s="36">
        <v>82</v>
      </c>
      <c r="B93" s="6"/>
      <c r="C93" s="6"/>
      <c r="D93" s="188"/>
      <c r="E93" s="15" t="str">
        <f t="shared" si="5"/>
        <v/>
      </c>
      <c r="F93" s="36"/>
      <c r="G93" s="51" t="str">
        <f t="shared" si="6"/>
        <v/>
      </c>
      <c r="H93" s="307" t="b">
        <f t="shared" si="7"/>
        <v>0</v>
      </c>
      <c r="I93" s="308">
        <f t="shared" si="8"/>
        <v>1</v>
      </c>
    </row>
    <row r="94" spans="1:9">
      <c r="A94" s="36">
        <v>83</v>
      </c>
      <c r="B94" s="6"/>
      <c r="C94" s="6"/>
      <c r="D94" s="188"/>
      <c r="E94" s="15" t="str">
        <f t="shared" si="5"/>
        <v/>
      </c>
      <c r="F94" s="36"/>
      <c r="G94" s="51" t="str">
        <f t="shared" si="6"/>
        <v/>
      </c>
      <c r="H94" s="307" t="b">
        <f t="shared" si="7"/>
        <v>0</v>
      </c>
      <c r="I94" s="308">
        <f t="shared" si="8"/>
        <v>1</v>
      </c>
    </row>
    <row r="95" spans="1:9">
      <c r="A95" s="36">
        <v>84</v>
      </c>
      <c r="B95" s="6"/>
      <c r="C95" s="6"/>
      <c r="D95" s="188"/>
      <c r="E95" s="15" t="str">
        <f t="shared" si="5"/>
        <v/>
      </c>
      <c r="F95" s="36"/>
      <c r="G95" s="51" t="str">
        <f t="shared" si="6"/>
        <v/>
      </c>
      <c r="H95" s="307" t="b">
        <f t="shared" si="7"/>
        <v>0</v>
      </c>
      <c r="I95" s="308">
        <f t="shared" si="8"/>
        <v>1</v>
      </c>
    </row>
    <row r="96" spans="1:9">
      <c r="A96" s="36">
        <v>85</v>
      </c>
      <c r="B96" s="6"/>
      <c r="C96" s="6"/>
      <c r="D96" s="188"/>
      <c r="E96" s="15" t="str">
        <f t="shared" si="5"/>
        <v/>
      </c>
      <c r="F96" s="36"/>
      <c r="G96" s="51" t="str">
        <f t="shared" si="6"/>
        <v/>
      </c>
      <c r="H96" s="307" t="b">
        <f t="shared" si="7"/>
        <v>0</v>
      </c>
      <c r="I96" s="308">
        <f t="shared" si="8"/>
        <v>1</v>
      </c>
    </row>
    <row r="97" spans="1:9">
      <c r="A97" s="36">
        <v>86</v>
      </c>
      <c r="B97" s="6"/>
      <c r="C97" s="6"/>
      <c r="D97" s="188"/>
      <c r="E97" s="15" t="str">
        <f t="shared" si="5"/>
        <v/>
      </c>
      <c r="F97" s="36"/>
      <c r="G97" s="51" t="str">
        <f t="shared" si="6"/>
        <v/>
      </c>
      <c r="H97" s="307" t="b">
        <f t="shared" si="7"/>
        <v>0</v>
      </c>
      <c r="I97" s="308">
        <f t="shared" si="8"/>
        <v>1</v>
      </c>
    </row>
    <row r="98" spans="1:9">
      <c r="A98" s="36">
        <v>87</v>
      </c>
      <c r="B98" s="6"/>
      <c r="C98" s="6"/>
      <c r="D98" s="188"/>
      <c r="E98" s="15" t="str">
        <f t="shared" si="5"/>
        <v/>
      </c>
      <c r="F98" s="36"/>
      <c r="G98" s="51" t="str">
        <f t="shared" si="6"/>
        <v/>
      </c>
      <c r="H98" s="307" t="b">
        <f t="shared" si="7"/>
        <v>0</v>
      </c>
      <c r="I98" s="308">
        <f t="shared" si="8"/>
        <v>1</v>
      </c>
    </row>
    <row r="99" spans="1:9">
      <c r="A99" s="36">
        <v>88</v>
      </c>
      <c r="B99" s="6"/>
      <c r="C99" s="6"/>
      <c r="D99" s="188"/>
      <c r="E99" s="15" t="str">
        <f t="shared" si="5"/>
        <v/>
      </c>
      <c r="F99" s="36"/>
      <c r="G99" s="51" t="str">
        <f t="shared" si="6"/>
        <v/>
      </c>
      <c r="H99" s="307" t="b">
        <f t="shared" si="7"/>
        <v>0</v>
      </c>
      <c r="I99" s="308">
        <f t="shared" si="8"/>
        <v>1</v>
      </c>
    </row>
    <row r="100" spans="1:9">
      <c r="A100" s="36">
        <v>89</v>
      </c>
      <c r="B100" s="6"/>
      <c r="C100" s="6"/>
      <c r="D100" s="188"/>
      <c r="E100" s="15" t="str">
        <f t="shared" si="5"/>
        <v/>
      </c>
      <c r="F100" s="36"/>
      <c r="G100" s="51" t="str">
        <f t="shared" si="6"/>
        <v/>
      </c>
      <c r="H100" s="307" t="b">
        <f t="shared" si="7"/>
        <v>0</v>
      </c>
      <c r="I100" s="308">
        <f t="shared" si="8"/>
        <v>1</v>
      </c>
    </row>
    <row r="101" spans="1:9">
      <c r="A101" s="36">
        <v>90</v>
      </c>
      <c r="B101" s="6"/>
      <c r="C101" s="6"/>
      <c r="D101" s="188"/>
      <c r="E101" s="15" t="str">
        <f t="shared" si="5"/>
        <v/>
      </c>
      <c r="F101" s="36"/>
      <c r="G101" s="51" t="str">
        <f t="shared" si="6"/>
        <v/>
      </c>
      <c r="H101" s="307" t="b">
        <f t="shared" si="7"/>
        <v>0</v>
      </c>
      <c r="I101" s="308">
        <f t="shared" si="8"/>
        <v>1</v>
      </c>
    </row>
    <row r="102" spans="1:9">
      <c r="A102" s="36">
        <v>91</v>
      </c>
      <c r="B102" s="6"/>
      <c r="C102" s="6"/>
      <c r="D102" s="188"/>
      <c r="E102" s="15" t="str">
        <f t="shared" si="5"/>
        <v/>
      </c>
      <c r="F102" s="36"/>
      <c r="G102" s="51" t="str">
        <f t="shared" si="6"/>
        <v/>
      </c>
      <c r="H102" s="307" t="b">
        <f t="shared" si="7"/>
        <v>0</v>
      </c>
      <c r="I102" s="308">
        <f t="shared" si="8"/>
        <v>1</v>
      </c>
    </row>
    <row r="103" spans="1:9">
      <c r="A103" s="36">
        <v>92</v>
      </c>
      <c r="B103" s="6"/>
      <c r="C103" s="6"/>
      <c r="D103" s="188"/>
      <c r="E103" s="15" t="str">
        <f t="shared" si="5"/>
        <v/>
      </c>
      <c r="F103" s="36"/>
      <c r="G103" s="51" t="str">
        <f t="shared" si="6"/>
        <v/>
      </c>
      <c r="H103" s="307" t="b">
        <f t="shared" si="7"/>
        <v>0</v>
      </c>
      <c r="I103" s="308">
        <f t="shared" si="8"/>
        <v>1</v>
      </c>
    </row>
    <row r="104" spans="1:9">
      <c r="A104" s="36">
        <v>93</v>
      </c>
      <c r="B104" s="6"/>
      <c r="C104" s="6"/>
      <c r="D104" s="188"/>
      <c r="E104" s="15" t="str">
        <f t="shared" si="5"/>
        <v/>
      </c>
      <c r="F104" s="36"/>
      <c r="G104" s="51" t="str">
        <f t="shared" si="6"/>
        <v/>
      </c>
      <c r="H104" s="307" t="b">
        <f t="shared" si="7"/>
        <v>0</v>
      </c>
      <c r="I104" s="308">
        <f t="shared" si="8"/>
        <v>1</v>
      </c>
    </row>
    <row r="105" spans="1:9">
      <c r="A105" s="36">
        <v>94</v>
      </c>
      <c r="B105" s="6"/>
      <c r="C105" s="6"/>
      <c r="D105" s="188"/>
      <c r="E105" s="15" t="str">
        <f t="shared" si="5"/>
        <v/>
      </c>
      <c r="F105" s="36"/>
      <c r="G105" s="51" t="str">
        <f t="shared" si="6"/>
        <v/>
      </c>
      <c r="H105" s="307" t="b">
        <f t="shared" si="7"/>
        <v>0</v>
      </c>
      <c r="I105" s="308">
        <f t="shared" si="8"/>
        <v>1</v>
      </c>
    </row>
    <row r="106" spans="1:9">
      <c r="A106" s="36">
        <v>95</v>
      </c>
      <c r="B106" s="6"/>
      <c r="C106" s="6"/>
      <c r="D106" s="188"/>
      <c r="E106" s="15" t="str">
        <f t="shared" si="5"/>
        <v/>
      </c>
      <c r="F106" s="36"/>
      <c r="G106" s="51" t="str">
        <f t="shared" si="6"/>
        <v/>
      </c>
      <c r="H106" s="307" t="b">
        <f t="shared" si="7"/>
        <v>0</v>
      </c>
      <c r="I106" s="308">
        <f t="shared" si="8"/>
        <v>1</v>
      </c>
    </row>
    <row r="107" spans="1:9">
      <c r="A107" s="36">
        <v>96</v>
      </c>
      <c r="B107" s="6"/>
      <c r="C107" s="6"/>
      <c r="D107" s="188"/>
      <c r="E107" s="15" t="str">
        <f t="shared" si="5"/>
        <v/>
      </c>
      <c r="F107" s="36"/>
      <c r="G107" s="51" t="str">
        <f t="shared" si="6"/>
        <v/>
      </c>
      <c r="H107" s="307" t="b">
        <f t="shared" si="7"/>
        <v>0</v>
      </c>
      <c r="I107" s="308">
        <f t="shared" si="8"/>
        <v>1</v>
      </c>
    </row>
    <row r="108" spans="1:9">
      <c r="A108" s="36">
        <v>97</v>
      </c>
      <c r="B108" s="6"/>
      <c r="C108" s="6"/>
      <c r="D108" s="188"/>
      <c r="E108" s="15" t="str">
        <f t="shared" si="5"/>
        <v/>
      </c>
      <c r="F108" s="36"/>
      <c r="G108" s="51" t="str">
        <f t="shared" si="6"/>
        <v/>
      </c>
      <c r="H108" s="307" t="b">
        <f t="shared" si="7"/>
        <v>0</v>
      </c>
      <c r="I108" s="308">
        <f t="shared" si="8"/>
        <v>1</v>
      </c>
    </row>
    <row r="109" spans="1:9">
      <c r="A109" s="36">
        <v>98</v>
      </c>
      <c r="B109" s="6"/>
      <c r="C109" s="6"/>
      <c r="D109" s="188"/>
      <c r="E109" s="15" t="str">
        <f t="shared" si="5"/>
        <v/>
      </c>
      <c r="F109" s="36"/>
      <c r="G109" s="51" t="str">
        <f t="shared" si="6"/>
        <v/>
      </c>
      <c r="H109" s="307" t="b">
        <f t="shared" si="7"/>
        <v>0</v>
      </c>
      <c r="I109" s="308">
        <f t="shared" si="8"/>
        <v>1</v>
      </c>
    </row>
    <row r="110" spans="1:9">
      <c r="A110" s="125">
        <v>99</v>
      </c>
      <c r="B110" s="6"/>
      <c r="C110" s="6"/>
      <c r="D110" s="188"/>
      <c r="E110" s="15" t="str">
        <f t="shared" si="5"/>
        <v/>
      </c>
      <c r="F110" s="125"/>
      <c r="G110" s="51" t="str">
        <f t="shared" si="6"/>
        <v/>
      </c>
      <c r="H110" s="307" t="b">
        <f t="shared" si="7"/>
        <v>0</v>
      </c>
      <c r="I110" s="308">
        <f t="shared" si="8"/>
        <v>1</v>
      </c>
    </row>
    <row r="111" spans="1:9">
      <c r="A111" s="125">
        <v>100</v>
      </c>
      <c r="B111" s="126"/>
      <c r="C111" s="126"/>
      <c r="D111" s="128"/>
      <c r="E111" s="15" t="str">
        <f t="shared" si="5"/>
        <v/>
      </c>
      <c r="F111" s="125"/>
      <c r="G111" s="51" t="str">
        <f t="shared" si="6"/>
        <v/>
      </c>
      <c r="H111" s="307" t="b">
        <f t="shared" si="7"/>
        <v>0</v>
      </c>
      <c r="I111" s="308">
        <f t="shared" si="8"/>
        <v>1</v>
      </c>
    </row>
    <row r="112" spans="1:9">
      <c r="A112" s="125">
        <v>101</v>
      </c>
      <c r="B112" s="126"/>
      <c r="C112" s="126"/>
      <c r="D112" s="128"/>
      <c r="E112" s="15" t="str">
        <f t="shared" si="5"/>
        <v/>
      </c>
      <c r="F112" s="125"/>
      <c r="G112" s="51" t="str">
        <f t="shared" si="6"/>
        <v/>
      </c>
      <c r="H112" s="307" t="b">
        <f t="shared" si="7"/>
        <v>0</v>
      </c>
      <c r="I112" s="308">
        <f t="shared" si="8"/>
        <v>1</v>
      </c>
    </row>
    <row r="113" spans="1:9">
      <c r="A113" s="125">
        <v>102</v>
      </c>
      <c r="B113" s="126"/>
      <c r="C113" s="126"/>
      <c r="D113" s="128"/>
      <c r="E113" s="15" t="str">
        <f t="shared" si="5"/>
        <v/>
      </c>
      <c r="F113" s="125"/>
      <c r="G113" s="51" t="str">
        <f t="shared" si="6"/>
        <v/>
      </c>
      <c r="H113" s="307" t="b">
        <f t="shared" si="7"/>
        <v>0</v>
      </c>
      <c r="I113" s="308">
        <f t="shared" si="8"/>
        <v>1</v>
      </c>
    </row>
    <row r="114" spans="1:9">
      <c r="A114" s="125">
        <v>103</v>
      </c>
      <c r="B114" s="126"/>
      <c r="C114" s="126"/>
      <c r="D114" s="128"/>
      <c r="E114" s="15" t="str">
        <f t="shared" si="5"/>
        <v/>
      </c>
      <c r="F114" s="125"/>
      <c r="G114" s="51" t="str">
        <f t="shared" si="6"/>
        <v/>
      </c>
      <c r="H114" s="307" t="b">
        <f t="shared" si="7"/>
        <v>0</v>
      </c>
      <c r="I114" s="308">
        <f t="shared" si="8"/>
        <v>1</v>
      </c>
    </row>
    <row r="115" spans="1:9">
      <c r="A115" s="125">
        <v>104</v>
      </c>
      <c r="B115" s="126"/>
      <c r="C115" s="126"/>
      <c r="D115" s="128"/>
      <c r="E115" s="15" t="str">
        <f t="shared" si="5"/>
        <v/>
      </c>
      <c r="F115" s="125"/>
      <c r="G115" s="51" t="str">
        <f t="shared" si="6"/>
        <v/>
      </c>
      <c r="H115" s="307" t="b">
        <f t="shared" si="7"/>
        <v>0</v>
      </c>
      <c r="I115" s="308">
        <f t="shared" si="8"/>
        <v>1</v>
      </c>
    </row>
    <row r="116" spans="1:9">
      <c r="A116" s="125">
        <v>105</v>
      </c>
      <c r="B116" s="126"/>
      <c r="C116" s="126"/>
      <c r="D116" s="128"/>
      <c r="E116" s="15" t="str">
        <f t="shared" si="5"/>
        <v/>
      </c>
      <c r="F116" s="125"/>
      <c r="G116" s="51" t="str">
        <f t="shared" si="6"/>
        <v/>
      </c>
      <c r="H116" s="307" t="b">
        <f t="shared" si="7"/>
        <v>0</v>
      </c>
      <c r="I116" s="308">
        <f t="shared" si="8"/>
        <v>1</v>
      </c>
    </row>
    <row r="117" spans="1:9">
      <c r="A117" s="125">
        <v>106</v>
      </c>
      <c r="B117" s="126"/>
      <c r="C117" s="126"/>
      <c r="D117" s="128"/>
      <c r="E117" s="15" t="str">
        <f t="shared" si="5"/>
        <v/>
      </c>
      <c r="F117" s="125"/>
      <c r="G117" s="51" t="str">
        <f t="shared" si="6"/>
        <v/>
      </c>
      <c r="H117" s="307" t="b">
        <f t="shared" si="7"/>
        <v>0</v>
      </c>
      <c r="I117" s="308">
        <f t="shared" si="8"/>
        <v>1</v>
      </c>
    </row>
    <row r="118" spans="1:9">
      <c r="A118" s="125">
        <v>107</v>
      </c>
      <c r="B118" s="126"/>
      <c r="C118" s="126"/>
      <c r="D118" s="128"/>
      <c r="E118" s="15" t="str">
        <f t="shared" si="5"/>
        <v/>
      </c>
      <c r="F118" s="125"/>
      <c r="G118" s="51" t="str">
        <f t="shared" si="6"/>
        <v/>
      </c>
      <c r="H118" s="307" t="b">
        <f t="shared" si="7"/>
        <v>0</v>
      </c>
      <c r="I118" s="308">
        <f t="shared" si="8"/>
        <v>1</v>
      </c>
    </row>
    <row r="119" spans="1:9">
      <c r="A119" s="125">
        <v>108</v>
      </c>
      <c r="B119" s="126"/>
      <c r="C119" s="126"/>
      <c r="D119" s="128"/>
      <c r="E119" s="15" t="str">
        <f t="shared" si="5"/>
        <v/>
      </c>
      <c r="F119" s="125"/>
      <c r="G119" s="51" t="str">
        <f t="shared" si="6"/>
        <v/>
      </c>
      <c r="H119" s="307" t="b">
        <f t="shared" si="7"/>
        <v>0</v>
      </c>
      <c r="I119" s="308">
        <f t="shared" si="8"/>
        <v>1</v>
      </c>
    </row>
    <row r="120" spans="1:9">
      <c r="A120" s="125">
        <v>109</v>
      </c>
      <c r="B120" s="126"/>
      <c r="C120" s="126"/>
      <c r="D120" s="128"/>
      <c r="E120" s="15" t="str">
        <f t="shared" si="5"/>
        <v/>
      </c>
      <c r="F120" s="125"/>
      <c r="G120" s="51" t="str">
        <f t="shared" si="6"/>
        <v/>
      </c>
      <c r="H120" s="307" t="b">
        <f t="shared" si="7"/>
        <v>0</v>
      </c>
      <c r="I120" s="308">
        <f t="shared" si="8"/>
        <v>1</v>
      </c>
    </row>
    <row r="121" spans="1:9">
      <c r="A121" s="125">
        <v>110</v>
      </c>
      <c r="B121" s="126"/>
      <c r="C121" s="126"/>
      <c r="D121" s="128"/>
      <c r="E121" s="15" t="str">
        <f t="shared" si="5"/>
        <v/>
      </c>
      <c r="F121" s="125"/>
      <c r="G121" s="51" t="str">
        <f t="shared" si="6"/>
        <v/>
      </c>
      <c r="H121" s="307" t="b">
        <f t="shared" si="7"/>
        <v>0</v>
      </c>
      <c r="I121" s="308">
        <f t="shared" si="8"/>
        <v>1</v>
      </c>
    </row>
    <row r="122" spans="1:9">
      <c r="A122" s="125">
        <v>111</v>
      </c>
      <c r="B122" s="126"/>
      <c r="C122" s="126"/>
      <c r="D122" s="128"/>
      <c r="E122" s="15" t="str">
        <f t="shared" si="5"/>
        <v/>
      </c>
      <c r="F122" s="125"/>
      <c r="G122" s="51" t="str">
        <f t="shared" si="6"/>
        <v/>
      </c>
      <c r="H122" s="307" t="b">
        <f t="shared" si="7"/>
        <v>0</v>
      </c>
      <c r="I122" s="308">
        <f t="shared" si="8"/>
        <v>1</v>
      </c>
    </row>
    <row r="123" spans="1:9">
      <c r="A123" s="125">
        <v>112</v>
      </c>
      <c r="B123" s="126"/>
      <c r="C123" s="126"/>
      <c r="D123" s="128"/>
      <c r="E123" s="15" t="str">
        <f t="shared" si="5"/>
        <v/>
      </c>
      <c r="F123" s="125"/>
      <c r="G123" s="51" t="str">
        <f t="shared" si="6"/>
        <v/>
      </c>
      <c r="H123" s="307" t="b">
        <f t="shared" si="7"/>
        <v>0</v>
      </c>
      <c r="I123" s="308">
        <f t="shared" si="8"/>
        <v>1</v>
      </c>
    </row>
    <row r="124" spans="1:9">
      <c r="A124" s="125">
        <v>113</v>
      </c>
      <c r="B124" s="126"/>
      <c r="C124" s="126"/>
      <c r="D124" s="128"/>
      <c r="E124" s="15" t="str">
        <f t="shared" si="5"/>
        <v/>
      </c>
      <c r="F124" s="125"/>
      <c r="G124" s="51" t="str">
        <f t="shared" si="6"/>
        <v/>
      </c>
      <c r="H124" s="307" t="b">
        <f t="shared" si="7"/>
        <v>0</v>
      </c>
      <c r="I124" s="308">
        <f t="shared" si="8"/>
        <v>1</v>
      </c>
    </row>
    <row r="125" spans="1:9">
      <c r="A125" s="125">
        <v>114</v>
      </c>
      <c r="B125" s="126"/>
      <c r="C125" s="126"/>
      <c r="D125" s="128"/>
      <c r="E125" s="15" t="str">
        <f t="shared" si="5"/>
        <v/>
      </c>
      <c r="F125" s="125"/>
      <c r="G125" s="51" t="str">
        <f t="shared" si="6"/>
        <v/>
      </c>
      <c r="H125" s="307" t="b">
        <f t="shared" si="7"/>
        <v>0</v>
      </c>
      <c r="I125" s="308">
        <f t="shared" si="8"/>
        <v>1</v>
      </c>
    </row>
    <row r="126" spans="1:9">
      <c r="A126" s="125">
        <v>115</v>
      </c>
      <c r="B126" s="126"/>
      <c r="C126" s="126"/>
      <c r="D126" s="128"/>
      <c r="E126" s="15" t="str">
        <f t="shared" si="5"/>
        <v/>
      </c>
      <c r="F126" s="125"/>
      <c r="G126" s="51" t="str">
        <f t="shared" si="6"/>
        <v/>
      </c>
      <c r="H126" s="307" t="b">
        <f t="shared" si="7"/>
        <v>0</v>
      </c>
      <c r="I126" s="308">
        <f t="shared" si="8"/>
        <v>1</v>
      </c>
    </row>
    <row r="127" spans="1:9">
      <c r="A127" s="125">
        <v>116</v>
      </c>
      <c r="B127" s="126"/>
      <c r="C127" s="126"/>
      <c r="D127" s="128"/>
      <c r="E127" s="15" t="str">
        <f t="shared" si="5"/>
        <v/>
      </c>
      <c r="F127" s="125"/>
      <c r="G127" s="51" t="str">
        <f t="shared" si="6"/>
        <v/>
      </c>
      <c r="H127" s="307" t="b">
        <f t="shared" si="7"/>
        <v>0</v>
      </c>
      <c r="I127" s="308">
        <f t="shared" si="8"/>
        <v>1</v>
      </c>
    </row>
    <row r="128" spans="1:9">
      <c r="A128" s="125">
        <v>117</v>
      </c>
      <c r="B128" s="126"/>
      <c r="C128" s="126"/>
      <c r="D128" s="128"/>
      <c r="E128" s="15" t="str">
        <f t="shared" si="5"/>
        <v/>
      </c>
      <c r="F128" s="125"/>
      <c r="G128" s="51" t="str">
        <f t="shared" si="6"/>
        <v/>
      </c>
      <c r="H128" s="307" t="b">
        <f t="shared" si="7"/>
        <v>0</v>
      </c>
      <c r="I128" s="308">
        <f t="shared" si="8"/>
        <v>1</v>
      </c>
    </row>
    <row r="129" spans="1:9">
      <c r="A129" s="125">
        <v>118</v>
      </c>
      <c r="B129" s="126"/>
      <c r="C129" s="126"/>
      <c r="D129" s="128"/>
      <c r="E129" s="15" t="str">
        <f t="shared" si="5"/>
        <v/>
      </c>
      <c r="F129" s="125"/>
      <c r="G129" s="51" t="str">
        <f t="shared" si="6"/>
        <v/>
      </c>
      <c r="H129" s="307" t="b">
        <f t="shared" si="7"/>
        <v>0</v>
      </c>
      <c r="I129" s="308">
        <f t="shared" si="8"/>
        <v>1</v>
      </c>
    </row>
    <row r="130" spans="1:9">
      <c r="A130" s="125">
        <v>119</v>
      </c>
      <c r="B130" s="126"/>
      <c r="C130" s="126"/>
      <c r="D130" s="128"/>
      <c r="E130" s="15" t="str">
        <f t="shared" si="5"/>
        <v/>
      </c>
      <c r="F130" s="125"/>
      <c r="G130" s="51" t="str">
        <f t="shared" si="6"/>
        <v/>
      </c>
      <c r="H130" s="307" t="b">
        <f t="shared" si="7"/>
        <v>0</v>
      </c>
      <c r="I130" s="308">
        <f t="shared" si="8"/>
        <v>1</v>
      </c>
    </row>
    <row r="131" spans="1:9">
      <c r="A131" s="125">
        <v>120</v>
      </c>
      <c r="B131" s="126"/>
      <c r="C131" s="126"/>
      <c r="D131" s="128"/>
      <c r="E131" s="15" t="str">
        <f t="shared" si="5"/>
        <v/>
      </c>
      <c r="F131" s="125"/>
      <c r="G131" s="51" t="str">
        <f t="shared" si="6"/>
        <v/>
      </c>
      <c r="H131" s="307" t="b">
        <f t="shared" si="7"/>
        <v>0</v>
      </c>
      <c r="I131" s="308">
        <f t="shared" si="8"/>
        <v>1</v>
      </c>
    </row>
    <row r="132" spans="1:9">
      <c r="A132" s="125">
        <v>121</v>
      </c>
      <c r="B132" s="126"/>
      <c r="C132" s="126"/>
      <c r="D132" s="128"/>
      <c r="E132" s="15" t="str">
        <f t="shared" si="5"/>
        <v/>
      </c>
      <c r="F132" s="125"/>
      <c r="G132" s="51" t="str">
        <f t="shared" si="6"/>
        <v/>
      </c>
      <c r="H132" s="307" t="b">
        <f t="shared" si="7"/>
        <v>0</v>
      </c>
      <c r="I132" s="308">
        <f t="shared" si="8"/>
        <v>1</v>
      </c>
    </row>
    <row r="133" spans="1:9">
      <c r="A133" s="125">
        <v>122</v>
      </c>
      <c r="B133" s="126"/>
      <c r="C133" s="126"/>
      <c r="D133" s="128"/>
      <c r="E133" s="15" t="str">
        <f t="shared" si="5"/>
        <v/>
      </c>
      <c r="F133" s="125"/>
      <c r="G133" s="51" t="str">
        <f t="shared" si="6"/>
        <v/>
      </c>
      <c r="H133" s="307" t="b">
        <f t="shared" si="7"/>
        <v>0</v>
      </c>
      <c r="I133" s="308">
        <f t="shared" si="8"/>
        <v>1</v>
      </c>
    </row>
    <row r="134" spans="1:9">
      <c r="A134" s="125">
        <v>123</v>
      </c>
      <c r="B134" s="126"/>
      <c r="C134" s="126"/>
      <c r="D134" s="128"/>
      <c r="E134" s="15" t="str">
        <f t="shared" si="5"/>
        <v/>
      </c>
      <c r="F134" s="125"/>
      <c r="G134" s="51" t="str">
        <f t="shared" si="6"/>
        <v/>
      </c>
      <c r="H134" s="307" t="b">
        <f t="shared" si="7"/>
        <v>0</v>
      </c>
      <c r="I134" s="308">
        <f t="shared" si="8"/>
        <v>1</v>
      </c>
    </row>
    <row r="135" spans="1:9">
      <c r="A135" s="125">
        <v>124</v>
      </c>
      <c r="B135" s="126"/>
      <c r="C135" s="126"/>
      <c r="D135" s="128"/>
      <c r="E135" s="15" t="str">
        <f t="shared" si="5"/>
        <v/>
      </c>
      <c r="F135" s="125"/>
      <c r="G135" s="51" t="str">
        <f t="shared" si="6"/>
        <v/>
      </c>
      <c r="H135" s="307" t="b">
        <f t="shared" si="7"/>
        <v>0</v>
      </c>
      <c r="I135" s="308">
        <f t="shared" si="8"/>
        <v>1</v>
      </c>
    </row>
    <row r="136" spans="1:9">
      <c r="A136" s="125">
        <v>125</v>
      </c>
      <c r="B136" s="126"/>
      <c r="C136" s="126"/>
      <c r="D136" s="128"/>
      <c r="E136" s="15" t="str">
        <f t="shared" si="5"/>
        <v/>
      </c>
      <c r="F136" s="125"/>
      <c r="G136" s="51" t="str">
        <f t="shared" si="6"/>
        <v/>
      </c>
      <c r="H136" s="307" t="b">
        <f t="shared" si="7"/>
        <v>0</v>
      </c>
      <c r="I136" s="308">
        <f t="shared" si="8"/>
        <v>1</v>
      </c>
    </row>
    <row r="137" spans="1:9">
      <c r="A137" s="125">
        <v>126</v>
      </c>
      <c r="B137" s="126"/>
      <c r="C137" s="126"/>
      <c r="D137" s="128"/>
      <c r="E137" s="15" t="str">
        <f t="shared" si="5"/>
        <v/>
      </c>
      <c r="F137" s="125"/>
      <c r="G137" s="51" t="str">
        <f t="shared" si="6"/>
        <v/>
      </c>
      <c r="H137" s="307" t="b">
        <f t="shared" si="7"/>
        <v>0</v>
      </c>
      <c r="I137" s="308">
        <f t="shared" si="8"/>
        <v>1</v>
      </c>
    </row>
    <row r="138" spans="1:9">
      <c r="A138" s="125">
        <v>127</v>
      </c>
      <c r="B138" s="126"/>
      <c r="C138" s="126"/>
      <c r="D138" s="128"/>
      <c r="E138" s="15" t="str">
        <f t="shared" si="5"/>
        <v/>
      </c>
      <c r="F138" s="125"/>
      <c r="G138" s="51" t="str">
        <f t="shared" si="6"/>
        <v/>
      </c>
      <c r="H138" s="307" t="b">
        <f t="shared" si="7"/>
        <v>0</v>
      </c>
      <c r="I138" s="308">
        <f t="shared" si="8"/>
        <v>1</v>
      </c>
    </row>
    <row r="139" spans="1:9">
      <c r="A139" s="125">
        <v>128</v>
      </c>
      <c r="B139" s="126"/>
      <c r="C139" s="126"/>
      <c r="D139" s="128"/>
      <c r="E139" s="15" t="str">
        <f t="shared" si="5"/>
        <v/>
      </c>
      <c r="F139" s="125"/>
      <c r="G139" s="51" t="str">
        <f t="shared" si="6"/>
        <v/>
      </c>
      <c r="H139" s="307" t="b">
        <f t="shared" si="7"/>
        <v>0</v>
      </c>
      <c r="I139" s="308">
        <f t="shared" si="8"/>
        <v>1</v>
      </c>
    </row>
    <row r="140" spans="1:9">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c r="A141" s="125">
        <v>130</v>
      </c>
      <c r="B141" s="126"/>
      <c r="C141" s="126"/>
      <c r="D141" s="128"/>
      <c r="E141" s="15" t="str">
        <f t="shared" si="9"/>
        <v/>
      </c>
      <c r="F141" s="125"/>
      <c r="G141" s="51" t="str">
        <f t="shared" si="10"/>
        <v/>
      </c>
      <c r="H141" s="307" t="b">
        <f t="shared" si="11"/>
        <v>0</v>
      </c>
      <c r="I141" s="308">
        <f t="shared" ref="I141:I204" si="12">LEN(B141)-LEN(SUBSTITUTE(B141,",",""))+1</f>
        <v>1</v>
      </c>
    </row>
    <row r="142" spans="1:9">
      <c r="A142" s="125">
        <v>131</v>
      </c>
      <c r="B142" s="126"/>
      <c r="C142" s="126"/>
      <c r="D142" s="128"/>
      <c r="E142" s="15" t="str">
        <f t="shared" si="9"/>
        <v/>
      </c>
      <c r="F142" s="125"/>
      <c r="G142" s="51" t="str">
        <f t="shared" si="10"/>
        <v/>
      </c>
      <c r="H142" s="307" t="b">
        <f t="shared" si="11"/>
        <v>0</v>
      </c>
      <c r="I142" s="308">
        <f t="shared" si="12"/>
        <v>1</v>
      </c>
    </row>
    <row r="143" spans="1:9">
      <c r="A143" s="125">
        <v>132</v>
      </c>
      <c r="B143" s="126"/>
      <c r="C143" s="126"/>
      <c r="D143" s="128"/>
      <c r="E143" s="15" t="str">
        <f t="shared" si="9"/>
        <v/>
      </c>
      <c r="F143" s="125"/>
      <c r="G143" s="51" t="str">
        <f t="shared" si="10"/>
        <v/>
      </c>
      <c r="H143" s="307" t="b">
        <f t="shared" si="11"/>
        <v>0</v>
      </c>
      <c r="I143" s="308">
        <f t="shared" si="12"/>
        <v>1</v>
      </c>
    </row>
    <row r="144" spans="1:9">
      <c r="A144" s="125">
        <v>133</v>
      </c>
      <c r="B144" s="126"/>
      <c r="C144" s="126"/>
      <c r="D144" s="128"/>
      <c r="E144" s="15" t="str">
        <f t="shared" si="9"/>
        <v/>
      </c>
      <c r="F144" s="125"/>
      <c r="G144" s="51" t="str">
        <f t="shared" si="10"/>
        <v/>
      </c>
      <c r="H144" s="307" t="b">
        <f t="shared" si="11"/>
        <v>0</v>
      </c>
      <c r="I144" s="308">
        <f t="shared" si="12"/>
        <v>1</v>
      </c>
    </row>
    <row r="145" spans="1:9">
      <c r="A145" s="125">
        <v>134</v>
      </c>
      <c r="B145" s="126"/>
      <c r="C145" s="126"/>
      <c r="D145" s="128"/>
      <c r="E145" s="15" t="str">
        <f t="shared" si="9"/>
        <v/>
      </c>
      <c r="F145" s="125"/>
      <c r="G145" s="51" t="str">
        <f t="shared" si="10"/>
        <v/>
      </c>
      <c r="H145" s="307" t="b">
        <f t="shared" si="11"/>
        <v>0</v>
      </c>
      <c r="I145" s="308">
        <f t="shared" si="12"/>
        <v>1</v>
      </c>
    </row>
    <row r="146" spans="1:9">
      <c r="A146" s="125">
        <v>135</v>
      </c>
      <c r="B146" s="126"/>
      <c r="C146" s="126"/>
      <c r="D146" s="128"/>
      <c r="E146" s="15" t="str">
        <f t="shared" si="9"/>
        <v/>
      </c>
      <c r="F146" s="125"/>
      <c r="G146" s="51" t="str">
        <f t="shared" si="10"/>
        <v/>
      </c>
      <c r="H146" s="307" t="b">
        <f t="shared" si="11"/>
        <v>0</v>
      </c>
      <c r="I146" s="308">
        <f t="shared" si="12"/>
        <v>1</v>
      </c>
    </row>
    <row r="147" spans="1:9">
      <c r="A147" s="125">
        <v>136</v>
      </c>
      <c r="B147" s="126"/>
      <c r="C147" s="126"/>
      <c r="D147" s="128"/>
      <c r="E147" s="15" t="str">
        <f t="shared" si="9"/>
        <v/>
      </c>
      <c r="F147" s="125"/>
      <c r="G147" s="51" t="str">
        <f t="shared" si="10"/>
        <v/>
      </c>
      <c r="H147" s="307" t="b">
        <f t="shared" si="11"/>
        <v>0</v>
      </c>
      <c r="I147" s="308">
        <f t="shared" si="12"/>
        <v>1</v>
      </c>
    </row>
    <row r="148" spans="1:9">
      <c r="A148" s="125">
        <v>137</v>
      </c>
      <c r="B148" s="126"/>
      <c r="C148" s="126"/>
      <c r="D148" s="128"/>
      <c r="E148" s="15" t="str">
        <f t="shared" si="9"/>
        <v/>
      </c>
      <c r="F148" s="125"/>
      <c r="G148" s="51" t="str">
        <f t="shared" si="10"/>
        <v/>
      </c>
      <c r="H148" s="307" t="b">
        <f t="shared" si="11"/>
        <v>0</v>
      </c>
      <c r="I148" s="308">
        <f t="shared" si="12"/>
        <v>1</v>
      </c>
    </row>
    <row r="149" spans="1:9">
      <c r="A149" s="125">
        <v>138</v>
      </c>
      <c r="B149" s="126"/>
      <c r="C149" s="126"/>
      <c r="D149" s="128"/>
      <c r="E149" s="15" t="str">
        <f t="shared" si="9"/>
        <v/>
      </c>
      <c r="F149" s="125"/>
      <c r="G149" s="51" t="str">
        <f t="shared" si="10"/>
        <v/>
      </c>
      <c r="H149" s="307" t="b">
        <f t="shared" si="11"/>
        <v>0</v>
      </c>
      <c r="I149" s="308">
        <f t="shared" si="12"/>
        <v>1</v>
      </c>
    </row>
    <row r="150" spans="1:9">
      <c r="A150" s="125">
        <v>139</v>
      </c>
      <c r="B150" s="126"/>
      <c r="C150" s="126"/>
      <c r="D150" s="128"/>
      <c r="E150" s="15" t="str">
        <f t="shared" si="9"/>
        <v/>
      </c>
      <c r="F150" s="125"/>
      <c r="G150" s="51" t="str">
        <f t="shared" si="10"/>
        <v/>
      </c>
      <c r="H150" s="307" t="b">
        <f t="shared" si="11"/>
        <v>0</v>
      </c>
      <c r="I150" s="308">
        <f t="shared" si="12"/>
        <v>1</v>
      </c>
    </row>
    <row r="151" spans="1:9">
      <c r="A151" s="125">
        <v>140</v>
      </c>
      <c r="B151" s="126"/>
      <c r="C151" s="126"/>
      <c r="D151" s="128"/>
      <c r="E151" s="15" t="str">
        <f t="shared" si="9"/>
        <v/>
      </c>
      <c r="F151" s="125"/>
      <c r="G151" s="51" t="str">
        <f t="shared" si="10"/>
        <v/>
      </c>
      <c r="H151" s="307" t="b">
        <f t="shared" si="11"/>
        <v>0</v>
      </c>
      <c r="I151" s="308">
        <f t="shared" si="12"/>
        <v>1</v>
      </c>
    </row>
    <row r="152" spans="1:9">
      <c r="A152" s="125">
        <v>141</v>
      </c>
      <c r="B152" s="126"/>
      <c r="C152" s="126"/>
      <c r="D152" s="128"/>
      <c r="E152" s="15" t="str">
        <f t="shared" si="9"/>
        <v/>
      </c>
      <c r="F152" s="125"/>
      <c r="G152" s="51" t="str">
        <f t="shared" si="10"/>
        <v/>
      </c>
      <c r="H152" s="307" t="b">
        <f t="shared" si="11"/>
        <v>0</v>
      </c>
      <c r="I152" s="308">
        <f t="shared" si="12"/>
        <v>1</v>
      </c>
    </row>
    <row r="153" spans="1:9">
      <c r="A153" s="125">
        <v>142</v>
      </c>
      <c r="B153" s="126"/>
      <c r="C153" s="126"/>
      <c r="D153" s="128"/>
      <c r="E153" s="15" t="str">
        <f t="shared" si="9"/>
        <v/>
      </c>
      <c r="F153" s="125"/>
      <c r="G153" s="51" t="str">
        <f t="shared" si="10"/>
        <v/>
      </c>
      <c r="H153" s="307" t="b">
        <f t="shared" si="11"/>
        <v>0</v>
      </c>
      <c r="I153" s="308">
        <f t="shared" si="12"/>
        <v>1</v>
      </c>
    </row>
    <row r="154" spans="1:9">
      <c r="A154" s="125">
        <v>143</v>
      </c>
      <c r="B154" s="126"/>
      <c r="C154" s="126"/>
      <c r="D154" s="128"/>
      <c r="E154" s="15" t="str">
        <f t="shared" si="9"/>
        <v/>
      </c>
      <c r="F154" s="125"/>
      <c r="G154" s="51" t="str">
        <f t="shared" si="10"/>
        <v/>
      </c>
      <c r="H154" s="307" t="b">
        <f t="shared" si="11"/>
        <v>0</v>
      </c>
      <c r="I154" s="308">
        <f t="shared" si="12"/>
        <v>1</v>
      </c>
    </row>
    <row r="155" spans="1:9">
      <c r="A155" s="125">
        <v>144</v>
      </c>
      <c r="B155" s="126"/>
      <c r="C155" s="126"/>
      <c r="D155" s="128"/>
      <c r="E155" s="15" t="str">
        <f t="shared" si="9"/>
        <v/>
      </c>
      <c r="F155" s="125"/>
      <c r="G155" s="51" t="str">
        <f t="shared" si="10"/>
        <v/>
      </c>
      <c r="H155" s="307" t="b">
        <f t="shared" si="11"/>
        <v>0</v>
      </c>
      <c r="I155" s="308">
        <f t="shared" si="12"/>
        <v>1</v>
      </c>
    </row>
    <row r="156" spans="1:9">
      <c r="A156" s="125">
        <v>145</v>
      </c>
      <c r="B156" s="126"/>
      <c r="C156" s="126"/>
      <c r="D156" s="128"/>
      <c r="E156" s="15" t="str">
        <f t="shared" si="9"/>
        <v/>
      </c>
      <c r="F156" s="125"/>
      <c r="G156" s="51" t="str">
        <f t="shared" si="10"/>
        <v/>
      </c>
      <c r="H156" s="307" t="b">
        <f t="shared" si="11"/>
        <v>0</v>
      </c>
      <c r="I156" s="308">
        <f t="shared" si="12"/>
        <v>1</v>
      </c>
    </row>
    <row r="157" spans="1:9">
      <c r="A157" s="125">
        <v>146</v>
      </c>
      <c r="B157" s="126"/>
      <c r="C157" s="126"/>
      <c r="D157" s="128"/>
      <c r="E157" s="15" t="str">
        <f t="shared" si="9"/>
        <v/>
      </c>
      <c r="F157" s="125"/>
      <c r="G157" s="51" t="str">
        <f t="shared" si="10"/>
        <v/>
      </c>
      <c r="H157" s="307" t="b">
        <f t="shared" si="11"/>
        <v>0</v>
      </c>
      <c r="I157" s="308">
        <f t="shared" si="12"/>
        <v>1</v>
      </c>
    </row>
    <row r="158" spans="1:9">
      <c r="A158" s="125">
        <v>147</v>
      </c>
      <c r="B158" s="126"/>
      <c r="C158" s="126"/>
      <c r="D158" s="128"/>
      <c r="E158" s="15" t="str">
        <f t="shared" si="9"/>
        <v/>
      </c>
      <c r="F158" s="125"/>
      <c r="G158" s="51" t="str">
        <f t="shared" si="10"/>
        <v/>
      </c>
      <c r="H158" s="307" t="b">
        <f t="shared" si="11"/>
        <v>0</v>
      </c>
      <c r="I158" s="308">
        <f t="shared" si="12"/>
        <v>1</v>
      </c>
    </row>
    <row r="159" spans="1:9">
      <c r="A159" s="125">
        <v>148</v>
      </c>
      <c r="B159" s="126"/>
      <c r="C159" s="126"/>
      <c r="D159" s="128"/>
      <c r="E159" s="15" t="str">
        <f t="shared" si="9"/>
        <v/>
      </c>
      <c r="F159" s="125"/>
      <c r="G159" s="51" t="str">
        <f t="shared" si="10"/>
        <v/>
      </c>
      <c r="H159" s="307" t="b">
        <f t="shared" si="11"/>
        <v>0</v>
      </c>
      <c r="I159" s="308">
        <f t="shared" si="12"/>
        <v>1</v>
      </c>
    </row>
    <row r="160" spans="1:9">
      <c r="A160" s="125">
        <v>149</v>
      </c>
      <c r="B160" s="126"/>
      <c r="C160" s="126"/>
      <c r="D160" s="128"/>
      <c r="E160" s="15" t="str">
        <f t="shared" si="9"/>
        <v/>
      </c>
      <c r="F160" s="125"/>
      <c r="G160" s="51" t="str">
        <f t="shared" si="10"/>
        <v/>
      </c>
      <c r="H160" s="307" t="b">
        <f t="shared" si="11"/>
        <v>0</v>
      </c>
      <c r="I160" s="308">
        <f t="shared" si="12"/>
        <v>1</v>
      </c>
    </row>
    <row r="161" spans="1:9">
      <c r="A161" s="125">
        <v>150</v>
      </c>
      <c r="B161" s="126"/>
      <c r="C161" s="126"/>
      <c r="D161" s="128"/>
      <c r="E161" s="15" t="str">
        <f t="shared" si="9"/>
        <v/>
      </c>
      <c r="F161" s="125"/>
      <c r="G161" s="51" t="str">
        <f t="shared" si="10"/>
        <v/>
      </c>
      <c r="H161" s="307" t="b">
        <f t="shared" si="11"/>
        <v>0</v>
      </c>
      <c r="I161" s="308">
        <f t="shared" si="12"/>
        <v>1</v>
      </c>
    </row>
    <row r="162" spans="1:9">
      <c r="A162" s="125">
        <v>151</v>
      </c>
      <c r="B162" s="126"/>
      <c r="C162" s="126"/>
      <c r="D162" s="128"/>
      <c r="E162" s="15" t="str">
        <f t="shared" si="9"/>
        <v/>
      </c>
      <c r="F162" s="125"/>
      <c r="G162" s="51" t="str">
        <f t="shared" si="10"/>
        <v/>
      </c>
      <c r="H162" s="307" t="b">
        <f t="shared" si="11"/>
        <v>0</v>
      </c>
      <c r="I162" s="308">
        <f t="shared" si="12"/>
        <v>1</v>
      </c>
    </row>
    <row r="163" spans="1:9">
      <c r="A163" s="125">
        <v>152</v>
      </c>
      <c r="B163" s="126"/>
      <c r="C163" s="126"/>
      <c r="D163" s="128"/>
      <c r="E163" s="15" t="str">
        <f t="shared" si="9"/>
        <v/>
      </c>
      <c r="F163" s="125"/>
      <c r="G163" s="51" t="str">
        <f t="shared" si="10"/>
        <v/>
      </c>
      <c r="H163" s="307" t="b">
        <f t="shared" si="11"/>
        <v>0</v>
      </c>
      <c r="I163" s="308">
        <f t="shared" si="12"/>
        <v>1</v>
      </c>
    </row>
    <row r="164" spans="1:9">
      <c r="A164" s="125">
        <v>153</v>
      </c>
      <c r="B164" s="126"/>
      <c r="C164" s="126"/>
      <c r="D164" s="128"/>
      <c r="E164" s="15" t="str">
        <f t="shared" si="9"/>
        <v/>
      </c>
      <c r="F164" s="125"/>
      <c r="G164" s="51" t="str">
        <f t="shared" si="10"/>
        <v/>
      </c>
      <c r="H164" s="307" t="b">
        <f t="shared" si="11"/>
        <v>0</v>
      </c>
      <c r="I164" s="308">
        <f t="shared" si="12"/>
        <v>1</v>
      </c>
    </row>
    <row r="165" spans="1:9">
      <c r="A165" s="125">
        <v>154</v>
      </c>
      <c r="B165" s="126"/>
      <c r="C165" s="126"/>
      <c r="D165" s="128"/>
      <c r="E165" s="15" t="str">
        <f t="shared" si="9"/>
        <v/>
      </c>
      <c r="F165" s="125"/>
      <c r="G165" s="51" t="str">
        <f t="shared" si="10"/>
        <v/>
      </c>
      <c r="H165" s="307" t="b">
        <f t="shared" si="11"/>
        <v>0</v>
      </c>
      <c r="I165" s="308">
        <f t="shared" si="12"/>
        <v>1</v>
      </c>
    </row>
    <row r="166" spans="1:9">
      <c r="A166" s="125">
        <v>155</v>
      </c>
      <c r="B166" s="126"/>
      <c r="C166" s="126"/>
      <c r="D166" s="128"/>
      <c r="E166" s="15" t="str">
        <f t="shared" si="9"/>
        <v/>
      </c>
      <c r="F166" s="125"/>
      <c r="G166" s="51" t="str">
        <f t="shared" si="10"/>
        <v/>
      </c>
      <c r="H166" s="307" t="b">
        <f t="shared" si="11"/>
        <v>0</v>
      </c>
      <c r="I166" s="308">
        <f t="shared" si="12"/>
        <v>1</v>
      </c>
    </row>
    <row r="167" spans="1:9">
      <c r="A167" s="125">
        <v>156</v>
      </c>
      <c r="B167" s="126"/>
      <c r="C167" s="126"/>
      <c r="D167" s="128"/>
      <c r="E167" s="15" t="str">
        <f t="shared" si="9"/>
        <v/>
      </c>
      <c r="F167" s="125"/>
      <c r="G167" s="51" t="str">
        <f t="shared" si="10"/>
        <v/>
      </c>
      <c r="H167" s="307" t="b">
        <f t="shared" si="11"/>
        <v>0</v>
      </c>
      <c r="I167" s="308">
        <f t="shared" si="12"/>
        <v>1</v>
      </c>
    </row>
    <row r="168" spans="1:9">
      <c r="A168" s="125">
        <v>157</v>
      </c>
      <c r="B168" s="126"/>
      <c r="C168" s="126"/>
      <c r="D168" s="128"/>
      <c r="E168" s="15" t="str">
        <f t="shared" si="9"/>
        <v/>
      </c>
      <c r="F168" s="125"/>
      <c r="G168" s="51" t="str">
        <f t="shared" si="10"/>
        <v/>
      </c>
      <c r="H168" s="307" t="b">
        <f t="shared" si="11"/>
        <v>0</v>
      </c>
      <c r="I168" s="308">
        <f t="shared" si="12"/>
        <v>1</v>
      </c>
    </row>
    <row r="169" spans="1:9">
      <c r="A169" s="125">
        <v>158</v>
      </c>
      <c r="B169" s="126"/>
      <c r="C169" s="126"/>
      <c r="D169" s="128"/>
      <c r="E169" s="15" t="str">
        <f t="shared" si="9"/>
        <v/>
      </c>
      <c r="F169" s="125"/>
      <c r="G169" s="51" t="str">
        <f t="shared" si="10"/>
        <v/>
      </c>
      <c r="H169" s="307" t="b">
        <f t="shared" si="11"/>
        <v>0</v>
      </c>
      <c r="I169" s="308">
        <f t="shared" si="12"/>
        <v>1</v>
      </c>
    </row>
    <row r="170" spans="1:9">
      <c r="A170" s="125">
        <v>159</v>
      </c>
      <c r="B170" s="126"/>
      <c r="C170" s="126"/>
      <c r="D170" s="128"/>
      <c r="E170" s="15" t="str">
        <f t="shared" si="9"/>
        <v/>
      </c>
      <c r="F170" s="125"/>
      <c r="G170" s="51" t="str">
        <f t="shared" si="10"/>
        <v/>
      </c>
      <c r="H170" s="307" t="b">
        <f t="shared" si="11"/>
        <v>0</v>
      </c>
      <c r="I170" s="308">
        <f t="shared" si="12"/>
        <v>1</v>
      </c>
    </row>
    <row r="171" spans="1:9">
      <c r="A171" s="125">
        <v>160</v>
      </c>
      <c r="B171" s="126"/>
      <c r="C171" s="126"/>
      <c r="D171" s="128"/>
      <c r="E171" s="15" t="str">
        <f t="shared" si="9"/>
        <v/>
      </c>
      <c r="F171" s="125"/>
      <c r="G171" s="51" t="str">
        <f t="shared" si="10"/>
        <v/>
      </c>
      <c r="H171" s="307" t="b">
        <f t="shared" si="11"/>
        <v>0</v>
      </c>
      <c r="I171" s="308">
        <f t="shared" si="12"/>
        <v>1</v>
      </c>
    </row>
    <row r="172" spans="1:9">
      <c r="A172" s="125">
        <v>161</v>
      </c>
      <c r="B172" s="126"/>
      <c r="C172" s="126"/>
      <c r="D172" s="128"/>
      <c r="E172" s="15" t="str">
        <f t="shared" si="9"/>
        <v/>
      </c>
      <c r="F172" s="125"/>
      <c r="G172" s="51" t="str">
        <f t="shared" si="10"/>
        <v/>
      </c>
      <c r="H172" s="307" t="b">
        <f t="shared" si="11"/>
        <v>0</v>
      </c>
      <c r="I172" s="308">
        <f t="shared" si="12"/>
        <v>1</v>
      </c>
    </row>
    <row r="173" spans="1:9">
      <c r="A173" s="125">
        <v>162</v>
      </c>
      <c r="B173" s="126"/>
      <c r="C173" s="126"/>
      <c r="D173" s="128"/>
      <c r="E173" s="15" t="str">
        <f t="shared" si="9"/>
        <v/>
      </c>
      <c r="F173" s="125"/>
      <c r="G173" s="51" t="str">
        <f t="shared" si="10"/>
        <v/>
      </c>
      <c r="H173" s="307" t="b">
        <f t="shared" si="11"/>
        <v>0</v>
      </c>
      <c r="I173" s="308">
        <f t="shared" si="12"/>
        <v>1</v>
      </c>
    </row>
    <row r="174" spans="1:9">
      <c r="A174" s="125">
        <v>163</v>
      </c>
      <c r="B174" s="126"/>
      <c r="C174" s="126"/>
      <c r="D174" s="128"/>
      <c r="E174" s="15" t="str">
        <f t="shared" si="9"/>
        <v/>
      </c>
      <c r="F174" s="125"/>
      <c r="G174" s="51" t="str">
        <f t="shared" si="10"/>
        <v/>
      </c>
      <c r="H174" s="307" t="b">
        <f t="shared" si="11"/>
        <v>0</v>
      </c>
      <c r="I174" s="308">
        <f t="shared" si="12"/>
        <v>1</v>
      </c>
    </row>
    <row r="175" spans="1:9">
      <c r="A175" s="125">
        <v>164</v>
      </c>
      <c r="B175" s="126"/>
      <c r="C175" s="126"/>
      <c r="D175" s="128"/>
      <c r="E175" s="15" t="str">
        <f t="shared" si="9"/>
        <v/>
      </c>
      <c r="F175" s="125"/>
      <c r="G175" s="51" t="str">
        <f t="shared" si="10"/>
        <v/>
      </c>
      <c r="H175" s="307" t="b">
        <f t="shared" si="11"/>
        <v>0</v>
      </c>
      <c r="I175" s="308">
        <f t="shared" si="12"/>
        <v>1</v>
      </c>
    </row>
    <row r="176" spans="1:9">
      <c r="A176" s="125">
        <v>165</v>
      </c>
      <c r="B176" s="126"/>
      <c r="C176" s="126"/>
      <c r="D176" s="128"/>
      <c r="E176" s="15" t="str">
        <f t="shared" si="9"/>
        <v/>
      </c>
      <c r="F176" s="125"/>
      <c r="G176" s="51" t="str">
        <f t="shared" si="10"/>
        <v/>
      </c>
      <c r="H176" s="307" t="b">
        <f t="shared" si="11"/>
        <v>0</v>
      </c>
      <c r="I176" s="308">
        <f t="shared" si="12"/>
        <v>1</v>
      </c>
    </row>
    <row r="177" spans="1:9">
      <c r="A177" s="125">
        <v>166</v>
      </c>
      <c r="B177" s="126"/>
      <c r="C177" s="126"/>
      <c r="D177" s="128"/>
      <c r="E177" s="15" t="str">
        <f t="shared" si="9"/>
        <v/>
      </c>
      <c r="F177" s="125"/>
      <c r="G177" s="51" t="str">
        <f t="shared" si="10"/>
        <v/>
      </c>
      <c r="H177" s="307" t="b">
        <f t="shared" si="11"/>
        <v>0</v>
      </c>
      <c r="I177" s="308">
        <f t="shared" si="12"/>
        <v>1</v>
      </c>
    </row>
    <row r="178" spans="1:9">
      <c r="A178" s="125">
        <v>167</v>
      </c>
      <c r="B178" s="126"/>
      <c r="C178" s="126"/>
      <c r="D178" s="128"/>
      <c r="E178" s="15" t="str">
        <f t="shared" si="9"/>
        <v/>
      </c>
      <c r="F178" s="125"/>
      <c r="G178" s="51" t="str">
        <f t="shared" si="10"/>
        <v/>
      </c>
      <c r="H178" s="307" t="b">
        <f t="shared" si="11"/>
        <v>0</v>
      </c>
      <c r="I178" s="308">
        <f t="shared" si="12"/>
        <v>1</v>
      </c>
    </row>
    <row r="179" spans="1:9">
      <c r="A179" s="125">
        <v>168</v>
      </c>
      <c r="B179" s="126"/>
      <c r="C179" s="126"/>
      <c r="D179" s="128"/>
      <c r="E179" s="15" t="str">
        <f t="shared" si="9"/>
        <v/>
      </c>
      <c r="F179" s="125"/>
      <c r="G179" s="51" t="str">
        <f t="shared" si="10"/>
        <v/>
      </c>
      <c r="H179" s="307" t="b">
        <f t="shared" si="11"/>
        <v>0</v>
      </c>
      <c r="I179" s="308">
        <f t="shared" si="12"/>
        <v>1</v>
      </c>
    </row>
    <row r="180" spans="1:9">
      <c r="A180" s="125">
        <v>169</v>
      </c>
      <c r="B180" s="126"/>
      <c r="C180" s="126"/>
      <c r="D180" s="128"/>
      <c r="E180" s="15" t="str">
        <f t="shared" si="9"/>
        <v/>
      </c>
      <c r="F180" s="125"/>
      <c r="G180" s="51" t="str">
        <f t="shared" si="10"/>
        <v/>
      </c>
      <c r="H180" s="307" t="b">
        <f t="shared" si="11"/>
        <v>0</v>
      </c>
      <c r="I180" s="308">
        <f t="shared" si="12"/>
        <v>1</v>
      </c>
    </row>
    <row r="181" spans="1:9">
      <c r="A181" s="125">
        <v>170</v>
      </c>
      <c r="B181" s="126"/>
      <c r="C181" s="126"/>
      <c r="D181" s="128"/>
      <c r="E181" s="15" t="str">
        <f t="shared" si="9"/>
        <v/>
      </c>
      <c r="F181" s="125"/>
      <c r="G181" s="51" t="str">
        <f t="shared" si="10"/>
        <v/>
      </c>
      <c r="H181" s="307" t="b">
        <f t="shared" si="11"/>
        <v>0</v>
      </c>
      <c r="I181" s="308">
        <f t="shared" si="12"/>
        <v>1</v>
      </c>
    </row>
    <row r="182" spans="1:9">
      <c r="A182" s="125">
        <v>171</v>
      </c>
      <c r="B182" s="126"/>
      <c r="C182" s="126"/>
      <c r="D182" s="128"/>
      <c r="E182" s="15" t="str">
        <f t="shared" si="9"/>
        <v/>
      </c>
      <c r="F182" s="125"/>
      <c r="G182" s="51" t="str">
        <f t="shared" si="10"/>
        <v/>
      </c>
      <c r="H182" s="307" t="b">
        <f t="shared" si="11"/>
        <v>0</v>
      </c>
      <c r="I182" s="308">
        <f t="shared" si="12"/>
        <v>1</v>
      </c>
    </row>
    <row r="183" spans="1:9">
      <c r="A183" s="125">
        <v>172</v>
      </c>
      <c r="B183" s="126"/>
      <c r="C183" s="126"/>
      <c r="D183" s="128"/>
      <c r="E183" s="15" t="str">
        <f t="shared" si="9"/>
        <v/>
      </c>
      <c r="F183" s="125"/>
      <c r="G183" s="51" t="str">
        <f t="shared" si="10"/>
        <v/>
      </c>
      <c r="H183" s="307" t="b">
        <f t="shared" si="11"/>
        <v>0</v>
      </c>
      <c r="I183" s="308">
        <f t="shared" si="12"/>
        <v>1</v>
      </c>
    </row>
    <row r="184" spans="1:9">
      <c r="A184" s="125">
        <v>173</v>
      </c>
      <c r="B184" s="126"/>
      <c r="C184" s="126"/>
      <c r="D184" s="128"/>
      <c r="E184" s="15" t="str">
        <f t="shared" si="9"/>
        <v/>
      </c>
      <c r="F184" s="125"/>
      <c r="G184" s="51" t="str">
        <f t="shared" si="10"/>
        <v/>
      </c>
      <c r="H184" s="307" t="b">
        <f t="shared" si="11"/>
        <v>0</v>
      </c>
      <c r="I184" s="308">
        <f t="shared" si="12"/>
        <v>1</v>
      </c>
    </row>
    <row r="185" spans="1:9">
      <c r="A185" s="125">
        <v>174</v>
      </c>
      <c r="B185" s="126"/>
      <c r="C185" s="126"/>
      <c r="D185" s="128"/>
      <c r="E185" s="15" t="str">
        <f t="shared" si="9"/>
        <v/>
      </c>
      <c r="F185" s="125"/>
      <c r="G185" s="51" t="str">
        <f t="shared" si="10"/>
        <v/>
      </c>
      <c r="H185" s="307" t="b">
        <f t="shared" si="11"/>
        <v>0</v>
      </c>
      <c r="I185" s="308">
        <f t="shared" si="12"/>
        <v>1</v>
      </c>
    </row>
    <row r="186" spans="1:9">
      <c r="A186" s="125">
        <v>175</v>
      </c>
      <c r="B186" s="126"/>
      <c r="C186" s="126"/>
      <c r="D186" s="128"/>
      <c r="E186" s="15" t="str">
        <f t="shared" si="9"/>
        <v/>
      </c>
      <c r="F186" s="125"/>
      <c r="G186" s="51" t="str">
        <f t="shared" si="10"/>
        <v/>
      </c>
      <c r="H186" s="307" t="b">
        <f t="shared" si="11"/>
        <v>0</v>
      </c>
      <c r="I186" s="308">
        <f t="shared" si="12"/>
        <v>1</v>
      </c>
    </row>
    <row r="187" spans="1:9">
      <c r="A187" s="125">
        <v>176</v>
      </c>
      <c r="B187" s="126"/>
      <c r="C187" s="126"/>
      <c r="D187" s="128"/>
      <c r="E187" s="15" t="str">
        <f t="shared" si="9"/>
        <v/>
      </c>
      <c r="F187" s="125"/>
      <c r="G187" s="51" t="str">
        <f t="shared" si="10"/>
        <v/>
      </c>
      <c r="H187" s="307" t="b">
        <f t="shared" si="11"/>
        <v>0</v>
      </c>
      <c r="I187" s="308">
        <f t="shared" si="12"/>
        <v>1</v>
      </c>
    </row>
    <row r="188" spans="1:9">
      <c r="A188" s="125">
        <v>177</v>
      </c>
      <c r="B188" s="126"/>
      <c r="C188" s="126"/>
      <c r="D188" s="128"/>
      <c r="E188" s="15" t="str">
        <f t="shared" si="9"/>
        <v/>
      </c>
      <c r="F188" s="125"/>
      <c r="G188" s="51" t="str">
        <f t="shared" si="10"/>
        <v/>
      </c>
      <c r="H188" s="307" t="b">
        <f t="shared" si="11"/>
        <v>0</v>
      </c>
      <c r="I188" s="308">
        <f t="shared" si="12"/>
        <v>1</v>
      </c>
    </row>
    <row r="189" spans="1:9">
      <c r="A189" s="125">
        <v>178</v>
      </c>
      <c r="B189" s="126"/>
      <c r="C189" s="126"/>
      <c r="D189" s="128"/>
      <c r="E189" s="15" t="str">
        <f t="shared" si="9"/>
        <v/>
      </c>
      <c r="F189" s="125"/>
      <c r="G189" s="51" t="str">
        <f t="shared" si="10"/>
        <v/>
      </c>
      <c r="H189" s="307" t="b">
        <f t="shared" si="11"/>
        <v>0</v>
      </c>
      <c r="I189" s="308">
        <f t="shared" si="12"/>
        <v>1</v>
      </c>
    </row>
    <row r="190" spans="1:9">
      <c r="A190" s="125">
        <v>179</v>
      </c>
      <c r="B190" s="126"/>
      <c r="C190" s="126"/>
      <c r="D190" s="128"/>
      <c r="E190" s="15" t="str">
        <f t="shared" si="9"/>
        <v/>
      </c>
      <c r="F190" s="125"/>
      <c r="G190" s="51" t="str">
        <f t="shared" si="10"/>
        <v/>
      </c>
      <c r="H190" s="307" t="b">
        <f t="shared" si="11"/>
        <v>0</v>
      </c>
      <c r="I190" s="308">
        <f t="shared" si="12"/>
        <v>1</v>
      </c>
    </row>
    <row r="191" spans="1:9">
      <c r="A191" s="125">
        <v>180</v>
      </c>
      <c r="B191" s="126"/>
      <c r="C191" s="126"/>
      <c r="D191" s="128"/>
      <c r="E191" s="15" t="str">
        <f t="shared" si="9"/>
        <v/>
      </c>
      <c r="F191" s="125"/>
      <c r="G191" s="51" t="str">
        <f t="shared" si="10"/>
        <v/>
      </c>
      <c r="H191" s="307" t="b">
        <f t="shared" si="11"/>
        <v>0</v>
      </c>
      <c r="I191" s="308">
        <f t="shared" si="12"/>
        <v>1</v>
      </c>
    </row>
    <row r="192" spans="1:9">
      <c r="A192" s="125">
        <v>181</v>
      </c>
      <c r="B192" s="126"/>
      <c r="C192" s="126"/>
      <c r="D192" s="128"/>
      <c r="E192" s="15" t="str">
        <f t="shared" si="9"/>
        <v/>
      </c>
      <c r="F192" s="125"/>
      <c r="G192" s="51" t="str">
        <f t="shared" si="10"/>
        <v/>
      </c>
      <c r="H192" s="307" t="b">
        <f t="shared" si="11"/>
        <v>0</v>
      </c>
      <c r="I192" s="308">
        <f t="shared" si="12"/>
        <v>1</v>
      </c>
    </row>
    <row r="193" spans="1:9">
      <c r="A193" s="125">
        <v>182</v>
      </c>
      <c r="B193" s="126"/>
      <c r="C193" s="126"/>
      <c r="D193" s="128"/>
      <c r="E193" s="15" t="str">
        <f t="shared" si="9"/>
        <v/>
      </c>
      <c r="F193" s="125"/>
      <c r="G193" s="51" t="str">
        <f t="shared" si="10"/>
        <v/>
      </c>
      <c r="H193" s="307" t="b">
        <f t="shared" si="11"/>
        <v>0</v>
      </c>
      <c r="I193" s="308">
        <f t="shared" si="12"/>
        <v>1</v>
      </c>
    </row>
    <row r="194" spans="1:9">
      <c r="A194" s="125">
        <v>183</v>
      </c>
      <c r="B194" s="126"/>
      <c r="C194" s="126"/>
      <c r="D194" s="128"/>
      <c r="E194" s="15" t="str">
        <f t="shared" si="9"/>
        <v/>
      </c>
      <c r="F194" s="125"/>
      <c r="G194" s="51" t="str">
        <f t="shared" si="10"/>
        <v/>
      </c>
      <c r="H194" s="307" t="b">
        <f t="shared" si="11"/>
        <v>0</v>
      </c>
      <c r="I194" s="308">
        <f t="shared" si="12"/>
        <v>1</v>
      </c>
    </row>
    <row r="195" spans="1:9">
      <c r="A195" s="125">
        <v>184</v>
      </c>
      <c r="B195" s="126"/>
      <c r="C195" s="126"/>
      <c r="D195" s="128"/>
      <c r="E195" s="15" t="str">
        <f t="shared" si="9"/>
        <v/>
      </c>
      <c r="F195" s="125"/>
      <c r="G195" s="51" t="str">
        <f t="shared" si="10"/>
        <v/>
      </c>
      <c r="H195" s="307" t="b">
        <f t="shared" si="11"/>
        <v>0</v>
      </c>
      <c r="I195" s="308">
        <f t="shared" si="12"/>
        <v>1</v>
      </c>
    </row>
    <row r="196" spans="1:9">
      <c r="A196" s="125">
        <v>185</v>
      </c>
      <c r="B196" s="126"/>
      <c r="C196" s="126"/>
      <c r="D196" s="128"/>
      <c r="E196" s="15" t="str">
        <f t="shared" si="9"/>
        <v/>
      </c>
      <c r="F196" s="125"/>
      <c r="G196" s="51" t="str">
        <f t="shared" si="10"/>
        <v/>
      </c>
      <c r="H196" s="307" t="b">
        <f t="shared" si="11"/>
        <v>0</v>
      </c>
      <c r="I196" s="308">
        <f t="shared" si="12"/>
        <v>1</v>
      </c>
    </row>
    <row r="197" spans="1:9">
      <c r="A197" s="125">
        <v>186</v>
      </c>
      <c r="B197" s="126"/>
      <c r="C197" s="126"/>
      <c r="D197" s="128"/>
      <c r="E197" s="15" t="str">
        <f t="shared" si="9"/>
        <v/>
      </c>
      <c r="F197" s="125"/>
      <c r="G197" s="51" t="str">
        <f t="shared" si="10"/>
        <v/>
      </c>
      <c r="H197" s="307" t="b">
        <f t="shared" si="11"/>
        <v>0</v>
      </c>
      <c r="I197" s="308">
        <f t="shared" si="12"/>
        <v>1</v>
      </c>
    </row>
    <row r="198" spans="1:9">
      <c r="A198" s="125">
        <v>187</v>
      </c>
      <c r="B198" s="126"/>
      <c r="C198" s="126"/>
      <c r="D198" s="128"/>
      <c r="E198" s="15" t="str">
        <f t="shared" si="9"/>
        <v/>
      </c>
      <c r="F198" s="125"/>
      <c r="G198" s="51" t="str">
        <f t="shared" si="10"/>
        <v/>
      </c>
      <c r="H198" s="307" t="b">
        <f t="shared" si="11"/>
        <v>0</v>
      </c>
      <c r="I198" s="308">
        <f t="shared" si="12"/>
        <v>1</v>
      </c>
    </row>
    <row r="199" spans="1:9">
      <c r="A199" s="125">
        <v>188</v>
      </c>
      <c r="B199" s="126"/>
      <c r="C199" s="126"/>
      <c r="D199" s="128"/>
      <c r="E199" s="15" t="str">
        <f t="shared" si="9"/>
        <v/>
      </c>
      <c r="F199" s="125"/>
      <c r="G199" s="51" t="str">
        <f t="shared" si="10"/>
        <v/>
      </c>
      <c r="H199" s="307" t="b">
        <f t="shared" si="11"/>
        <v>0</v>
      </c>
      <c r="I199" s="308">
        <f t="shared" si="12"/>
        <v>1</v>
      </c>
    </row>
    <row r="200" spans="1:9">
      <c r="A200" s="125">
        <v>189</v>
      </c>
      <c r="B200" s="126"/>
      <c r="C200" s="126"/>
      <c r="D200" s="128"/>
      <c r="E200" s="15" t="str">
        <f t="shared" si="9"/>
        <v/>
      </c>
      <c r="F200" s="125"/>
      <c r="G200" s="51" t="str">
        <f t="shared" si="10"/>
        <v/>
      </c>
      <c r="H200" s="307" t="b">
        <f t="shared" si="11"/>
        <v>0</v>
      </c>
      <c r="I200" s="308">
        <f t="shared" si="12"/>
        <v>1</v>
      </c>
    </row>
    <row r="201" spans="1:9">
      <c r="A201" s="125">
        <v>190</v>
      </c>
      <c r="B201" s="126"/>
      <c r="C201" s="126"/>
      <c r="D201" s="128"/>
      <c r="E201" s="15" t="str">
        <f t="shared" si="9"/>
        <v/>
      </c>
      <c r="F201" s="125"/>
      <c r="G201" s="51" t="str">
        <f t="shared" si="10"/>
        <v/>
      </c>
      <c r="H201" s="307" t="b">
        <f t="shared" si="11"/>
        <v>0</v>
      </c>
      <c r="I201" s="308">
        <f t="shared" si="12"/>
        <v>1</v>
      </c>
    </row>
    <row r="202" spans="1:9">
      <c r="A202" s="125">
        <v>191</v>
      </c>
      <c r="B202" s="126"/>
      <c r="C202" s="126"/>
      <c r="D202" s="128"/>
      <c r="E202" s="15" t="str">
        <f t="shared" si="9"/>
        <v/>
      </c>
      <c r="F202" s="125"/>
      <c r="G202" s="51" t="str">
        <f t="shared" si="10"/>
        <v/>
      </c>
      <c r="H202" s="307" t="b">
        <f t="shared" si="11"/>
        <v>0</v>
      </c>
      <c r="I202" s="308">
        <f t="shared" si="12"/>
        <v>1</v>
      </c>
    </row>
    <row r="203" spans="1:9">
      <c r="A203" s="125">
        <v>192</v>
      </c>
      <c r="B203" s="126"/>
      <c r="C203" s="126"/>
      <c r="D203" s="128"/>
      <c r="E203" s="15" t="str">
        <f t="shared" si="9"/>
        <v/>
      </c>
      <c r="F203" s="125"/>
      <c r="G203" s="51" t="str">
        <f t="shared" si="10"/>
        <v/>
      </c>
      <c r="H203" s="307" t="b">
        <f t="shared" si="11"/>
        <v>0</v>
      </c>
      <c r="I203" s="308">
        <f t="shared" si="12"/>
        <v>1</v>
      </c>
    </row>
    <row r="204" spans="1:9">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c r="A205" s="125">
        <v>194</v>
      </c>
      <c r="B205" s="126"/>
      <c r="C205" s="126"/>
      <c r="D205" s="128"/>
      <c r="E205" s="15" t="str">
        <f t="shared" si="13"/>
        <v/>
      </c>
      <c r="F205" s="125"/>
      <c r="G205" s="51" t="str">
        <f t="shared" si="14"/>
        <v/>
      </c>
      <c r="H205" s="307" t="b">
        <f t="shared" si="15"/>
        <v>0</v>
      </c>
      <c r="I205" s="308">
        <f t="shared" ref="I205:I261" si="16">LEN(B205)-LEN(SUBSTITUTE(B205,",",""))+1</f>
        <v>1</v>
      </c>
    </row>
    <row r="206" spans="1:9">
      <c r="A206" s="125">
        <v>195</v>
      </c>
      <c r="B206" s="126"/>
      <c r="C206" s="126"/>
      <c r="D206" s="128"/>
      <c r="E206" s="15" t="str">
        <f t="shared" si="13"/>
        <v/>
      </c>
      <c r="F206" s="125"/>
      <c r="G206" s="51" t="str">
        <f t="shared" si="14"/>
        <v/>
      </c>
      <c r="H206" s="307" t="b">
        <f t="shared" si="15"/>
        <v>0</v>
      </c>
      <c r="I206" s="308">
        <f t="shared" si="16"/>
        <v>1</v>
      </c>
    </row>
    <row r="207" spans="1:9">
      <c r="A207" s="125">
        <v>196</v>
      </c>
      <c r="B207" s="126"/>
      <c r="C207" s="126"/>
      <c r="D207" s="128"/>
      <c r="E207" s="15" t="str">
        <f t="shared" si="13"/>
        <v/>
      </c>
      <c r="F207" s="125"/>
      <c r="G207" s="51" t="str">
        <f t="shared" si="14"/>
        <v/>
      </c>
      <c r="H207" s="307" t="b">
        <f t="shared" si="15"/>
        <v>0</v>
      </c>
      <c r="I207" s="308">
        <f t="shared" si="16"/>
        <v>1</v>
      </c>
    </row>
    <row r="208" spans="1:9">
      <c r="A208" s="125">
        <v>197</v>
      </c>
      <c r="B208" s="126"/>
      <c r="C208" s="126"/>
      <c r="D208" s="128"/>
      <c r="E208" s="15" t="str">
        <f t="shared" si="13"/>
        <v/>
      </c>
      <c r="F208" s="125"/>
      <c r="G208" s="51" t="str">
        <f t="shared" si="14"/>
        <v/>
      </c>
      <c r="H208" s="307" t="b">
        <f t="shared" si="15"/>
        <v>0</v>
      </c>
      <c r="I208" s="308">
        <f t="shared" si="16"/>
        <v>1</v>
      </c>
    </row>
    <row r="209" spans="1:9">
      <c r="A209" s="125">
        <v>198</v>
      </c>
      <c r="B209" s="126"/>
      <c r="C209" s="126"/>
      <c r="D209" s="128"/>
      <c r="E209" s="15" t="str">
        <f t="shared" si="13"/>
        <v/>
      </c>
      <c r="F209" s="125"/>
      <c r="G209" s="51" t="str">
        <f t="shared" si="14"/>
        <v/>
      </c>
      <c r="H209" s="307" t="b">
        <f t="shared" si="15"/>
        <v>0</v>
      </c>
      <c r="I209" s="308">
        <f t="shared" si="16"/>
        <v>1</v>
      </c>
    </row>
    <row r="210" spans="1:9">
      <c r="A210" s="125">
        <v>199</v>
      </c>
      <c r="B210" s="126"/>
      <c r="C210" s="126"/>
      <c r="D210" s="128"/>
      <c r="E210" s="15" t="str">
        <f t="shared" si="13"/>
        <v/>
      </c>
      <c r="F210" s="125"/>
      <c r="G210" s="51" t="str">
        <f t="shared" si="14"/>
        <v/>
      </c>
      <c r="H210" s="307" t="b">
        <f t="shared" si="15"/>
        <v>0</v>
      </c>
      <c r="I210" s="308">
        <f t="shared" si="16"/>
        <v>1</v>
      </c>
    </row>
    <row r="211" spans="1:9">
      <c r="A211" s="125">
        <v>200</v>
      </c>
      <c r="B211" s="126"/>
      <c r="C211" s="126"/>
      <c r="D211" s="128"/>
      <c r="E211" s="15" t="str">
        <f t="shared" si="13"/>
        <v/>
      </c>
      <c r="F211" s="125"/>
      <c r="G211" s="51" t="str">
        <f t="shared" si="14"/>
        <v/>
      </c>
      <c r="H211" s="307" t="b">
        <f t="shared" si="15"/>
        <v>0</v>
      </c>
      <c r="I211" s="308">
        <f t="shared" si="16"/>
        <v>1</v>
      </c>
    </row>
    <row r="212" spans="1:9">
      <c r="A212" s="125">
        <v>201</v>
      </c>
      <c r="B212" s="126"/>
      <c r="C212" s="126"/>
      <c r="D212" s="128"/>
      <c r="E212" s="15" t="str">
        <f t="shared" si="13"/>
        <v/>
      </c>
      <c r="F212" s="125"/>
      <c r="G212" s="51" t="str">
        <f t="shared" si="14"/>
        <v/>
      </c>
      <c r="H212" s="307" t="b">
        <f t="shared" si="15"/>
        <v>0</v>
      </c>
      <c r="I212" s="308">
        <f t="shared" si="16"/>
        <v>1</v>
      </c>
    </row>
    <row r="213" spans="1:9">
      <c r="A213" s="125">
        <v>202</v>
      </c>
      <c r="B213" s="126"/>
      <c r="C213" s="126"/>
      <c r="D213" s="128"/>
      <c r="E213" s="15" t="str">
        <f t="shared" si="13"/>
        <v/>
      </c>
      <c r="F213" s="125"/>
      <c r="G213" s="51" t="str">
        <f t="shared" si="14"/>
        <v/>
      </c>
      <c r="H213" s="307" t="b">
        <f t="shared" si="15"/>
        <v>0</v>
      </c>
      <c r="I213" s="308">
        <f t="shared" si="16"/>
        <v>1</v>
      </c>
    </row>
    <row r="214" spans="1:9">
      <c r="A214" s="125">
        <v>203</v>
      </c>
      <c r="B214" s="126"/>
      <c r="C214" s="126"/>
      <c r="D214" s="128"/>
      <c r="E214" s="15" t="str">
        <f t="shared" si="13"/>
        <v/>
      </c>
      <c r="F214" s="125"/>
      <c r="G214" s="51" t="str">
        <f t="shared" si="14"/>
        <v/>
      </c>
      <c r="H214" s="307" t="b">
        <f t="shared" si="15"/>
        <v>0</v>
      </c>
      <c r="I214" s="308">
        <f t="shared" si="16"/>
        <v>1</v>
      </c>
    </row>
    <row r="215" spans="1:9">
      <c r="A215" s="125">
        <v>204</v>
      </c>
      <c r="B215" s="126"/>
      <c r="C215" s="126"/>
      <c r="D215" s="128"/>
      <c r="E215" s="15" t="str">
        <f t="shared" si="13"/>
        <v/>
      </c>
      <c r="F215" s="125"/>
      <c r="G215" s="51" t="str">
        <f t="shared" si="14"/>
        <v/>
      </c>
      <c r="H215" s="307" t="b">
        <f t="shared" si="15"/>
        <v>0</v>
      </c>
      <c r="I215" s="308">
        <f t="shared" si="16"/>
        <v>1</v>
      </c>
    </row>
    <row r="216" spans="1:9">
      <c r="A216" s="125">
        <v>205</v>
      </c>
      <c r="B216" s="126"/>
      <c r="C216" s="126"/>
      <c r="D216" s="128"/>
      <c r="E216" s="15" t="str">
        <f t="shared" si="13"/>
        <v/>
      </c>
      <c r="F216" s="125"/>
      <c r="G216" s="51" t="str">
        <f t="shared" si="14"/>
        <v/>
      </c>
      <c r="H216" s="307" t="b">
        <f t="shared" si="15"/>
        <v>0</v>
      </c>
      <c r="I216" s="308">
        <f t="shared" si="16"/>
        <v>1</v>
      </c>
    </row>
    <row r="217" spans="1:9">
      <c r="A217" s="125">
        <v>206</v>
      </c>
      <c r="B217" s="126"/>
      <c r="C217" s="126"/>
      <c r="D217" s="128"/>
      <c r="E217" s="15" t="str">
        <f t="shared" si="13"/>
        <v/>
      </c>
      <c r="F217" s="125"/>
      <c r="G217" s="51" t="str">
        <f t="shared" si="14"/>
        <v/>
      </c>
      <c r="H217" s="307" t="b">
        <f t="shared" si="15"/>
        <v>0</v>
      </c>
      <c r="I217" s="308">
        <f t="shared" si="16"/>
        <v>1</v>
      </c>
    </row>
    <row r="218" spans="1:9">
      <c r="A218" s="125">
        <v>207</v>
      </c>
      <c r="B218" s="126"/>
      <c r="C218" s="126"/>
      <c r="D218" s="128"/>
      <c r="E218" s="15" t="str">
        <f t="shared" si="13"/>
        <v/>
      </c>
      <c r="F218" s="125"/>
      <c r="G218" s="51" t="str">
        <f t="shared" si="14"/>
        <v/>
      </c>
      <c r="H218" s="307" t="b">
        <f t="shared" si="15"/>
        <v>0</v>
      </c>
      <c r="I218" s="308">
        <f t="shared" si="16"/>
        <v>1</v>
      </c>
    </row>
    <row r="219" spans="1:9">
      <c r="A219" s="125">
        <v>208</v>
      </c>
      <c r="B219" s="126"/>
      <c r="C219" s="126"/>
      <c r="D219" s="128"/>
      <c r="E219" s="15" t="str">
        <f t="shared" si="13"/>
        <v/>
      </c>
      <c r="F219" s="125"/>
      <c r="G219" s="51" t="str">
        <f t="shared" si="14"/>
        <v/>
      </c>
      <c r="H219" s="307" t="b">
        <f t="shared" si="15"/>
        <v>0</v>
      </c>
      <c r="I219" s="308">
        <f t="shared" si="16"/>
        <v>1</v>
      </c>
    </row>
    <row r="220" spans="1:9">
      <c r="A220" s="125">
        <v>209</v>
      </c>
      <c r="B220" s="126"/>
      <c r="C220" s="126"/>
      <c r="D220" s="128"/>
      <c r="E220" s="15" t="str">
        <f t="shared" si="13"/>
        <v/>
      </c>
      <c r="F220" s="125"/>
      <c r="G220" s="51" t="str">
        <f t="shared" si="14"/>
        <v/>
      </c>
      <c r="H220" s="307" t="b">
        <f t="shared" si="15"/>
        <v>0</v>
      </c>
      <c r="I220" s="308">
        <f t="shared" si="16"/>
        <v>1</v>
      </c>
    </row>
    <row r="221" spans="1:9">
      <c r="A221" s="125">
        <v>210</v>
      </c>
      <c r="B221" s="126"/>
      <c r="C221" s="126"/>
      <c r="D221" s="128"/>
      <c r="E221" s="15" t="str">
        <f t="shared" si="13"/>
        <v/>
      </c>
      <c r="F221" s="125"/>
      <c r="G221" s="51" t="str">
        <f t="shared" si="14"/>
        <v/>
      </c>
      <c r="H221" s="307" t="b">
        <f t="shared" si="15"/>
        <v>0</v>
      </c>
      <c r="I221" s="308">
        <f t="shared" si="16"/>
        <v>1</v>
      </c>
    </row>
    <row r="222" spans="1:9">
      <c r="A222" s="125">
        <v>211</v>
      </c>
      <c r="B222" s="126"/>
      <c r="C222" s="126"/>
      <c r="D222" s="128"/>
      <c r="E222" s="15" t="str">
        <f t="shared" si="13"/>
        <v/>
      </c>
      <c r="F222" s="125"/>
      <c r="G222" s="51" t="str">
        <f t="shared" si="14"/>
        <v/>
      </c>
      <c r="H222" s="307" t="b">
        <f t="shared" si="15"/>
        <v>0</v>
      </c>
      <c r="I222" s="308">
        <f t="shared" si="16"/>
        <v>1</v>
      </c>
    </row>
    <row r="223" spans="1:9">
      <c r="A223" s="125">
        <v>212</v>
      </c>
      <c r="B223" s="126"/>
      <c r="C223" s="126"/>
      <c r="D223" s="128"/>
      <c r="E223" s="15" t="str">
        <f t="shared" si="13"/>
        <v/>
      </c>
      <c r="F223" s="125"/>
      <c r="G223" s="51" t="str">
        <f t="shared" si="14"/>
        <v/>
      </c>
      <c r="H223" s="307" t="b">
        <f t="shared" si="15"/>
        <v>0</v>
      </c>
      <c r="I223" s="308">
        <f t="shared" si="16"/>
        <v>1</v>
      </c>
    </row>
    <row r="224" spans="1:9">
      <c r="A224" s="125">
        <v>213</v>
      </c>
      <c r="B224" s="126"/>
      <c r="C224" s="126"/>
      <c r="D224" s="128"/>
      <c r="E224" s="15" t="str">
        <f t="shared" si="13"/>
        <v/>
      </c>
      <c r="F224" s="125"/>
      <c r="G224" s="51" t="str">
        <f t="shared" si="14"/>
        <v/>
      </c>
      <c r="H224" s="307" t="b">
        <f t="shared" si="15"/>
        <v>0</v>
      </c>
      <c r="I224" s="308">
        <f t="shared" si="16"/>
        <v>1</v>
      </c>
    </row>
    <row r="225" spans="1:9">
      <c r="A225" s="125">
        <v>214</v>
      </c>
      <c r="B225" s="126"/>
      <c r="C225" s="126"/>
      <c r="D225" s="128"/>
      <c r="E225" s="15" t="str">
        <f t="shared" si="13"/>
        <v/>
      </c>
      <c r="F225" s="125"/>
      <c r="G225" s="51" t="str">
        <f t="shared" si="14"/>
        <v/>
      </c>
      <c r="H225" s="307" t="b">
        <f t="shared" si="15"/>
        <v>0</v>
      </c>
      <c r="I225" s="308">
        <f t="shared" si="16"/>
        <v>1</v>
      </c>
    </row>
    <row r="226" spans="1:9">
      <c r="A226" s="125">
        <v>215</v>
      </c>
      <c r="B226" s="126"/>
      <c r="C226" s="126"/>
      <c r="D226" s="128"/>
      <c r="E226" s="15" t="str">
        <f t="shared" si="13"/>
        <v/>
      </c>
      <c r="F226" s="125"/>
      <c r="G226" s="51" t="str">
        <f t="shared" si="14"/>
        <v/>
      </c>
      <c r="H226" s="307" t="b">
        <f t="shared" si="15"/>
        <v>0</v>
      </c>
      <c r="I226" s="308">
        <f t="shared" si="16"/>
        <v>1</v>
      </c>
    </row>
    <row r="227" spans="1:9">
      <c r="A227" s="125">
        <v>216</v>
      </c>
      <c r="B227" s="126"/>
      <c r="C227" s="126"/>
      <c r="D227" s="128"/>
      <c r="E227" s="15" t="str">
        <f t="shared" si="13"/>
        <v/>
      </c>
      <c r="F227" s="125"/>
      <c r="G227" s="51" t="str">
        <f t="shared" si="14"/>
        <v/>
      </c>
      <c r="H227" s="307" t="b">
        <f t="shared" si="15"/>
        <v>0</v>
      </c>
      <c r="I227" s="308">
        <f t="shared" si="16"/>
        <v>1</v>
      </c>
    </row>
    <row r="228" spans="1:9">
      <c r="A228" s="125">
        <v>217</v>
      </c>
      <c r="B228" s="126"/>
      <c r="C228" s="126"/>
      <c r="D228" s="128"/>
      <c r="E228" s="15" t="str">
        <f t="shared" si="13"/>
        <v/>
      </c>
      <c r="F228" s="125"/>
      <c r="G228" s="51" t="str">
        <f t="shared" si="14"/>
        <v/>
      </c>
      <c r="H228" s="307" t="b">
        <f t="shared" si="15"/>
        <v>0</v>
      </c>
      <c r="I228" s="308">
        <f t="shared" si="16"/>
        <v>1</v>
      </c>
    </row>
    <row r="229" spans="1:9">
      <c r="A229" s="125">
        <v>218</v>
      </c>
      <c r="B229" s="126"/>
      <c r="C229" s="126"/>
      <c r="D229" s="128"/>
      <c r="E229" s="15" t="str">
        <f t="shared" si="13"/>
        <v/>
      </c>
      <c r="F229" s="125"/>
      <c r="G229" s="51" t="str">
        <f t="shared" si="14"/>
        <v/>
      </c>
      <c r="H229" s="307" t="b">
        <f t="shared" si="15"/>
        <v>0</v>
      </c>
      <c r="I229" s="308">
        <f t="shared" si="16"/>
        <v>1</v>
      </c>
    </row>
    <row r="230" spans="1:9">
      <c r="A230" s="125">
        <v>219</v>
      </c>
      <c r="B230" s="126"/>
      <c r="C230" s="126"/>
      <c r="D230" s="128"/>
      <c r="E230" s="15" t="str">
        <f t="shared" si="13"/>
        <v/>
      </c>
      <c r="F230" s="125"/>
      <c r="G230" s="51" t="str">
        <f t="shared" si="14"/>
        <v/>
      </c>
      <c r="H230" s="307" t="b">
        <f t="shared" si="15"/>
        <v>0</v>
      </c>
      <c r="I230" s="308">
        <f t="shared" si="16"/>
        <v>1</v>
      </c>
    </row>
    <row r="231" spans="1:9">
      <c r="A231" s="125">
        <v>220</v>
      </c>
      <c r="B231" s="126"/>
      <c r="C231" s="126"/>
      <c r="D231" s="128"/>
      <c r="E231" s="15" t="str">
        <f t="shared" si="13"/>
        <v/>
      </c>
      <c r="F231" s="125"/>
      <c r="G231" s="51" t="str">
        <f t="shared" si="14"/>
        <v/>
      </c>
      <c r="H231" s="307" t="b">
        <f t="shared" si="15"/>
        <v>0</v>
      </c>
      <c r="I231" s="308">
        <f t="shared" si="16"/>
        <v>1</v>
      </c>
    </row>
    <row r="232" spans="1:9">
      <c r="A232" s="125">
        <v>221</v>
      </c>
      <c r="B232" s="126"/>
      <c r="C232" s="126"/>
      <c r="D232" s="128"/>
      <c r="E232" s="15" t="str">
        <f t="shared" si="13"/>
        <v/>
      </c>
      <c r="F232" s="125"/>
      <c r="G232" s="51" t="str">
        <f t="shared" si="14"/>
        <v/>
      </c>
      <c r="H232" s="307" t="b">
        <f t="shared" si="15"/>
        <v>0</v>
      </c>
      <c r="I232" s="308">
        <f t="shared" si="16"/>
        <v>1</v>
      </c>
    </row>
    <row r="233" spans="1:9">
      <c r="A233" s="125">
        <v>222</v>
      </c>
      <c r="B233" s="126"/>
      <c r="C233" s="126"/>
      <c r="D233" s="128"/>
      <c r="E233" s="15" t="str">
        <f t="shared" si="13"/>
        <v/>
      </c>
      <c r="F233" s="125"/>
      <c r="G233" s="51" t="str">
        <f t="shared" si="14"/>
        <v/>
      </c>
      <c r="H233" s="307" t="b">
        <f t="shared" si="15"/>
        <v>0</v>
      </c>
      <c r="I233" s="308">
        <f t="shared" si="16"/>
        <v>1</v>
      </c>
    </row>
    <row r="234" spans="1:9">
      <c r="A234" s="125">
        <v>223</v>
      </c>
      <c r="B234" s="126"/>
      <c r="C234" s="126"/>
      <c r="D234" s="128"/>
      <c r="E234" s="15" t="str">
        <f t="shared" si="13"/>
        <v/>
      </c>
      <c r="F234" s="125"/>
      <c r="G234" s="51" t="str">
        <f t="shared" si="14"/>
        <v/>
      </c>
      <c r="H234" s="307" t="b">
        <f t="shared" si="15"/>
        <v>0</v>
      </c>
      <c r="I234" s="308">
        <f t="shared" si="16"/>
        <v>1</v>
      </c>
    </row>
    <row r="235" spans="1:9">
      <c r="A235" s="125">
        <v>224</v>
      </c>
      <c r="B235" s="126"/>
      <c r="C235" s="126"/>
      <c r="D235" s="128"/>
      <c r="E235" s="15" t="str">
        <f t="shared" si="13"/>
        <v/>
      </c>
      <c r="F235" s="125"/>
      <c r="G235" s="51" t="str">
        <f t="shared" si="14"/>
        <v/>
      </c>
      <c r="H235" s="307" t="b">
        <f t="shared" si="15"/>
        <v>0</v>
      </c>
      <c r="I235" s="308">
        <f t="shared" si="16"/>
        <v>1</v>
      </c>
    </row>
    <row r="236" spans="1:9">
      <c r="A236" s="125">
        <v>225</v>
      </c>
      <c r="B236" s="126"/>
      <c r="C236" s="126"/>
      <c r="D236" s="128"/>
      <c r="E236" s="15" t="str">
        <f t="shared" si="13"/>
        <v/>
      </c>
      <c r="F236" s="125"/>
      <c r="G236" s="51" t="str">
        <f t="shared" si="14"/>
        <v/>
      </c>
      <c r="H236" s="307" t="b">
        <f t="shared" si="15"/>
        <v>0</v>
      </c>
      <c r="I236" s="308">
        <f t="shared" si="16"/>
        <v>1</v>
      </c>
    </row>
    <row r="237" spans="1:9">
      <c r="A237" s="125">
        <v>226</v>
      </c>
      <c r="B237" s="126"/>
      <c r="C237" s="126"/>
      <c r="D237" s="128"/>
      <c r="E237" s="15" t="str">
        <f t="shared" si="13"/>
        <v/>
      </c>
      <c r="F237" s="125"/>
      <c r="G237" s="51" t="str">
        <f t="shared" si="14"/>
        <v/>
      </c>
      <c r="H237" s="307" t="b">
        <f t="shared" si="15"/>
        <v>0</v>
      </c>
      <c r="I237" s="308">
        <f t="shared" si="16"/>
        <v>1</v>
      </c>
    </row>
    <row r="238" spans="1:9">
      <c r="A238" s="125">
        <v>227</v>
      </c>
      <c r="B238" s="126"/>
      <c r="C238" s="126"/>
      <c r="D238" s="128"/>
      <c r="E238" s="15" t="str">
        <f t="shared" si="13"/>
        <v/>
      </c>
      <c r="F238" s="125"/>
      <c r="G238" s="51" t="str">
        <f t="shared" si="14"/>
        <v/>
      </c>
      <c r="H238" s="307" t="b">
        <f t="shared" si="15"/>
        <v>0</v>
      </c>
      <c r="I238" s="308">
        <f t="shared" si="16"/>
        <v>1</v>
      </c>
    </row>
    <row r="239" spans="1:9">
      <c r="A239" s="125">
        <v>228</v>
      </c>
      <c r="B239" s="126"/>
      <c r="C239" s="126"/>
      <c r="D239" s="128"/>
      <c r="E239" s="15" t="str">
        <f t="shared" si="13"/>
        <v/>
      </c>
      <c r="F239" s="125"/>
      <c r="G239" s="51" t="str">
        <f t="shared" si="14"/>
        <v/>
      </c>
      <c r="H239" s="307" t="b">
        <f t="shared" si="15"/>
        <v>0</v>
      </c>
      <c r="I239" s="308">
        <f t="shared" si="16"/>
        <v>1</v>
      </c>
    </row>
    <row r="240" spans="1:9">
      <c r="A240" s="125">
        <v>229</v>
      </c>
      <c r="B240" s="126"/>
      <c r="C240" s="126"/>
      <c r="D240" s="128"/>
      <c r="E240" s="15" t="str">
        <f t="shared" si="13"/>
        <v/>
      </c>
      <c r="F240" s="125"/>
      <c r="G240" s="51" t="str">
        <f t="shared" si="14"/>
        <v/>
      </c>
      <c r="H240" s="307" t="b">
        <f t="shared" si="15"/>
        <v>0</v>
      </c>
      <c r="I240" s="308">
        <f t="shared" si="16"/>
        <v>1</v>
      </c>
    </row>
    <row r="241" spans="1:9">
      <c r="A241" s="125">
        <v>230</v>
      </c>
      <c r="B241" s="126"/>
      <c r="C241" s="126"/>
      <c r="D241" s="128"/>
      <c r="E241" s="15" t="str">
        <f t="shared" si="13"/>
        <v/>
      </c>
      <c r="F241" s="125"/>
      <c r="G241" s="51" t="str">
        <f t="shared" si="14"/>
        <v/>
      </c>
      <c r="H241" s="307" t="b">
        <f t="shared" si="15"/>
        <v>0</v>
      </c>
      <c r="I241" s="308">
        <f t="shared" si="16"/>
        <v>1</v>
      </c>
    </row>
    <row r="242" spans="1:9">
      <c r="A242" s="125">
        <v>231</v>
      </c>
      <c r="B242" s="126"/>
      <c r="C242" s="126"/>
      <c r="D242" s="128"/>
      <c r="E242" s="15" t="str">
        <f t="shared" si="13"/>
        <v/>
      </c>
      <c r="F242" s="125"/>
      <c r="G242" s="51" t="str">
        <f t="shared" si="14"/>
        <v/>
      </c>
      <c r="H242" s="307" t="b">
        <f t="shared" si="15"/>
        <v>0</v>
      </c>
      <c r="I242" s="308">
        <f t="shared" si="16"/>
        <v>1</v>
      </c>
    </row>
    <row r="243" spans="1:9">
      <c r="A243" s="125">
        <v>232</v>
      </c>
      <c r="B243" s="126"/>
      <c r="C243" s="126"/>
      <c r="D243" s="128"/>
      <c r="E243" s="15" t="str">
        <f t="shared" si="13"/>
        <v/>
      </c>
      <c r="F243" s="125"/>
      <c r="G243" s="51" t="str">
        <f t="shared" si="14"/>
        <v/>
      </c>
      <c r="H243" s="307" t="b">
        <f t="shared" si="15"/>
        <v>0</v>
      </c>
      <c r="I243" s="308">
        <f t="shared" si="16"/>
        <v>1</v>
      </c>
    </row>
    <row r="244" spans="1:9">
      <c r="A244" s="125">
        <v>233</v>
      </c>
      <c r="B244" s="126"/>
      <c r="C244" s="126"/>
      <c r="D244" s="128"/>
      <c r="E244" s="15" t="str">
        <f t="shared" si="13"/>
        <v/>
      </c>
      <c r="F244" s="125"/>
      <c r="G244" s="51" t="str">
        <f t="shared" si="14"/>
        <v/>
      </c>
      <c r="H244" s="307" t="b">
        <f t="shared" si="15"/>
        <v>0</v>
      </c>
      <c r="I244" s="308">
        <f t="shared" si="16"/>
        <v>1</v>
      </c>
    </row>
    <row r="245" spans="1:9">
      <c r="A245" s="125">
        <v>234</v>
      </c>
      <c r="B245" s="126"/>
      <c r="C245" s="126"/>
      <c r="D245" s="128"/>
      <c r="E245" s="15" t="str">
        <f t="shared" si="13"/>
        <v/>
      </c>
      <c r="F245" s="125"/>
      <c r="G245" s="51" t="str">
        <f t="shared" si="14"/>
        <v/>
      </c>
      <c r="H245" s="307" t="b">
        <f t="shared" si="15"/>
        <v>0</v>
      </c>
      <c r="I245" s="308">
        <f t="shared" si="16"/>
        <v>1</v>
      </c>
    </row>
    <row r="246" spans="1:9">
      <c r="A246" s="125">
        <v>235</v>
      </c>
      <c r="B246" s="126"/>
      <c r="C246" s="126"/>
      <c r="D246" s="128"/>
      <c r="E246" s="15" t="str">
        <f t="shared" si="13"/>
        <v/>
      </c>
      <c r="F246" s="125"/>
      <c r="G246" s="51" t="str">
        <f t="shared" si="14"/>
        <v/>
      </c>
      <c r="H246" s="307" t="b">
        <f t="shared" si="15"/>
        <v>0</v>
      </c>
      <c r="I246" s="308">
        <f t="shared" si="16"/>
        <v>1</v>
      </c>
    </row>
    <row r="247" spans="1:9">
      <c r="A247" s="125">
        <v>236</v>
      </c>
      <c r="B247" s="126"/>
      <c r="C247" s="126"/>
      <c r="D247" s="128"/>
      <c r="E247" s="15" t="str">
        <f t="shared" si="13"/>
        <v/>
      </c>
      <c r="F247" s="125"/>
      <c r="G247" s="51" t="str">
        <f t="shared" si="14"/>
        <v/>
      </c>
      <c r="H247" s="307" t="b">
        <f t="shared" si="15"/>
        <v>0</v>
      </c>
      <c r="I247" s="308">
        <f t="shared" si="16"/>
        <v>1</v>
      </c>
    </row>
    <row r="248" spans="1:9">
      <c r="A248" s="125">
        <v>237</v>
      </c>
      <c r="B248" s="126"/>
      <c r="C248" s="126"/>
      <c r="D248" s="128"/>
      <c r="E248" s="15" t="str">
        <f t="shared" si="13"/>
        <v/>
      </c>
      <c r="F248" s="125"/>
      <c r="G248" s="51" t="str">
        <f t="shared" si="14"/>
        <v/>
      </c>
      <c r="H248" s="307" t="b">
        <f t="shared" si="15"/>
        <v>0</v>
      </c>
      <c r="I248" s="308">
        <f t="shared" si="16"/>
        <v>1</v>
      </c>
    </row>
    <row r="249" spans="1:9">
      <c r="A249" s="125">
        <v>238</v>
      </c>
      <c r="B249" s="126"/>
      <c r="C249" s="126"/>
      <c r="D249" s="128"/>
      <c r="E249" s="15" t="str">
        <f t="shared" si="13"/>
        <v/>
      </c>
      <c r="F249" s="125"/>
      <c r="G249" s="51" t="str">
        <f t="shared" si="14"/>
        <v/>
      </c>
      <c r="H249" s="307" t="b">
        <f t="shared" si="15"/>
        <v>0</v>
      </c>
      <c r="I249" s="308">
        <f t="shared" si="16"/>
        <v>1</v>
      </c>
    </row>
    <row r="250" spans="1:9">
      <c r="A250" s="125">
        <v>239</v>
      </c>
      <c r="B250" s="126"/>
      <c r="C250" s="126"/>
      <c r="D250" s="128"/>
      <c r="E250" s="15" t="str">
        <f t="shared" si="13"/>
        <v/>
      </c>
      <c r="F250" s="125"/>
      <c r="G250" s="51" t="str">
        <f t="shared" si="14"/>
        <v/>
      </c>
      <c r="H250" s="307" t="b">
        <f t="shared" si="15"/>
        <v>0</v>
      </c>
      <c r="I250" s="308">
        <f t="shared" si="16"/>
        <v>1</v>
      </c>
    </row>
    <row r="251" spans="1:9">
      <c r="A251" s="125">
        <v>240</v>
      </c>
      <c r="B251" s="126"/>
      <c r="C251" s="126"/>
      <c r="D251" s="128"/>
      <c r="E251" s="15" t="str">
        <f t="shared" si="13"/>
        <v/>
      </c>
      <c r="F251" s="125"/>
      <c r="G251" s="51" t="str">
        <f t="shared" si="14"/>
        <v/>
      </c>
      <c r="H251" s="307" t="b">
        <f t="shared" si="15"/>
        <v>0</v>
      </c>
      <c r="I251" s="308">
        <f t="shared" si="16"/>
        <v>1</v>
      </c>
    </row>
    <row r="252" spans="1:9">
      <c r="A252" s="125">
        <v>241</v>
      </c>
      <c r="B252" s="126"/>
      <c r="C252" s="126"/>
      <c r="D252" s="128"/>
      <c r="E252" s="15" t="str">
        <f t="shared" si="13"/>
        <v/>
      </c>
      <c r="F252" s="125"/>
      <c r="G252" s="51" t="str">
        <f t="shared" si="14"/>
        <v/>
      </c>
      <c r="H252" s="307" t="b">
        <f t="shared" si="15"/>
        <v>0</v>
      </c>
      <c r="I252" s="308">
        <f t="shared" si="16"/>
        <v>1</v>
      </c>
    </row>
    <row r="253" spans="1:9">
      <c r="A253" s="125">
        <v>242</v>
      </c>
      <c r="B253" s="126"/>
      <c r="C253" s="126"/>
      <c r="D253" s="128"/>
      <c r="E253" s="15" t="str">
        <f t="shared" si="13"/>
        <v/>
      </c>
      <c r="F253" s="125"/>
      <c r="G253" s="51" t="str">
        <f t="shared" si="14"/>
        <v/>
      </c>
      <c r="H253" s="307" t="b">
        <f t="shared" si="15"/>
        <v>0</v>
      </c>
      <c r="I253" s="308">
        <f t="shared" si="16"/>
        <v>1</v>
      </c>
    </row>
    <row r="254" spans="1:9">
      <c r="A254" s="125">
        <v>243</v>
      </c>
      <c r="B254" s="126"/>
      <c r="C254" s="126"/>
      <c r="D254" s="128"/>
      <c r="E254" s="15" t="str">
        <f t="shared" si="13"/>
        <v/>
      </c>
      <c r="F254" s="125"/>
      <c r="G254" s="51" t="str">
        <f t="shared" si="14"/>
        <v/>
      </c>
      <c r="H254" s="307" t="b">
        <f t="shared" si="15"/>
        <v>0</v>
      </c>
      <c r="I254" s="308">
        <f t="shared" si="16"/>
        <v>1</v>
      </c>
    </row>
    <row r="255" spans="1:9">
      <c r="A255" s="125">
        <v>244</v>
      </c>
      <c r="B255" s="126"/>
      <c r="C255" s="126"/>
      <c r="D255" s="128"/>
      <c r="E255" s="15" t="str">
        <f t="shared" si="13"/>
        <v/>
      </c>
      <c r="F255" s="125"/>
      <c r="G255" s="51" t="str">
        <f t="shared" si="14"/>
        <v/>
      </c>
      <c r="H255" s="307" t="b">
        <f t="shared" si="15"/>
        <v>0</v>
      </c>
      <c r="I255" s="308">
        <f t="shared" si="16"/>
        <v>1</v>
      </c>
    </row>
    <row r="256" spans="1:9">
      <c r="A256" s="125">
        <v>245</v>
      </c>
      <c r="B256" s="126"/>
      <c r="C256" s="126"/>
      <c r="D256" s="128"/>
      <c r="E256" s="15" t="str">
        <f t="shared" si="13"/>
        <v/>
      </c>
      <c r="F256" s="125"/>
      <c r="G256" s="51" t="str">
        <f t="shared" si="14"/>
        <v/>
      </c>
      <c r="H256" s="307" t="b">
        <f t="shared" si="15"/>
        <v>0</v>
      </c>
      <c r="I256" s="308">
        <f t="shared" si="16"/>
        <v>1</v>
      </c>
    </row>
    <row r="257" spans="1:9">
      <c r="A257" s="125">
        <v>246</v>
      </c>
      <c r="B257" s="126"/>
      <c r="C257" s="126"/>
      <c r="D257" s="128"/>
      <c r="E257" s="15" t="str">
        <f t="shared" si="13"/>
        <v/>
      </c>
      <c r="F257" s="125"/>
      <c r="G257" s="51" t="str">
        <f t="shared" si="14"/>
        <v/>
      </c>
      <c r="H257" s="307" t="b">
        <f t="shared" si="15"/>
        <v>0</v>
      </c>
      <c r="I257" s="308">
        <f t="shared" si="16"/>
        <v>1</v>
      </c>
    </row>
    <row r="258" spans="1:9">
      <c r="A258" s="125">
        <v>247</v>
      </c>
      <c r="B258" s="126"/>
      <c r="C258" s="126"/>
      <c r="D258" s="128"/>
      <c r="E258" s="15" t="str">
        <f t="shared" si="13"/>
        <v/>
      </c>
      <c r="F258" s="125"/>
      <c r="G258" s="51" t="str">
        <f t="shared" si="14"/>
        <v/>
      </c>
      <c r="H258" s="307" t="b">
        <f t="shared" si="15"/>
        <v>0</v>
      </c>
      <c r="I258" s="308">
        <f t="shared" si="16"/>
        <v>1</v>
      </c>
    </row>
    <row r="259" spans="1:9">
      <c r="A259" s="125">
        <v>248</v>
      </c>
      <c r="B259" s="126"/>
      <c r="C259" s="126"/>
      <c r="D259" s="128"/>
      <c r="E259" s="15" t="str">
        <f t="shared" si="13"/>
        <v/>
      </c>
      <c r="F259" s="125"/>
      <c r="G259" s="51" t="str">
        <f t="shared" si="14"/>
        <v/>
      </c>
      <c r="H259" s="307" t="b">
        <f t="shared" si="15"/>
        <v>0</v>
      </c>
      <c r="I259" s="308">
        <f t="shared" si="16"/>
        <v>1</v>
      </c>
    </row>
    <row r="260" spans="1:9">
      <c r="A260" s="125">
        <v>249</v>
      </c>
      <c r="B260" s="126"/>
      <c r="C260" s="126"/>
      <c r="D260" s="128"/>
      <c r="E260" s="15" t="str">
        <f t="shared" si="13"/>
        <v/>
      </c>
      <c r="F260" s="125"/>
      <c r="G260" s="51" t="str">
        <f t="shared" si="14"/>
        <v/>
      </c>
      <c r="H260" s="307" t="b">
        <f t="shared" si="15"/>
        <v>0</v>
      </c>
      <c r="I260" s="308">
        <f t="shared" si="16"/>
        <v>1</v>
      </c>
    </row>
    <row r="261" spans="1:9">
      <c r="A261" s="125">
        <v>250</v>
      </c>
      <c r="B261" s="126"/>
      <c r="C261" s="126"/>
      <c r="D261" s="128"/>
      <c r="E261" s="15" t="str">
        <f t="shared" si="13"/>
        <v/>
      </c>
      <c r="F261" s="125"/>
      <c r="G261" s="51" t="str">
        <f t="shared" si="14"/>
        <v/>
      </c>
      <c r="H261" s="307" t="b">
        <f t="shared" si="15"/>
        <v>0</v>
      </c>
      <c r="I261" s="308">
        <f t="shared" si="16"/>
        <v>1</v>
      </c>
    </row>
  </sheetData>
  <sheetProtection algorithmName="SHA-512" hashValue="2qri9hFhLZMlQpjIIgW0NywEpblQgj2hQ/G6Oyjf5OvMfVS4CdZG+FOVfzcVcKD2VH7baWQbqRlrUNexxeMJzg==" saltValue="KURHRYOOyMpYY74uzqM6zQ=="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E12" sqref="E12:E15"/>
    </sheetView>
  </sheetViews>
  <sheetFormatPr defaultColWidth="9.140625" defaultRowHeight="15.75"/>
  <cols>
    <col min="1" max="1" width="5.7109375" style="53" customWidth="1"/>
    <col min="2" max="2" width="36.28515625" style="57" customWidth="1"/>
    <col min="3" max="3" width="36" style="57" customWidth="1"/>
    <col min="4" max="4" width="48.2851562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3" width="17.7109375" style="57" hidden="1" customWidth="1"/>
    <col min="14" max="19" width="9.140625" style="57" customWidth="1"/>
    <col min="20" max="16384" width="9.140625" style="57"/>
  </cols>
  <sheetData>
    <row r="1" spans="1:13" s="53" customFormat="1">
      <c r="A1" s="52" t="s">
        <v>483</v>
      </c>
      <c r="E1" s="54"/>
      <c r="F1" s="56"/>
      <c r="G1" s="55"/>
      <c r="J1" s="56"/>
      <c r="K1" s="56"/>
      <c r="L1" s="56"/>
      <c r="M1" s="56"/>
    </row>
    <row r="2" spans="1:13" s="53" customFormat="1">
      <c r="A2" s="304" t="str">
        <f>IF(ISBLANK(facultate), IF(ISBLANK(departament),"","Departament " &amp; departament), "Facultatea " &amp; facultate)</f>
        <v>Facultatea Științe ale Comunicării</v>
      </c>
      <c r="E2" s="54"/>
      <c r="F2" s="56"/>
      <c r="G2" s="55"/>
      <c r="J2" s="56"/>
      <c r="K2" s="56"/>
      <c r="L2" s="56"/>
      <c r="M2" s="56"/>
    </row>
    <row r="3" spans="1:13" s="53" customFormat="1">
      <c r="A3" s="304" t="str">
        <f>IF(ISBLANK(departament),"","Departamentul " &amp; departament)</f>
        <v>Departamentul Comunicare și Limbi Străine</v>
      </c>
      <c r="E3" s="54"/>
      <c r="F3" s="56"/>
      <c r="G3" s="55"/>
      <c r="J3" s="56"/>
      <c r="K3" s="56"/>
      <c r="L3" s="56"/>
      <c r="M3" s="56"/>
    </row>
    <row r="4" spans="1:13">
      <c r="A4" s="448" t="s">
        <v>836</v>
      </c>
      <c r="B4" s="448"/>
      <c r="C4" s="448"/>
      <c r="D4" s="448"/>
      <c r="E4" s="448"/>
      <c r="F4" s="448"/>
      <c r="G4" s="448"/>
      <c r="H4" s="448"/>
    </row>
    <row r="5" spans="1:13">
      <c r="A5" s="448" t="s">
        <v>860</v>
      </c>
      <c r="B5" s="448"/>
      <c r="C5" s="448"/>
      <c r="D5" s="448"/>
      <c r="E5" s="448"/>
      <c r="F5" s="448"/>
      <c r="G5" s="196"/>
    </row>
    <row r="6" spans="1:13" ht="13.5" customHeight="1">
      <c r="E6" s="57"/>
      <c r="F6" s="305" t="str">
        <f>CONCATENATE(functie," ",nume_candidat)</f>
        <v>Profesor Pop Mirela-Cristina</v>
      </c>
      <c r="J6" s="305" t="str">
        <f>CONCATENATE(functie," ",nume_candidat)</f>
        <v>Profesor Pop Mirela-Cristina</v>
      </c>
      <c r="K6" s="305" t="str">
        <f>CONCATENATE(functie," ",nume_candidat)</f>
        <v>Profesor Pop Mirela-Cristina</v>
      </c>
      <c r="L6" s="305" t="str">
        <f>CONCATENATE(functie," ",nume_candidat)</f>
        <v>Profesor Pop Mirela-Cristina</v>
      </c>
      <c r="M6" s="305" t="str">
        <f>CONCATENATE(functie," ",nume_candidat)</f>
        <v>Profesor Pop Mirela-Cristina</v>
      </c>
    </row>
    <row r="7" spans="1:13" ht="18.75" customHeight="1">
      <c r="A7" s="446" t="s">
        <v>338</v>
      </c>
      <c r="B7" s="446" t="s">
        <v>824</v>
      </c>
      <c r="C7" s="446" t="s">
        <v>861</v>
      </c>
      <c r="D7" s="446" t="s">
        <v>867</v>
      </c>
      <c r="E7" s="456" t="s">
        <v>2</v>
      </c>
      <c r="F7" s="446" t="s">
        <v>544</v>
      </c>
      <c r="G7" s="446" t="s">
        <v>4</v>
      </c>
      <c r="H7" s="467" t="s">
        <v>541</v>
      </c>
      <c r="I7" s="453" t="s">
        <v>551</v>
      </c>
      <c r="J7" s="446" t="s">
        <v>863</v>
      </c>
      <c r="K7" s="446" t="s">
        <v>864</v>
      </c>
      <c r="L7" s="446" t="s">
        <v>865</v>
      </c>
      <c r="M7" s="446" t="s">
        <v>866</v>
      </c>
    </row>
    <row r="8" spans="1:13" ht="18.75" customHeight="1">
      <c r="A8" s="463"/>
      <c r="B8" s="463"/>
      <c r="C8" s="463"/>
      <c r="D8" s="463"/>
      <c r="E8" s="457"/>
      <c r="F8" s="463"/>
      <c r="G8" s="463"/>
      <c r="H8" s="468"/>
      <c r="I8" s="453"/>
      <c r="J8" s="463"/>
      <c r="K8" s="463"/>
      <c r="L8" s="463"/>
      <c r="M8" s="463"/>
    </row>
    <row r="9" spans="1:13" ht="18.75" customHeight="1">
      <c r="A9" s="463"/>
      <c r="B9" s="463"/>
      <c r="C9" s="463"/>
      <c r="D9" s="463"/>
      <c r="E9" s="457"/>
      <c r="F9" s="447"/>
      <c r="G9" s="447"/>
      <c r="H9" s="468"/>
      <c r="I9" s="453"/>
      <c r="J9" s="447"/>
      <c r="K9" s="447"/>
      <c r="L9" s="447"/>
      <c r="M9" s="447"/>
    </row>
    <row r="10" spans="1:13" ht="18.75" customHeight="1">
      <c r="A10" s="447"/>
      <c r="B10" s="447"/>
      <c r="C10" s="447"/>
      <c r="D10" s="447"/>
      <c r="E10" s="458"/>
      <c r="F10" s="306" t="str">
        <f>CONCATENATE("ultimii ",durata_evaluare," ani")</f>
        <v>ultimii 5 ani</v>
      </c>
      <c r="G10" s="306" t="str">
        <f>CONCATENATE("ultimii                                  ",durata_evaluare," ani")</f>
        <v>ultimii                                  5 ani</v>
      </c>
      <c r="H10" s="469"/>
      <c r="I10" s="453"/>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c r="A11" s="79"/>
      <c r="B11" s="58"/>
      <c r="C11" s="58"/>
      <c r="D11" s="58"/>
      <c r="E11" s="29"/>
      <c r="F11" s="130">
        <f>SUMIF(F12:F1012,"&gt;0")</f>
        <v>0</v>
      </c>
      <c r="G11" s="4">
        <f>SUMIF(G12:G1110,"&gt;0")</f>
        <v>0</v>
      </c>
      <c r="H11" s="261"/>
      <c r="J11" s="130">
        <f>SUMIF(J12:J1110,"&gt;0")</f>
        <v>0</v>
      </c>
      <c r="K11" s="130">
        <f>SUMIF(K12:K1110,"&gt;0")</f>
        <v>0</v>
      </c>
      <c r="L11" s="130">
        <f>SUMIF(L12:L1110,"&gt;0")</f>
        <v>0</v>
      </c>
      <c r="M11" s="130">
        <f>SUMIF(M12:M1110,"&gt;0")</f>
        <v>0</v>
      </c>
    </row>
    <row r="12" spans="1:13">
      <c r="A12" s="36">
        <v>1</v>
      </c>
      <c r="B12" s="7"/>
      <c r="C12" s="7"/>
      <c r="D12" s="7"/>
      <c r="E12" s="189"/>
      <c r="F12" s="15" t="str">
        <f t="shared" ref="F12:F75" si="0">IF(OR($B12="",,$E12&lt;an_initial,$E12&gt;an_final),"",G12*(HLOOKUP(D12,iii6punctaje,2,FALSE)))</f>
        <v/>
      </c>
      <c r="G12" s="51" t="str">
        <f t="shared" ref="G12:G75" si="1">IF(OR($B12="",,$E12="",$E12&gt;an_final),"",IF($E12&gt;=an_initial,1,""))</f>
        <v/>
      </c>
      <c r="H12" s="307" t="b">
        <f t="shared" ref="H12:H75" si="2">IF(nume_candidat="",FALSE,ISNUMBER(SEARCH(nume_candidat,$B12)))</f>
        <v>0</v>
      </c>
      <c r="I12" s="308">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c r="A13" s="36">
        <v>2</v>
      </c>
      <c r="B13" s="7"/>
      <c r="C13" s="7"/>
      <c r="D13" s="7"/>
      <c r="E13" s="189"/>
      <c r="F13" s="15" t="str">
        <f t="shared" si="0"/>
        <v/>
      </c>
      <c r="G13" s="51" t="str">
        <f t="shared" si="1"/>
        <v/>
      </c>
      <c r="H13" s="307" t="b">
        <f t="shared" si="2"/>
        <v>0</v>
      </c>
      <c r="I13" s="308">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c r="A14" s="36">
        <v>3</v>
      </c>
      <c r="B14" s="7"/>
      <c r="C14" s="7"/>
      <c r="D14" s="7"/>
      <c r="E14" s="189"/>
      <c r="F14" s="15" t="str">
        <f t="shared" si="0"/>
        <v/>
      </c>
      <c r="G14" s="51" t="str">
        <f t="shared" si="1"/>
        <v/>
      </c>
      <c r="H14" s="307" t="b">
        <f t="shared" si="2"/>
        <v>0</v>
      </c>
      <c r="I14" s="308">
        <f t="shared" si="8"/>
        <v>1</v>
      </c>
      <c r="J14" s="15" t="str">
        <f t="shared" si="9"/>
        <v/>
      </c>
      <c r="K14" s="15" t="str">
        <f t="shared" si="10"/>
        <v/>
      </c>
      <c r="L14" s="15" t="str">
        <f t="shared" si="11"/>
        <v/>
      </c>
      <c r="M14" s="15" t="str">
        <f t="shared" si="12"/>
        <v/>
      </c>
    </row>
    <row r="15" spans="1:13">
      <c r="A15" s="36">
        <v>4</v>
      </c>
      <c r="B15" s="7"/>
      <c r="C15" s="7"/>
      <c r="D15" s="7"/>
      <c r="E15" s="189"/>
      <c r="F15" s="15" t="str">
        <f t="shared" si="0"/>
        <v/>
      </c>
      <c r="G15" s="51" t="str">
        <f t="shared" si="1"/>
        <v/>
      </c>
      <c r="H15" s="307" t="b">
        <f t="shared" si="2"/>
        <v>0</v>
      </c>
      <c r="I15" s="308">
        <f t="shared" si="8"/>
        <v>1</v>
      </c>
      <c r="J15" s="15" t="str">
        <f t="shared" si="9"/>
        <v/>
      </c>
      <c r="K15" s="15" t="str">
        <f t="shared" si="10"/>
        <v/>
      </c>
      <c r="L15" s="15" t="str">
        <f t="shared" si="11"/>
        <v/>
      </c>
      <c r="M15" s="15" t="str">
        <f t="shared" si="12"/>
        <v/>
      </c>
    </row>
    <row r="16" spans="1:13">
      <c r="A16" s="36">
        <v>5</v>
      </c>
      <c r="B16" s="6"/>
      <c r="C16" s="6"/>
      <c r="D16" s="6"/>
      <c r="E16" s="188"/>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M9SsY/oMKJhAGgFZrM6y8IDiTYxLKm2sBdV6svtA2jDhI9jLBWZdkR83R0OJNdnbMODlKjz20fwwVtf1KyUCkA==" saltValue="gg+5wMaiJruh/9j+Mswvtg=="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D12" sqref="D12:D14"/>
    </sheetView>
  </sheetViews>
  <sheetFormatPr defaultColWidth="9.140625" defaultRowHeight="15.75"/>
  <cols>
    <col min="1" max="1" width="5.7109375" style="53" customWidth="1"/>
    <col min="2" max="2" width="36.28515625" style="57" hidden="1" customWidth="1"/>
    <col min="3" max="3" width="48.28515625" style="57" customWidth="1"/>
    <col min="4" max="4" width="10.7109375" style="62" customWidth="1"/>
    <col min="5" max="5" width="17.7109375" style="57" customWidth="1"/>
    <col min="6" max="7" width="17.7109375" style="57" hidden="1" customWidth="1"/>
    <col min="8" max="15" width="9.140625" style="57" customWidth="1"/>
    <col min="16" max="16384" width="9.140625" style="57"/>
  </cols>
  <sheetData>
    <row r="1" spans="1:7" s="53" customFormat="1">
      <c r="A1" s="52" t="s">
        <v>483</v>
      </c>
      <c r="D1" s="54"/>
      <c r="E1" s="56"/>
      <c r="F1" s="56"/>
      <c r="G1" s="56"/>
    </row>
    <row r="2" spans="1:7" s="53" customFormat="1">
      <c r="A2" s="304" t="str">
        <f>IF(ISBLANK(facultate), IF(ISBLANK(departament),"","Departament " &amp; departament), "Facultatea " &amp; facultate)</f>
        <v>Facultatea Științe ale Comunicării</v>
      </c>
      <c r="D2" s="54"/>
      <c r="E2" s="56"/>
      <c r="F2" s="56"/>
      <c r="G2" s="56"/>
    </row>
    <row r="3" spans="1:7" s="53" customFormat="1">
      <c r="A3" s="304" t="str">
        <f>IF(ISBLANK(departament),"","Departamentul " &amp; departament)</f>
        <v>Departamentul Comunicare și Limbi Străine</v>
      </c>
      <c r="D3" s="54"/>
      <c r="E3" s="56"/>
      <c r="F3" s="56"/>
      <c r="G3" s="56"/>
    </row>
    <row r="4" spans="1:7">
      <c r="A4" s="448" t="s">
        <v>836</v>
      </c>
      <c r="B4" s="448"/>
      <c r="C4" s="448"/>
      <c r="D4" s="448"/>
      <c r="E4" s="448"/>
    </row>
    <row r="5" spans="1:7">
      <c r="A5" s="448" t="s">
        <v>868</v>
      </c>
      <c r="B5" s="448"/>
      <c r="C5" s="448"/>
      <c r="D5" s="448"/>
      <c r="E5" s="448"/>
    </row>
    <row r="6" spans="1:7" ht="13.5" customHeight="1">
      <c r="D6" s="57"/>
      <c r="E6" s="305" t="str">
        <f>CONCATENATE(functie," ",nume_candidat)</f>
        <v>Profesor Pop Mirela-Cristina</v>
      </c>
      <c r="F6" s="305" t="str">
        <f>CONCATENATE(functie," ",nume_candidat)</f>
        <v>Profesor Pop Mirela-Cristina</v>
      </c>
      <c r="G6" s="305" t="str">
        <f>CONCATENATE(functie," ",nume_candidat)</f>
        <v>Profesor Pop Mirela-Cristina</v>
      </c>
    </row>
    <row r="7" spans="1:7" ht="18.75" customHeight="1">
      <c r="A7" s="446" t="s">
        <v>338</v>
      </c>
      <c r="B7" s="446" t="s">
        <v>869</v>
      </c>
      <c r="C7" s="446" t="s">
        <v>1047</v>
      </c>
      <c r="D7" s="456" t="s">
        <v>2</v>
      </c>
      <c r="E7" s="446" t="s">
        <v>544</v>
      </c>
      <c r="F7" s="446" t="s">
        <v>863</v>
      </c>
      <c r="G7" s="446" t="s">
        <v>871</v>
      </c>
    </row>
    <row r="8" spans="1:7" ht="18.75" customHeight="1">
      <c r="A8" s="463"/>
      <c r="B8" s="463"/>
      <c r="C8" s="463"/>
      <c r="D8" s="457"/>
      <c r="E8" s="463"/>
      <c r="F8" s="463"/>
      <c r="G8" s="463"/>
    </row>
    <row r="9" spans="1:7" ht="18.75" customHeight="1">
      <c r="A9" s="463"/>
      <c r="B9" s="463"/>
      <c r="C9" s="463"/>
      <c r="D9" s="457"/>
      <c r="E9" s="447"/>
      <c r="F9" s="447"/>
      <c r="G9" s="447"/>
    </row>
    <row r="10" spans="1:7" ht="18.75" customHeight="1">
      <c r="A10" s="447"/>
      <c r="B10" s="447"/>
      <c r="C10" s="447"/>
      <c r="D10" s="458"/>
      <c r="E10" s="306" t="str">
        <f>CONCATENATE("ultimii ",durata_evaluare," ani")</f>
        <v>ultimii 5 ani</v>
      </c>
      <c r="F10" s="306" t="str">
        <f>CONCATENATE("ultimii ",durata_evaluare," ani")</f>
        <v>ultimii 5 ani</v>
      </c>
      <c r="G10" s="306" t="str">
        <f>CONCATENATE("ultimii ",durata_evaluare," ani")</f>
        <v>ultimii 5 ani</v>
      </c>
    </row>
    <row r="11" spans="1:7">
      <c r="A11" s="79"/>
      <c r="B11" s="58"/>
      <c r="C11" s="58"/>
      <c r="D11" s="29"/>
      <c r="E11" s="130">
        <f>SUMIF(E12:E1012,"&gt;0")</f>
        <v>0</v>
      </c>
      <c r="F11" s="130">
        <f>SUMIF(F12:F1110,"&gt;0")</f>
        <v>0</v>
      </c>
      <c r="G11" s="130">
        <f>SUMIF(G12:G1110,"&gt;0")</f>
        <v>0</v>
      </c>
    </row>
    <row r="12" spans="1:7">
      <c r="A12" s="36">
        <v>1</v>
      </c>
      <c r="B12" s="7" t="s">
        <v>863</v>
      </c>
      <c r="C12" s="7"/>
      <c r="D12" s="189"/>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c r="A13" s="36">
        <v>2</v>
      </c>
      <c r="B13" s="7" t="s">
        <v>872</v>
      </c>
      <c r="C13" s="7"/>
      <c r="D13" s="189"/>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c r="A14" s="36">
        <v>3</v>
      </c>
      <c r="B14" s="7" t="s">
        <v>872</v>
      </c>
      <c r="C14" s="7"/>
      <c r="D14" s="189"/>
      <c r="E14" s="15" t="str">
        <f t="shared" si="3"/>
        <v/>
      </c>
      <c r="F14" s="15" t="str">
        <f t="shared" si="4"/>
        <v/>
      </c>
      <c r="G14" s="15" t="str">
        <f t="shared" si="5"/>
        <v/>
      </c>
    </row>
    <row r="15" spans="1:7">
      <c r="A15" s="36">
        <v>4</v>
      </c>
      <c r="B15" s="6"/>
      <c r="C15" s="6"/>
      <c r="D15" s="188"/>
      <c r="E15" s="15" t="str">
        <f t="shared" si="3"/>
        <v/>
      </c>
      <c r="F15" s="15" t="str">
        <f t="shared" si="4"/>
        <v/>
      </c>
      <c r="G15" s="15" t="str">
        <f t="shared" si="5"/>
        <v/>
      </c>
    </row>
    <row r="16" spans="1:7">
      <c r="A16" s="36">
        <v>5</v>
      </c>
      <c r="B16" s="6"/>
      <c r="C16" s="6"/>
      <c r="D16" s="188"/>
      <c r="E16" s="15" t="str">
        <f t="shared" si="3"/>
        <v/>
      </c>
      <c r="F16" s="15" t="str">
        <f t="shared" si="4"/>
        <v/>
      </c>
      <c r="G16" s="15" t="str">
        <f t="shared" si="5"/>
        <v/>
      </c>
    </row>
    <row r="17" spans="1:7">
      <c r="A17" s="36">
        <v>6</v>
      </c>
      <c r="B17" s="6"/>
      <c r="C17" s="6"/>
      <c r="D17" s="188"/>
      <c r="E17" s="15" t="str">
        <f t="shared" si="3"/>
        <v/>
      </c>
      <c r="F17" s="15" t="str">
        <f t="shared" si="4"/>
        <v/>
      </c>
      <c r="G17" s="15" t="str">
        <f t="shared" si="5"/>
        <v/>
      </c>
    </row>
    <row r="18" spans="1:7">
      <c r="A18" s="36">
        <v>7</v>
      </c>
      <c r="B18" s="6"/>
      <c r="C18" s="6"/>
      <c r="D18" s="188"/>
      <c r="E18" s="15" t="str">
        <f t="shared" si="3"/>
        <v/>
      </c>
      <c r="F18" s="15" t="str">
        <f t="shared" si="4"/>
        <v/>
      </c>
      <c r="G18" s="15" t="str">
        <f t="shared" si="5"/>
        <v/>
      </c>
    </row>
    <row r="19" spans="1:7">
      <c r="A19" s="36">
        <v>8</v>
      </c>
      <c r="B19" s="6"/>
      <c r="C19" s="6"/>
      <c r="D19" s="188"/>
      <c r="E19" s="15" t="str">
        <f t="shared" si="3"/>
        <v/>
      </c>
      <c r="F19" s="15" t="str">
        <f t="shared" si="4"/>
        <v/>
      </c>
      <c r="G19" s="15" t="str">
        <f t="shared" si="5"/>
        <v/>
      </c>
    </row>
    <row r="20" spans="1:7">
      <c r="A20" s="36">
        <v>9</v>
      </c>
      <c r="B20" s="6"/>
      <c r="C20" s="6"/>
      <c r="D20" s="188"/>
      <c r="E20" s="15" t="str">
        <f t="shared" si="3"/>
        <v/>
      </c>
      <c r="F20" s="15" t="str">
        <f t="shared" si="4"/>
        <v/>
      </c>
      <c r="G20" s="15" t="str">
        <f t="shared" si="5"/>
        <v/>
      </c>
    </row>
    <row r="21" spans="1:7">
      <c r="A21" s="36">
        <v>10</v>
      </c>
      <c r="B21" s="6"/>
      <c r="C21" s="6"/>
      <c r="D21" s="188"/>
      <c r="E21" s="15" t="str">
        <f t="shared" si="3"/>
        <v/>
      </c>
      <c r="F21" s="15" t="str">
        <f t="shared" si="4"/>
        <v/>
      </c>
      <c r="G21" s="15" t="str">
        <f t="shared" si="5"/>
        <v/>
      </c>
    </row>
    <row r="22" spans="1:7">
      <c r="A22" s="36">
        <v>11</v>
      </c>
      <c r="B22" s="6"/>
      <c r="C22" s="6"/>
      <c r="D22" s="188"/>
      <c r="E22" s="15" t="str">
        <f t="shared" si="3"/>
        <v/>
      </c>
      <c r="F22" s="15" t="str">
        <f t="shared" si="4"/>
        <v/>
      </c>
      <c r="G22" s="15" t="str">
        <f t="shared" si="5"/>
        <v/>
      </c>
    </row>
    <row r="23" spans="1:7">
      <c r="A23" s="36">
        <v>12</v>
      </c>
      <c r="B23" s="6"/>
      <c r="C23" s="6"/>
      <c r="D23" s="188"/>
      <c r="E23" s="15" t="str">
        <f t="shared" si="3"/>
        <v/>
      </c>
      <c r="F23" s="15" t="str">
        <f t="shared" si="4"/>
        <v/>
      </c>
      <c r="G23" s="15" t="str">
        <f t="shared" si="5"/>
        <v/>
      </c>
    </row>
    <row r="24" spans="1:7">
      <c r="A24" s="36">
        <v>13</v>
      </c>
      <c r="B24" s="6"/>
      <c r="C24" s="6"/>
      <c r="D24" s="188"/>
      <c r="E24" s="15" t="str">
        <f t="shared" si="3"/>
        <v/>
      </c>
      <c r="F24" s="15" t="str">
        <f t="shared" si="4"/>
        <v/>
      </c>
      <c r="G24" s="15" t="str">
        <f t="shared" si="5"/>
        <v/>
      </c>
    </row>
    <row r="25" spans="1:7">
      <c r="A25" s="36">
        <v>14</v>
      </c>
      <c r="B25" s="6"/>
      <c r="C25" s="6"/>
      <c r="D25" s="188"/>
      <c r="E25" s="15" t="str">
        <f t="shared" si="3"/>
        <v/>
      </c>
      <c r="F25" s="15" t="str">
        <f t="shared" si="4"/>
        <v/>
      </c>
      <c r="G25" s="15" t="str">
        <f t="shared" si="5"/>
        <v/>
      </c>
    </row>
    <row r="26" spans="1:7">
      <c r="A26" s="36">
        <v>15</v>
      </c>
      <c r="B26" s="6"/>
      <c r="C26" s="6"/>
      <c r="D26" s="188"/>
      <c r="E26" s="15" t="str">
        <f t="shared" si="3"/>
        <v/>
      </c>
      <c r="F26" s="15" t="str">
        <f t="shared" si="4"/>
        <v/>
      </c>
      <c r="G26" s="15" t="str">
        <f t="shared" si="5"/>
        <v/>
      </c>
    </row>
    <row r="27" spans="1:7">
      <c r="A27" s="36">
        <v>16</v>
      </c>
      <c r="B27" s="6"/>
      <c r="C27" s="6"/>
      <c r="D27" s="188"/>
      <c r="E27" s="15" t="str">
        <f t="shared" si="3"/>
        <v/>
      </c>
      <c r="F27" s="15" t="str">
        <f t="shared" si="4"/>
        <v/>
      </c>
      <c r="G27" s="15" t="str">
        <f t="shared" si="5"/>
        <v/>
      </c>
    </row>
    <row r="28" spans="1:7">
      <c r="A28" s="36">
        <v>17</v>
      </c>
      <c r="B28" s="6"/>
      <c r="C28" s="6"/>
      <c r="D28" s="188"/>
      <c r="E28" s="15" t="str">
        <f t="shared" si="3"/>
        <v/>
      </c>
      <c r="F28" s="15" t="str">
        <f t="shared" si="4"/>
        <v/>
      </c>
      <c r="G28" s="15" t="str">
        <f t="shared" si="5"/>
        <v/>
      </c>
    </row>
    <row r="29" spans="1:7">
      <c r="A29" s="36">
        <v>18</v>
      </c>
      <c r="B29" s="6"/>
      <c r="C29" s="6"/>
      <c r="D29" s="188"/>
      <c r="E29" s="15" t="str">
        <f t="shared" si="3"/>
        <v/>
      </c>
      <c r="F29" s="15" t="str">
        <f t="shared" si="4"/>
        <v/>
      </c>
      <c r="G29" s="15" t="str">
        <f t="shared" si="5"/>
        <v/>
      </c>
    </row>
    <row r="30" spans="1:7">
      <c r="A30" s="36">
        <v>19</v>
      </c>
      <c r="B30" s="6"/>
      <c r="C30" s="6"/>
      <c r="D30" s="188"/>
      <c r="E30" s="15" t="str">
        <f t="shared" si="3"/>
        <v/>
      </c>
      <c r="F30" s="15" t="str">
        <f t="shared" si="4"/>
        <v/>
      </c>
      <c r="G30" s="15" t="str">
        <f t="shared" si="5"/>
        <v/>
      </c>
    </row>
    <row r="31" spans="1:7">
      <c r="A31" s="36">
        <v>20</v>
      </c>
      <c r="B31" s="6"/>
      <c r="C31" s="6"/>
      <c r="D31" s="188"/>
      <c r="E31" s="15" t="str">
        <f t="shared" si="3"/>
        <v/>
      </c>
      <c r="F31" s="15" t="str">
        <f t="shared" si="4"/>
        <v/>
      </c>
      <c r="G31" s="15" t="str">
        <f t="shared" si="5"/>
        <v/>
      </c>
    </row>
    <row r="32" spans="1:7">
      <c r="A32" s="36">
        <v>21</v>
      </c>
      <c r="B32" s="6"/>
      <c r="C32" s="6"/>
      <c r="D32" s="188"/>
      <c r="E32" s="15" t="str">
        <f t="shared" si="3"/>
        <v/>
      </c>
      <c r="F32" s="15" t="str">
        <f t="shared" si="4"/>
        <v/>
      </c>
      <c r="G32" s="15" t="str">
        <f t="shared" si="5"/>
        <v/>
      </c>
    </row>
    <row r="33" spans="1:7">
      <c r="A33" s="36">
        <v>22</v>
      </c>
      <c r="B33" s="6"/>
      <c r="C33" s="6"/>
      <c r="D33" s="188"/>
      <c r="E33" s="15" t="str">
        <f t="shared" si="3"/>
        <v/>
      </c>
      <c r="F33" s="15" t="str">
        <f t="shared" si="4"/>
        <v/>
      </c>
      <c r="G33" s="15" t="str">
        <f t="shared" si="5"/>
        <v/>
      </c>
    </row>
    <row r="34" spans="1:7">
      <c r="A34" s="36">
        <v>23</v>
      </c>
      <c r="B34" s="6"/>
      <c r="C34" s="6"/>
      <c r="D34" s="188"/>
      <c r="E34" s="15" t="str">
        <f t="shared" si="3"/>
        <v/>
      </c>
      <c r="F34" s="15" t="str">
        <f t="shared" si="4"/>
        <v/>
      </c>
      <c r="G34" s="15" t="str">
        <f t="shared" si="5"/>
        <v/>
      </c>
    </row>
    <row r="35" spans="1:7">
      <c r="A35" s="36">
        <v>24</v>
      </c>
      <c r="B35" s="6"/>
      <c r="C35" s="6"/>
      <c r="D35" s="188"/>
      <c r="E35" s="15" t="str">
        <f t="shared" si="3"/>
        <v/>
      </c>
      <c r="F35" s="15" t="str">
        <f t="shared" si="4"/>
        <v/>
      </c>
      <c r="G35" s="15" t="str">
        <f t="shared" si="5"/>
        <v/>
      </c>
    </row>
    <row r="36" spans="1:7">
      <c r="A36" s="36">
        <v>25</v>
      </c>
      <c r="B36" s="6"/>
      <c r="C36" s="6"/>
      <c r="D36" s="188"/>
      <c r="E36" s="15" t="str">
        <f t="shared" si="3"/>
        <v/>
      </c>
      <c r="F36" s="15" t="str">
        <f t="shared" si="4"/>
        <v/>
      </c>
      <c r="G36" s="15" t="str">
        <f t="shared" si="5"/>
        <v/>
      </c>
    </row>
    <row r="37" spans="1:7">
      <c r="A37" s="36">
        <v>26</v>
      </c>
      <c r="B37" s="6"/>
      <c r="C37" s="6"/>
      <c r="D37" s="188"/>
      <c r="E37" s="15" t="str">
        <f t="shared" si="3"/>
        <v/>
      </c>
      <c r="F37" s="15" t="str">
        <f t="shared" si="4"/>
        <v/>
      </c>
      <c r="G37" s="15" t="str">
        <f t="shared" si="5"/>
        <v/>
      </c>
    </row>
    <row r="38" spans="1:7">
      <c r="A38" s="36">
        <v>27</v>
      </c>
      <c r="B38" s="6"/>
      <c r="C38" s="6"/>
      <c r="D38" s="188"/>
      <c r="E38" s="15" t="str">
        <f t="shared" si="3"/>
        <v/>
      </c>
      <c r="F38" s="15" t="str">
        <f t="shared" si="4"/>
        <v/>
      </c>
      <c r="G38" s="15" t="str">
        <f t="shared" si="5"/>
        <v/>
      </c>
    </row>
    <row r="39" spans="1:7">
      <c r="A39" s="36">
        <v>28</v>
      </c>
      <c r="B39" s="6"/>
      <c r="C39" s="6"/>
      <c r="D39" s="188"/>
      <c r="E39" s="15" t="str">
        <f t="shared" si="3"/>
        <v/>
      </c>
      <c r="F39" s="15" t="str">
        <f t="shared" si="4"/>
        <v/>
      </c>
      <c r="G39" s="15" t="str">
        <f t="shared" si="5"/>
        <v/>
      </c>
    </row>
    <row r="40" spans="1:7">
      <c r="A40" s="36">
        <v>29</v>
      </c>
      <c r="B40" s="6"/>
      <c r="C40" s="6"/>
      <c r="D40" s="188"/>
      <c r="E40" s="15" t="str">
        <f t="shared" si="3"/>
        <v/>
      </c>
      <c r="F40" s="15" t="str">
        <f t="shared" si="4"/>
        <v/>
      </c>
      <c r="G40" s="15" t="str">
        <f t="shared" si="5"/>
        <v/>
      </c>
    </row>
    <row r="41" spans="1:7">
      <c r="A41" s="36">
        <v>30</v>
      </c>
      <c r="B41" s="6"/>
      <c r="C41" s="6"/>
      <c r="D41" s="188"/>
      <c r="E41" s="15" t="str">
        <f t="shared" si="3"/>
        <v/>
      </c>
      <c r="F41" s="15" t="str">
        <f t="shared" si="4"/>
        <v/>
      </c>
      <c r="G41" s="15" t="str">
        <f t="shared" si="5"/>
        <v/>
      </c>
    </row>
    <row r="42" spans="1:7">
      <c r="A42" s="36">
        <v>31</v>
      </c>
      <c r="B42" s="6"/>
      <c r="C42" s="6"/>
      <c r="D42" s="188"/>
      <c r="E42" s="15" t="str">
        <f t="shared" si="3"/>
        <v/>
      </c>
      <c r="F42" s="15" t="str">
        <f t="shared" si="4"/>
        <v/>
      </c>
      <c r="G42" s="15" t="str">
        <f t="shared" si="5"/>
        <v/>
      </c>
    </row>
    <row r="43" spans="1:7">
      <c r="A43" s="36">
        <v>32</v>
      </c>
      <c r="B43" s="6"/>
      <c r="C43" s="6"/>
      <c r="D43" s="188"/>
      <c r="E43" s="15" t="str">
        <f t="shared" si="3"/>
        <v/>
      </c>
      <c r="F43" s="15" t="str">
        <f t="shared" si="4"/>
        <v/>
      </c>
      <c r="G43" s="15" t="str">
        <f t="shared" si="5"/>
        <v/>
      </c>
    </row>
    <row r="44" spans="1:7">
      <c r="A44" s="36">
        <v>33</v>
      </c>
      <c r="B44" s="6"/>
      <c r="C44" s="6"/>
      <c r="D44" s="188"/>
      <c r="E44" s="15" t="str">
        <f t="shared" si="3"/>
        <v/>
      </c>
      <c r="F44" s="15" t="str">
        <f t="shared" si="4"/>
        <v/>
      </c>
      <c r="G44" s="15" t="str">
        <f t="shared" si="5"/>
        <v/>
      </c>
    </row>
    <row r="45" spans="1:7">
      <c r="A45" s="36">
        <v>34</v>
      </c>
      <c r="B45" s="6"/>
      <c r="C45" s="6"/>
      <c r="D45" s="188"/>
      <c r="E45" s="15" t="str">
        <f t="shared" si="3"/>
        <v/>
      </c>
      <c r="F45" s="15" t="str">
        <f t="shared" si="4"/>
        <v/>
      </c>
      <c r="G45" s="15" t="str">
        <f t="shared" si="5"/>
        <v/>
      </c>
    </row>
    <row r="46" spans="1:7">
      <c r="A46" s="36">
        <v>35</v>
      </c>
      <c r="B46" s="6"/>
      <c r="C46" s="6"/>
      <c r="D46" s="188"/>
      <c r="E46" s="15" t="str">
        <f t="shared" si="3"/>
        <v/>
      </c>
      <c r="F46" s="15" t="str">
        <f t="shared" si="4"/>
        <v/>
      </c>
      <c r="G46" s="15" t="str">
        <f t="shared" si="5"/>
        <v/>
      </c>
    </row>
    <row r="47" spans="1:7">
      <c r="A47" s="36">
        <v>36</v>
      </c>
      <c r="B47" s="6"/>
      <c r="C47" s="6"/>
      <c r="D47" s="188"/>
      <c r="E47" s="15" t="str">
        <f t="shared" si="3"/>
        <v/>
      </c>
      <c r="F47" s="15" t="str">
        <f t="shared" si="4"/>
        <v/>
      </c>
      <c r="G47" s="15" t="str">
        <f t="shared" si="5"/>
        <v/>
      </c>
    </row>
    <row r="48" spans="1:7">
      <c r="A48" s="36">
        <v>37</v>
      </c>
      <c r="B48" s="6"/>
      <c r="C48" s="6"/>
      <c r="D48" s="188"/>
      <c r="E48" s="15" t="str">
        <f t="shared" si="3"/>
        <v/>
      </c>
      <c r="F48" s="15" t="str">
        <f t="shared" si="4"/>
        <v/>
      </c>
      <c r="G48" s="15" t="str">
        <f t="shared" si="5"/>
        <v/>
      </c>
    </row>
    <row r="49" spans="1:7">
      <c r="A49" s="36">
        <v>38</v>
      </c>
      <c r="B49" s="6"/>
      <c r="C49" s="6"/>
      <c r="D49" s="188"/>
      <c r="E49" s="15" t="str">
        <f t="shared" si="3"/>
        <v/>
      </c>
      <c r="F49" s="15" t="str">
        <f t="shared" si="4"/>
        <v/>
      </c>
      <c r="G49" s="15" t="str">
        <f t="shared" si="5"/>
        <v/>
      </c>
    </row>
    <row r="50" spans="1:7">
      <c r="A50" s="36">
        <v>39</v>
      </c>
      <c r="B50" s="6"/>
      <c r="C50" s="6"/>
      <c r="D50" s="188"/>
      <c r="E50" s="15" t="str">
        <f t="shared" si="3"/>
        <v/>
      </c>
      <c r="F50" s="15" t="str">
        <f t="shared" si="4"/>
        <v/>
      </c>
      <c r="G50" s="15" t="str">
        <f t="shared" si="5"/>
        <v/>
      </c>
    </row>
    <row r="51" spans="1:7">
      <c r="A51" s="36">
        <v>40</v>
      </c>
      <c r="B51" s="6"/>
      <c r="C51" s="6"/>
      <c r="D51" s="188"/>
      <c r="E51" s="15" t="str">
        <f t="shared" si="3"/>
        <v/>
      </c>
      <c r="F51" s="15" t="str">
        <f t="shared" si="4"/>
        <v/>
      </c>
      <c r="G51" s="15" t="str">
        <f t="shared" si="5"/>
        <v/>
      </c>
    </row>
    <row r="52" spans="1:7">
      <c r="A52" s="36">
        <v>41</v>
      </c>
      <c r="B52" s="6"/>
      <c r="C52" s="6"/>
      <c r="D52" s="188"/>
      <c r="E52" s="15" t="str">
        <f t="shared" si="3"/>
        <v/>
      </c>
      <c r="F52" s="15" t="str">
        <f t="shared" si="4"/>
        <v/>
      </c>
      <c r="G52" s="15" t="str">
        <f t="shared" si="5"/>
        <v/>
      </c>
    </row>
    <row r="53" spans="1:7">
      <c r="A53" s="36">
        <v>42</v>
      </c>
      <c r="B53" s="6"/>
      <c r="C53" s="6"/>
      <c r="D53" s="188"/>
      <c r="E53" s="15" t="str">
        <f t="shared" si="3"/>
        <v/>
      </c>
      <c r="F53" s="15" t="str">
        <f t="shared" si="4"/>
        <v/>
      </c>
      <c r="G53" s="15" t="str">
        <f t="shared" si="5"/>
        <v/>
      </c>
    </row>
    <row r="54" spans="1:7">
      <c r="A54" s="36">
        <v>43</v>
      </c>
      <c r="B54" s="6"/>
      <c r="C54" s="6"/>
      <c r="D54" s="188"/>
      <c r="E54" s="15" t="str">
        <f t="shared" si="3"/>
        <v/>
      </c>
      <c r="F54" s="15" t="str">
        <f t="shared" si="4"/>
        <v/>
      </c>
      <c r="G54" s="15" t="str">
        <f t="shared" si="5"/>
        <v/>
      </c>
    </row>
    <row r="55" spans="1:7">
      <c r="A55" s="36">
        <v>44</v>
      </c>
      <c r="B55" s="6"/>
      <c r="C55" s="6"/>
      <c r="D55" s="188"/>
      <c r="E55" s="15" t="str">
        <f t="shared" si="3"/>
        <v/>
      </c>
      <c r="F55" s="15" t="str">
        <f t="shared" si="4"/>
        <v/>
      </c>
      <c r="G55" s="15" t="str">
        <f t="shared" si="5"/>
        <v/>
      </c>
    </row>
    <row r="56" spans="1:7">
      <c r="A56" s="36">
        <v>45</v>
      </c>
      <c r="B56" s="6"/>
      <c r="C56" s="6"/>
      <c r="D56" s="188"/>
      <c r="E56" s="15" t="str">
        <f t="shared" si="3"/>
        <v/>
      </c>
      <c r="F56" s="15" t="str">
        <f t="shared" si="4"/>
        <v/>
      </c>
      <c r="G56" s="15" t="str">
        <f t="shared" si="5"/>
        <v/>
      </c>
    </row>
    <row r="57" spans="1:7">
      <c r="A57" s="36">
        <v>46</v>
      </c>
      <c r="B57" s="6"/>
      <c r="C57" s="6"/>
      <c r="D57" s="188"/>
      <c r="E57" s="15" t="str">
        <f t="shared" si="3"/>
        <v/>
      </c>
      <c r="F57" s="15" t="str">
        <f t="shared" si="4"/>
        <v/>
      </c>
      <c r="G57" s="15" t="str">
        <f t="shared" si="5"/>
        <v/>
      </c>
    </row>
    <row r="58" spans="1:7">
      <c r="A58" s="36">
        <v>47</v>
      </c>
      <c r="B58" s="6"/>
      <c r="C58" s="6"/>
      <c r="D58" s="188"/>
      <c r="E58" s="15" t="str">
        <f t="shared" si="3"/>
        <v/>
      </c>
      <c r="F58" s="15" t="str">
        <f t="shared" si="4"/>
        <v/>
      </c>
      <c r="G58" s="15" t="str">
        <f t="shared" si="5"/>
        <v/>
      </c>
    </row>
    <row r="59" spans="1:7">
      <c r="A59" s="36">
        <v>48</v>
      </c>
      <c r="B59" s="6"/>
      <c r="C59" s="6"/>
      <c r="D59" s="188"/>
      <c r="E59" s="15" t="str">
        <f t="shared" si="3"/>
        <v/>
      </c>
      <c r="F59" s="15" t="str">
        <f t="shared" si="4"/>
        <v/>
      </c>
      <c r="G59" s="15" t="str">
        <f t="shared" si="5"/>
        <v/>
      </c>
    </row>
    <row r="60" spans="1:7">
      <c r="A60" s="36">
        <v>49</v>
      </c>
      <c r="B60" s="6"/>
      <c r="C60" s="6"/>
      <c r="D60" s="188"/>
      <c r="E60" s="15" t="str">
        <f t="shared" si="3"/>
        <v/>
      </c>
      <c r="F60" s="15" t="str">
        <f t="shared" si="4"/>
        <v/>
      </c>
      <c r="G60" s="15" t="str">
        <f t="shared" si="5"/>
        <v/>
      </c>
    </row>
    <row r="61" spans="1:7">
      <c r="A61" s="36">
        <v>50</v>
      </c>
      <c r="B61" s="6"/>
      <c r="C61" s="6"/>
      <c r="D61" s="188"/>
      <c r="E61" s="15" t="str">
        <f t="shared" si="3"/>
        <v/>
      </c>
      <c r="F61" s="15" t="str">
        <f t="shared" si="4"/>
        <v/>
      </c>
      <c r="G61" s="15" t="str">
        <f t="shared" si="5"/>
        <v/>
      </c>
    </row>
    <row r="62" spans="1:7">
      <c r="A62" s="36">
        <v>51</v>
      </c>
      <c r="B62" s="6"/>
      <c r="C62" s="6"/>
      <c r="D62" s="188"/>
      <c r="E62" s="15" t="str">
        <f t="shared" si="3"/>
        <v/>
      </c>
      <c r="F62" s="15" t="str">
        <f t="shared" si="4"/>
        <v/>
      </c>
      <c r="G62" s="15" t="str">
        <f t="shared" si="5"/>
        <v/>
      </c>
    </row>
    <row r="63" spans="1:7">
      <c r="A63" s="36">
        <v>52</v>
      </c>
      <c r="B63" s="6"/>
      <c r="C63" s="6"/>
      <c r="D63" s="188"/>
      <c r="E63" s="15" t="str">
        <f t="shared" si="3"/>
        <v/>
      </c>
      <c r="F63" s="15" t="str">
        <f t="shared" si="4"/>
        <v/>
      </c>
      <c r="G63" s="15" t="str">
        <f t="shared" si="5"/>
        <v/>
      </c>
    </row>
    <row r="64" spans="1:7">
      <c r="A64" s="36">
        <v>53</v>
      </c>
      <c r="B64" s="6"/>
      <c r="C64" s="6"/>
      <c r="D64" s="188"/>
      <c r="E64" s="15" t="str">
        <f t="shared" si="3"/>
        <v/>
      </c>
      <c r="F64" s="15" t="str">
        <f t="shared" si="4"/>
        <v/>
      </c>
      <c r="G64" s="15" t="str">
        <f t="shared" si="5"/>
        <v/>
      </c>
    </row>
    <row r="65" spans="1:7">
      <c r="A65" s="36">
        <v>54</v>
      </c>
      <c r="B65" s="6"/>
      <c r="C65" s="6"/>
      <c r="D65" s="188"/>
      <c r="E65" s="15" t="str">
        <f t="shared" si="3"/>
        <v/>
      </c>
      <c r="F65" s="15" t="str">
        <f t="shared" si="4"/>
        <v/>
      </c>
      <c r="G65" s="15" t="str">
        <f t="shared" si="5"/>
        <v/>
      </c>
    </row>
    <row r="66" spans="1:7">
      <c r="A66" s="36">
        <v>55</v>
      </c>
      <c r="B66" s="6"/>
      <c r="C66" s="6"/>
      <c r="D66" s="188"/>
      <c r="E66" s="15" t="str">
        <f t="shared" si="3"/>
        <v/>
      </c>
      <c r="F66" s="15" t="str">
        <f t="shared" si="4"/>
        <v/>
      </c>
      <c r="G66" s="15" t="str">
        <f t="shared" si="5"/>
        <v/>
      </c>
    </row>
    <row r="67" spans="1:7">
      <c r="A67" s="36">
        <v>56</v>
      </c>
      <c r="B67" s="6"/>
      <c r="C67" s="6"/>
      <c r="D67" s="188"/>
      <c r="E67" s="15" t="str">
        <f t="shared" si="3"/>
        <v/>
      </c>
      <c r="F67" s="15" t="str">
        <f t="shared" si="4"/>
        <v/>
      </c>
      <c r="G67" s="15" t="str">
        <f t="shared" si="5"/>
        <v/>
      </c>
    </row>
    <row r="68" spans="1:7">
      <c r="A68" s="36">
        <v>57</v>
      </c>
      <c r="B68" s="6"/>
      <c r="C68" s="6"/>
      <c r="D68" s="188"/>
      <c r="E68" s="15" t="str">
        <f t="shared" si="3"/>
        <v/>
      </c>
      <c r="F68" s="15" t="str">
        <f t="shared" si="4"/>
        <v/>
      </c>
      <c r="G68" s="15" t="str">
        <f t="shared" si="5"/>
        <v/>
      </c>
    </row>
    <row r="69" spans="1:7">
      <c r="A69" s="36">
        <v>58</v>
      </c>
      <c r="B69" s="6"/>
      <c r="C69" s="6"/>
      <c r="D69" s="188"/>
      <c r="E69" s="15" t="str">
        <f t="shared" si="3"/>
        <v/>
      </c>
      <c r="F69" s="15" t="str">
        <f t="shared" si="4"/>
        <v/>
      </c>
      <c r="G69" s="15" t="str">
        <f t="shared" si="5"/>
        <v/>
      </c>
    </row>
    <row r="70" spans="1:7">
      <c r="A70" s="36">
        <v>59</v>
      </c>
      <c r="B70" s="6"/>
      <c r="C70" s="6"/>
      <c r="D70" s="188"/>
      <c r="E70" s="15" t="str">
        <f t="shared" si="3"/>
        <v/>
      </c>
      <c r="F70" s="15" t="str">
        <f t="shared" si="4"/>
        <v/>
      </c>
      <c r="G70" s="15" t="str">
        <f t="shared" si="5"/>
        <v/>
      </c>
    </row>
    <row r="71" spans="1:7">
      <c r="A71" s="36">
        <v>60</v>
      </c>
      <c r="B71" s="6"/>
      <c r="C71" s="6"/>
      <c r="D71" s="188"/>
      <c r="E71" s="15" t="str">
        <f t="shared" si="3"/>
        <v/>
      </c>
      <c r="F71" s="15" t="str">
        <f t="shared" si="4"/>
        <v/>
      </c>
      <c r="G71" s="15" t="str">
        <f t="shared" si="5"/>
        <v/>
      </c>
    </row>
    <row r="72" spans="1:7">
      <c r="A72" s="36">
        <v>61</v>
      </c>
      <c r="B72" s="6"/>
      <c r="C72" s="6"/>
      <c r="D72" s="188"/>
      <c r="E72" s="15" t="str">
        <f t="shared" si="3"/>
        <v/>
      </c>
      <c r="F72" s="15" t="str">
        <f t="shared" si="4"/>
        <v/>
      </c>
      <c r="G72" s="15" t="str">
        <f t="shared" si="5"/>
        <v/>
      </c>
    </row>
    <row r="73" spans="1:7">
      <c r="A73" s="36">
        <v>62</v>
      </c>
      <c r="B73" s="6"/>
      <c r="C73" s="6"/>
      <c r="D73" s="188"/>
      <c r="E73" s="15" t="str">
        <f t="shared" si="3"/>
        <v/>
      </c>
      <c r="F73" s="15" t="str">
        <f t="shared" si="4"/>
        <v/>
      </c>
      <c r="G73" s="15" t="str">
        <f t="shared" si="5"/>
        <v/>
      </c>
    </row>
    <row r="74" spans="1:7">
      <c r="A74" s="36">
        <v>63</v>
      </c>
      <c r="B74" s="6"/>
      <c r="C74" s="6"/>
      <c r="D74" s="188"/>
      <c r="E74" s="15" t="str">
        <f t="shared" si="3"/>
        <v/>
      </c>
      <c r="F74" s="15" t="str">
        <f t="shared" si="4"/>
        <v/>
      </c>
      <c r="G74" s="15" t="str">
        <f t="shared" si="5"/>
        <v/>
      </c>
    </row>
    <row r="75" spans="1:7">
      <c r="A75" s="36">
        <v>64</v>
      </c>
      <c r="B75" s="6"/>
      <c r="C75" s="6"/>
      <c r="D75" s="188"/>
      <c r="E75" s="15" t="str">
        <f t="shared" si="3"/>
        <v/>
      </c>
      <c r="F75" s="15" t="str">
        <f t="shared" si="4"/>
        <v/>
      </c>
      <c r="G75" s="15" t="str">
        <f t="shared" si="5"/>
        <v/>
      </c>
    </row>
    <row r="76" spans="1:7">
      <c r="A76" s="36">
        <v>65</v>
      </c>
      <c r="B76" s="6"/>
      <c r="C76" s="6"/>
      <c r="D76" s="188"/>
      <c r="E76" s="15" t="str">
        <f t="shared" si="3"/>
        <v/>
      </c>
      <c r="F76" s="15" t="str">
        <f t="shared" si="4"/>
        <v/>
      </c>
      <c r="G76" s="15" t="str">
        <f t="shared" si="5"/>
        <v/>
      </c>
    </row>
    <row r="77" spans="1:7">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c r="A78" s="36">
        <v>67</v>
      </c>
      <c r="B78" s="6"/>
      <c r="C78" s="6"/>
      <c r="D78" s="188"/>
      <c r="E78" s="15" t="str">
        <f t="shared" si="6"/>
        <v/>
      </c>
      <c r="F78" s="15" t="str">
        <f t="shared" si="7"/>
        <v/>
      </c>
      <c r="G78" s="15" t="str">
        <f t="shared" si="8"/>
        <v/>
      </c>
    </row>
    <row r="79" spans="1:7">
      <c r="A79" s="36">
        <v>68</v>
      </c>
      <c r="B79" s="6"/>
      <c r="C79" s="6"/>
      <c r="D79" s="188"/>
      <c r="E79" s="15" t="str">
        <f t="shared" si="6"/>
        <v/>
      </c>
      <c r="F79" s="15" t="str">
        <f t="shared" si="7"/>
        <v/>
      </c>
      <c r="G79" s="15" t="str">
        <f t="shared" si="8"/>
        <v/>
      </c>
    </row>
    <row r="80" spans="1:7">
      <c r="A80" s="36">
        <v>69</v>
      </c>
      <c r="B80" s="6"/>
      <c r="C80" s="6"/>
      <c r="D80" s="188"/>
      <c r="E80" s="15" t="str">
        <f t="shared" si="6"/>
        <v/>
      </c>
      <c r="F80" s="15" t="str">
        <f t="shared" si="7"/>
        <v/>
      </c>
      <c r="G80" s="15" t="str">
        <f t="shared" si="8"/>
        <v/>
      </c>
    </row>
    <row r="81" spans="1:7">
      <c r="A81" s="36">
        <v>70</v>
      </c>
      <c r="B81" s="6"/>
      <c r="C81" s="6"/>
      <c r="D81" s="188"/>
      <c r="E81" s="15" t="str">
        <f t="shared" si="6"/>
        <v/>
      </c>
      <c r="F81" s="15" t="str">
        <f t="shared" si="7"/>
        <v/>
      </c>
      <c r="G81" s="15" t="str">
        <f t="shared" si="8"/>
        <v/>
      </c>
    </row>
    <row r="82" spans="1:7">
      <c r="A82" s="36">
        <v>71</v>
      </c>
      <c r="B82" s="6"/>
      <c r="C82" s="6"/>
      <c r="D82" s="188"/>
      <c r="E82" s="15" t="str">
        <f t="shared" si="6"/>
        <v/>
      </c>
      <c r="F82" s="15" t="str">
        <f t="shared" si="7"/>
        <v/>
      </c>
      <c r="G82" s="15" t="str">
        <f t="shared" si="8"/>
        <v/>
      </c>
    </row>
    <row r="83" spans="1:7">
      <c r="A83" s="36">
        <v>72</v>
      </c>
      <c r="B83" s="6"/>
      <c r="C83" s="6"/>
      <c r="D83" s="188"/>
      <c r="E83" s="15" t="str">
        <f t="shared" si="6"/>
        <v/>
      </c>
      <c r="F83" s="15" t="str">
        <f t="shared" si="7"/>
        <v/>
      </c>
      <c r="G83" s="15" t="str">
        <f t="shared" si="8"/>
        <v/>
      </c>
    </row>
    <row r="84" spans="1:7">
      <c r="A84" s="36">
        <v>73</v>
      </c>
      <c r="B84" s="6"/>
      <c r="C84" s="6"/>
      <c r="D84" s="188"/>
      <c r="E84" s="15" t="str">
        <f t="shared" si="6"/>
        <v/>
      </c>
      <c r="F84" s="15" t="str">
        <f t="shared" si="7"/>
        <v/>
      </c>
      <c r="G84" s="15" t="str">
        <f t="shared" si="8"/>
        <v/>
      </c>
    </row>
    <row r="85" spans="1:7">
      <c r="A85" s="36">
        <v>74</v>
      </c>
      <c r="B85" s="6"/>
      <c r="C85" s="6"/>
      <c r="D85" s="188"/>
      <c r="E85" s="15" t="str">
        <f t="shared" si="6"/>
        <v/>
      </c>
      <c r="F85" s="15" t="str">
        <f t="shared" si="7"/>
        <v/>
      </c>
      <c r="G85" s="15" t="str">
        <f t="shared" si="8"/>
        <v/>
      </c>
    </row>
    <row r="86" spans="1:7">
      <c r="A86" s="36">
        <v>75</v>
      </c>
      <c r="B86" s="6"/>
      <c r="C86" s="6"/>
      <c r="D86" s="188"/>
      <c r="E86" s="15" t="str">
        <f t="shared" si="6"/>
        <v/>
      </c>
      <c r="F86" s="15" t="str">
        <f t="shared" si="7"/>
        <v/>
      </c>
      <c r="G86" s="15" t="str">
        <f t="shared" si="8"/>
        <v/>
      </c>
    </row>
    <row r="87" spans="1:7">
      <c r="A87" s="36">
        <v>76</v>
      </c>
      <c r="B87" s="6"/>
      <c r="C87" s="6"/>
      <c r="D87" s="188"/>
      <c r="E87" s="15" t="str">
        <f t="shared" si="6"/>
        <v/>
      </c>
      <c r="F87" s="15" t="str">
        <f t="shared" si="7"/>
        <v/>
      </c>
      <c r="G87" s="15" t="str">
        <f t="shared" si="8"/>
        <v/>
      </c>
    </row>
    <row r="88" spans="1:7">
      <c r="A88" s="36">
        <v>77</v>
      </c>
      <c r="B88" s="6"/>
      <c r="C88" s="6"/>
      <c r="D88" s="188"/>
      <c r="E88" s="15" t="str">
        <f t="shared" si="6"/>
        <v/>
      </c>
      <c r="F88" s="15" t="str">
        <f t="shared" si="7"/>
        <v/>
      </c>
      <c r="G88" s="15" t="str">
        <f t="shared" si="8"/>
        <v/>
      </c>
    </row>
    <row r="89" spans="1:7">
      <c r="A89" s="36">
        <v>78</v>
      </c>
      <c r="B89" s="6"/>
      <c r="C89" s="6"/>
      <c r="D89" s="188"/>
      <c r="E89" s="15" t="str">
        <f t="shared" si="6"/>
        <v/>
      </c>
      <c r="F89" s="15" t="str">
        <f t="shared" si="7"/>
        <v/>
      </c>
      <c r="G89" s="15" t="str">
        <f t="shared" si="8"/>
        <v/>
      </c>
    </row>
    <row r="90" spans="1:7">
      <c r="A90" s="36">
        <v>79</v>
      </c>
      <c r="B90" s="6"/>
      <c r="C90" s="6"/>
      <c r="D90" s="188"/>
      <c r="E90" s="15" t="str">
        <f t="shared" si="6"/>
        <v/>
      </c>
      <c r="F90" s="15" t="str">
        <f t="shared" si="7"/>
        <v/>
      </c>
      <c r="G90" s="15" t="str">
        <f t="shared" si="8"/>
        <v/>
      </c>
    </row>
    <row r="91" spans="1:7">
      <c r="A91" s="36">
        <v>80</v>
      </c>
      <c r="B91" s="6"/>
      <c r="C91" s="6"/>
      <c r="D91" s="188"/>
      <c r="E91" s="15" t="str">
        <f t="shared" si="6"/>
        <v/>
      </c>
      <c r="F91" s="15" t="str">
        <f t="shared" si="7"/>
        <v/>
      </c>
      <c r="G91" s="15" t="str">
        <f t="shared" si="8"/>
        <v/>
      </c>
    </row>
    <row r="92" spans="1:7">
      <c r="A92" s="36">
        <v>81</v>
      </c>
      <c r="B92" s="6"/>
      <c r="C92" s="6"/>
      <c r="D92" s="188"/>
      <c r="E92" s="15" t="str">
        <f t="shared" si="6"/>
        <v/>
      </c>
      <c r="F92" s="15" t="str">
        <f t="shared" si="7"/>
        <v/>
      </c>
      <c r="G92" s="15" t="str">
        <f t="shared" si="8"/>
        <v/>
      </c>
    </row>
    <row r="93" spans="1:7">
      <c r="A93" s="36">
        <v>82</v>
      </c>
      <c r="B93" s="6"/>
      <c r="C93" s="6"/>
      <c r="D93" s="188"/>
      <c r="E93" s="15" t="str">
        <f t="shared" si="6"/>
        <v/>
      </c>
      <c r="F93" s="15" t="str">
        <f t="shared" si="7"/>
        <v/>
      </c>
      <c r="G93" s="15" t="str">
        <f t="shared" si="8"/>
        <v/>
      </c>
    </row>
    <row r="94" spans="1:7">
      <c r="A94" s="36">
        <v>83</v>
      </c>
      <c r="B94" s="6"/>
      <c r="C94" s="6"/>
      <c r="D94" s="188"/>
      <c r="E94" s="15" t="str">
        <f t="shared" si="6"/>
        <v/>
      </c>
      <c r="F94" s="15" t="str">
        <f t="shared" si="7"/>
        <v/>
      </c>
      <c r="G94" s="15" t="str">
        <f t="shared" si="8"/>
        <v/>
      </c>
    </row>
    <row r="95" spans="1:7">
      <c r="A95" s="36">
        <v>84</v>
      </c>
      <c r="B95" s="6"/>
      <c r="C95" s="6"/>
      <c r="D95" s="188"/>
      <c r="E95" s="15" t="str">
        <f t="shared" si="6"/>
        <v/>
      </c>
      <c r="F95" s="15" t="str">
        <f t="shared" si="7"/>
        <v/>
      </c>
      <c r="G95" s="15" t="str">
        <f t="shared" si="8"/>
        <v/>
      </c>
    </row>
    <row r="96" spans="1:7">
      <c r="A96" s="36">
        <v>85</v>
      </c>
      <c r="B96" s="6"/>
      <c r="C96" s="6"/>
      <c r="D96" s="188"/>
      <c r="E96" s="15" t="str">
        <f t="shared" si="6"/>
        <v/>
      </c>
      <c r="F96" s="15" t="str">
        <f t="shared" si="7"/>
        <v/>
      </c>
      <c r="G96" s="15" t="str">
        <f t="shared" si="8"/>
        <v/>
      </c>
    </row>
    <row r="97" spans="1:7">
      <c r="A97" s="36">
        <v>86</v>
      </c>
      <c r="B97" s="6"/>
      <c r="C97" s="6"/>
      <c r="D97" s="188"/>
      <c r="E97" s="15" t="str">
        <f t="shared" si="6"/>
        <v/>
      </c>
      <c r="F97" s="15" t="str">
        <f t="shared" si="7"/>
        <v/>
      </c>
      <c r="G97" s="15" t="str">
        <f t="shared" si="8"/>
        <v/>
      </c>
    </row>
    <row r="98" spans="1:7">
      <c r="A98" s="36">
        <v>87</v>
      </c>
      <c r="B98" s="6"/>
      <c r="C98" s="6"/>
      <c r="D98" s="188"/>
      <c r="E98" s="15" t="str">
        <f t="shared" si="6"/>
        <v/>
      </c>
      <c r="F98" s="15" t="str">
        <f t="shared" si="7"/>
        <v/>
      </c>
      <c r="G98" s="15" t="str">
        <f t="shared" si="8"/>
        <v/>
      </c>
    </row>
    <row r="99" spans="1:7">
      <c r="A99" s="36">
        <v>88</v>
      </c>
      <c r="B99" s="6"/>
      <c r="C99" s="6"/>
      <c r="D99" s="188"/>
      <c r="E99" s="15" t="str">
        <f t="shared" si="6"/>
        <v/>
      </c>
      <c r="F99" s="15" t="str">
        <f t="shared" si="7"/>
        <v/>
      </c>
      <c r="G99" s="15" t="str">
        <f t="shared" si="8"/>
        <v/>
      </c>
    </row>
    <row r="100" spans="1:7">
      <c r="A100" s="36">
        <v>89</v>
      </c>
      <c r="B100" s="6"/>
      <c r="C100" s="6"/>
      <c r="D100" s="188"/>
      <c r="E100" s="15" t="str">
        <f t="shared" si="6"/>
        <v/>
      </c>
      <c r="F100" s="15" t="str">
        <f t="shared" si="7"/>
        <v/>
      </c>
      <c r="G100" s="15" t="str">
        <f t="shared" si="8"/>
        <v/>
      </c>
    </row>
    <row r="101" spans="1:7">
      <c r="A101" s="36">
        <v>90</v>
      </c>
      <c r="B101" s="6"/>
      <c r="C101" s="6"/>
      <c r="D101" s="188"/>
      <c r="E101" s="15" t="str">
        <f t="shared" si="6"/>
        <v/>
      </c>
      <c r="F101" s="15" t="str">
        <f t="shared" si="7"/>
        <v/>
      </c>
      <c r="G101" s="15" t="str">
        <f t="shared" si="8"/>
        <v/>
      </c>
    </row>
    <row r="102" spans="1:7">
      <c r="A102" s="36">
        <v>91</v>
      </c>
      <c r="B102" s="6"/>
      <c r="C102" s="6"/>
      <c r="D102" s="188"/>
      <c r="E102" s="15" t="str">
        <f t="shared" si="6"/>
        <v/>
      </c>
      <c r="F102" s="15" t="str">
        <f t="shared" si="7"/>
        <v/>
      </c>
      <c r="G102" s="15" t="str">
        <f t="shared" si="8"/>
        <v/>
      </c>
    </row>
    <row r="103" spans="1:7">
      <c r="A103" s="36">
        <v>92</v>
      </c>
      <c r="B103" s="6"/>
      <c r="C103" s="6"/>
      <c r="D103" s="188"/>
      <c r="E103" s="15" t="str">
        <f t="shared" si="6"/>
        <v/>
      </c>
      <c r="F103" s="15" t="str">
        <f t="shared" si="7"/>
        <v/>
      </c>
      <c r="G103" s="15" t="str">
        <f t="shared" si="8"/>
        <v/>
      </c>
    </row>
    <row r="104" spans="1:7">
      <c r="A104" s="36">
        <v>93</v>
      </c>
      <c r="B104" s="6"/>
      <c r="C104" s="6"/>
      <c r="D104" s="188"/>
      <c r="E104" s="15" t="str">
        <f t="shared" si="6"/>
        <v/>
      </c>
      <c r="F104" s="15" t="str">
        <f t="shared" si="7"/>
        <v/>
      </c>
      <c r="G104" s="15" t="str">
        <f t="shared" si="8"/>
        <v/>
      </c>
    </row>
    <row r="105" spans="1:7">
      <c r="A105" s="36">
        <v>94</v>
      </c>
      <c r="B105" s="6"/>
      <c r="C105" s="6"/>
      <c r="D105" s="188"/>
      <c r="E105" s="15" t="str">
        <f t="shared" si="6"/>
        <v/>
      </c>
      <c r="F105" s="15" t="str">
        <f t="shared" si="7"/>
        <v/>
      </c>
      <c r="G105" s="15" t="str">
        <f t="shared" si="8"/>
        <v/>
      </c>
    </row>
    <row r="106" spans="1:7">
      <c r="A106" s="36">
        <v>95</v>
      </c>
      <c r="B106" s="6"/>
      <c r="C106" s="6"/>
      <c r="D106" s="188"/>
      <c r="E106" s="15" t="str">
        <f t="shared" si="6"/>
        <v/>
      </c>
      <c r="F106" s="15" t="str">
        <f t="shared" si="7"/>
        <v/>
      </c>
      <c r="G106" s="15" t="str">
        <f t="shared" si="8"/>
        <v/>
      </c>
    </row>
    <row r="107" spans="1:7">
      <c r="A107" s="36">
        <v>96</v>
      </c>
      <c r="B107" s="6"/>
      <c r="C107" s="6"/>
      <c r="D107" s="188"/>
      <c r="E107" s="15" t="str">
        <f t="shared" si="6"/>
        <v/>
      </c>
      <c r="F107" s="15" t="str">
        <f t="shared" si="7"/>
        <v/>
      </c>
      <c r="G107" s="15" t="str">
        <f t="shared" si="8"/>
        <v/>
      </c>
    </row>
    <row r="108" spans="1:7">
      <c r="A108" s="36">
        <v>97</v>
      </c>
      <c r="B108" s="6"/>
      <c r="C108" s="6"/>
      <c r="D108" s="188"/>
      <c r="E108" s="15" t="str">
        <f t="shared" si="6"/>
        <v/>
      </c>
      <c r="F108" s="15" t="str">
        <f t="shared" si="7"/>
        <v/>
      </c>
      <c r="G108" s="15" t="str">
        <f t="shared" si="8"/>
        <v/>
      </c>
    </row>
    <row r="109" spans="1:7">
      <c r="A109" s="36">
        <v>98</v>
      </c>
      <c r="B109" s="6"/>
      <c r="C109" s="6"/>
      <c r="D109" s="188"/>
      <c r="E109" s="15" t="str">
        <f t="shared" si="6"/>
        <v/>
      </c>
      <c r="F109" s="15" t="str">
        <f t="shared" si="7"/>
        <v/>
      </c>
      <c r="G109" s="15" t="str">
        <f t="shared" si="8"/>
        <v/>
      </c>
    </row>
    <row r="110" spans="1:7">
      <c r="A110" s="125">
        <v>99</v>
      </c>
      <c r="B110" s="6"/>
      <c r="C110" s="6"/>
      <c r="D110" s="188"/>
      <c r="E110" s="15" t="str">
        <f t="shared" si="6"/>
        <v/>
      </c>
      <c r="F110" s="15" t="str">
        <f t="shared" si="7"/>
        <v/>
      </c>
      <c r="G110" s="15" t="str">
        <f t="shared" si="8"/>
        <v/>
      </c>
    </row>
    <row r="111" spans="1:7">
      <c r="A111" s="125">
        <v>100</v>
      </c>
      <c r="B111" s="126"/>
      <c r="C111" s="126"/>
      <c r="D111" s="128"/>
      <c r="E111" s="15" t="str">
        <f t="shared" si="6"/>
        <v/>
      </c>
      <c r="F111" s="15" t="str">
        <f t="shared" si="7"/>
        <v/>
      </c>
      <c r="G111" s="15" t="str">
        <f t="shared" si="8"/>
        <v/>
      </c>
    </row>
    <row r="112" spans="1:7">
      <c r="A112" s="125">
        <v>101</v>
      </c>
      <c r="B112" s="126"/>
      <c r="C112" s="126"/>
      <c r="D112" s="128"/>
      <c r="E112" s="15" t="str">
        <f t="shared" si="6"/>
        <v/>
      </c>
      <c r="F112" s="15" t="str">
        <f t="shared" si="7"/>
        <v/>
      </c>
      <c r="G112" s="15" t="str">
        <f t="shared" si="8"/>
        <v/>
      </c>
    </row>
    <row r="113" spans="1:7">
      <c r="A113" s="125">
        <v>102</v>
      </c>
      <c r="B113" s="126"/>
      <c r="C113" s="126"/>
      <c r="D113" s="128"/>
      <c r="E113" s="15" t="str">
        <f t="shared" si="6"/>
        <v/>
      </c>
      <c r="F113" s="15" t="str">
        <f t="shared" si="7"/>
        <v/>
      </c>
      <c r="G113" s="15" t="str">
        <f t="shared" si="8"/>
        <v/>
      </c>
    </row>
    <row r="114" spans="1:7">
      <c r="A114" s="125">
        <v>103</v>
      </c>
      <c r="B114" s="126"/>
      <c r="C114" s="126"/>
      <c r="D114" s="128"/>
      <c r="E114" s="15" t="str">
        <f t="shared" si="6"/>
        <v/>
      </c>
      <c r="F114" s="15" t="str">
        <f t="shared" si="7"/>
        <v/>
      </c>
      <c r="G114" s="15" t="str">
        <f t="shared" si="8"/>
        <v/>
      </c>
    </row>
    <row r="115" spans="1:7">
      <c r="A115" s="125">
        <v>104</v>
      </c>
      <c r="B115" s="126"/>
      <c r="C115" s="126"/>
      <c r="D115" s="128"/>
      <c r="E115" s="15" t="str">
        <f t="shared" si="6"/>
        <v/>
      </c>
      <c r="F115" s="15" t="str">
        <f t="shared" si="7"/>
        <v/>
      </c>
      <c r="G115" s="15" t="str">
        <f t="shared" si="8"/>
        <v/>
      </c>
    </row>
    <row r="116" spans="1:7">
      <c r="A116" s="125">
        <v>105</v>
      </c>
      <c r="B116" s="126"/>
      <c r="C116" s="126"/>
      <c r="D116" s="128"/>
      <c r="E116" s="15" t="str">
        <f t="shared" si="6"/>
        <v/>
      </c>
      <c r="F116" s="15" t="str">
        <f t="shared" si="7"/>
        <v/>
      </c>
      <c r="G116" s="15" t="str">
        <f t="shared" si="8"/>
        <v/>
      </c>
    </row>
    <row r="117" spans="1:7">
      <c r="A117" s="125">
        <v>106</v>
      </c>
      <c r="B117" s="126"/>
      <c r="C117" s="126"/>
      <c r="D117" s="128"/>
      <c r="E117" s="15" t="str">
        <f t="shared" si="6"/>
        <v/>
      </c>
      <c r="F117" s="15" t="str">
        <f t="shared" si="7"/>
        <v/>
      </c>
      <c r="G117" s="15" t="str">
        <f t="shared" si="8"/>
        <v/>
      </c>
    </row>
    <row r="118" spans="1:7">
      <c r="A118" s="125">
        <v>107</v>
      </c>
      <c r="B118" s="126"/>
      <c r="C118" s="126"/>
      <c r="D118" s="128"/>
      <c r="E118" s="15" t="str">
        <f t="shared" si="6"/>
        <v/>
      </c>
      <c r="F118" s="15" t="str">
        <f t="shared" si="7"/>
        <v/>
      </c>
      <c r="G118" s="15" t="str">
        <f t="shared" si="8"/>
        <v/>
      </c>
    </row>
    <row r="119" spans="1:7">
      <c r="A119" s="125">
        <v>108</v>
      </c>
      <c r="B119" s="126"/>
      <c r="C119" s="126"/>
      <c r="D119" s="128"/>
      <c r="E119" s="15" t="str">
        <f t="shared" si="6"/>
        <v/>
      </c>
      <c r="F119" s="15" t="str">
        <f t="shared" si="7"/>
        <v/>
      </c>
      <c r="G119" s="15" t="str">
        <f t="shared" si="8"/>
        <v/>
      </c>
    </row>
    <row r="120" spans="1:7">
      <c r="A120" s="125">
        <v>109</v>
      </c>
      <c r="B120" s="126"/>
      <c r="C120" s="126"/>
      <c r="D120" s="128"/>
      <c r="E120" s="15" t="str">
        <f t="shared" si="6"/>
        <v/>
      </c>
      <c r="F120" s="15" t="str">
        <f t="shared" si="7"/>
        <v/>
      </c>
      <c r="G120" s="15" t="str">
        <f t="shared" si="8"/>
        <v/>
      </c>
    </row>
    <row r="121" spans="1:7">
      <c r="A121" s="125">
        <v>110</v>
      </c>
      <c r="B121" s="126"/>
      <c r="C121" s="126"/>
      <c r="D121" s="128"/>
      <c r="E121" s="15" t="str">
        <f t="shared" si="6"/>
        <v/>
      </c>
      <c r="F121" s="15" t="str">
        <f t="shared" si="7"/>
        <v/>
      </c>
      <c r="G121" s="15" t="str">
        <f t="shared" si="8"/>
        <v/>
      </c>
    </row>
    <row r="122" spans="1:7">
      <c r="A122" s="125">
        <v>111</v>
      </c>
      <c r="B122" s="126"/>
      <c r="C122" s="126"/>
      <c r="D122" s="128"/>
      <c r="E122" s="15" t="str">
        <f t="shared" si="6"/>
        <v/>
      </c>
      <c r="F122" s="15" t="str">
        <f t="shared" si="7"/>
        <v/>
      </c>
      <c r="G122" s="15" t="str">
        <f t="shared" si="8"/>
        <v/>
      </c>
    </row>
    <row r="123" spans="1:7">
      <c r="A123" s="125">
        <v>112</v>
      </c>
      <c r="B123" s="126"/>
      <c r="C123" s="126"/>
      <c r="D123" s="128"/>
      <c r="E123" s="15" t="str">
        <f t="shared" si="6"/>
        <v/>
      </c>
      <c r="F123" s="15" t="str">
        <f t="shared" si="7"/>
        <v/>
      </c>
      <c r="G123" s="15" t="str">
        <f t="shared" si="8"/>
        <v/>
      </c>
    </row>
    <row r="124" spans="1:7">
      <c r="A124" s="125">
        <v>113</v>
      </c>
      <c r="B124" s="126"/>
      <c r="C124" s="126"/>
      <c r="D124" s="128"/>
      <c r="E124" s="15" t="str">
        <f t="shared" si="6"/>
        <v/>
      </c>
      <c r="F124" s="15" t="str">
        <f t="shared" si="7"/>
        <v/>
      </c>
      <c r="G124" s="15" t="str">
        <f t="shared" si="8"/>
        <v/>
      </c>
    </row>
    <row r="125" spans="1:7">
      <c r="A125" s="125">
        <v>114</v>
      </c>
      <c r="B125" s="126"/>
      <c r="C125" s="126"/>
      <c r="D125" s="128"/>
      <c r="E125" s="15" t="str">
        <f t="shared" si="6"/>
        <v/>
      </c>
      <c r="F125" s="15" t="str">
        <f t="shared" si="7"/>
        <v/>
      </c>
      <c r="G125" s="15" t="str">
        <f t="shared" si="8"/>
        <v/>
      </c>
    </row>
    <row r="126" spans="1:7">
      <c r="A126" s="125">
        <v>115</v>
      </c>
      <c r="B126" s="126"/>
      <c r="C126" s="126"/>
      <c r="D126" s="128"/>
      <c r="E126" s="15" t="str">
        <f t="shared" si="6"/>
        <v/>
      </c>
      <c r="F126" s="15" t="str">
        <f t="shared" si="7"/>
        <v/>
      </c>
      <c r="G126" s="15" t="str">
        <f t="shared" si="8"/>
        <v/>
      </c>
    </row>
    <row r="127" spans="1:7">
      <c r="A127" s="125">
        <v>116</v>
      </c>
      <c r="B127" s="126"/>
      <c r="C127" s="126"/>
      <c r="D127" s="128"/>
      <c r="E127" s="15" t="str">
        <f t="shared" si="6"/>
        <v/>
      </c>
      <c r="F127" s="15" t="str">
        <f t="shared" si="7"/>
        <v/>
      </c>
      <c r="G127" s="15" t="str">
        <f t="shared" si="8"/>
        <v/>
      </c>
    </row>
    <row r="128" spans="1:7">
      <c r="A128" s="125">
        <v>117</v>
      </c>
      <c r="B128" s="126"/>
      <c r="C128" s="126"/>
      <c r="D128" s="128"/>
      <c r="E128" s="15" t="str">
        <f t="shared" si="6"/>
        <v/>
      </c>
      <c r="F128" s="15" t="str">
        <f t="shared" si="7"/>
        <v/>
      </c>
      <c r="G128" s="15" t="str">
        <f t="shared" si="8"/>
        <v/>
      </c>
    </row>
    <row r="129" spans="1:7">
      <c r="A129" s="125">
        <v>118</v>
      </c>
      <c r="B129" s="126"/>
      <c r="C129" s="126"/>
      <c r="D129" s="128"/>
      <c r="E129" s="15" t="str">
        <f t="shared" si="6"/>
        <v/>
      </c>
      <c r="F129" s="15" t="str">
        <f t="shared" si="7"/>
        <v/>
      </c>
      <c r="G129" s="15" t="str">
        <f t="shared" si="8"/>
        <v/>
      </c>
    </row>
    <row r="130" spans="1:7">
      <c r="A130" s="125">
        <v>119</v>
      </c>
      <c r="B130" s="126"/>
      <c r="C130" s="126"/>
      <c r="D130" s="128"/>
      <c r="E130" s="15" t="str">
        <f t="shared" si="6"/>
        <v/>
      </c>
      <c r="F130" s="15" t="str">
        <f t="shared" si="7"/>
        <v/>
      </c>
      <c r="G130" s="15" t="str">
        <f t="shared" si="8"/>
        <v/>
      </c>
    </row>
    <row r="131" spans="1:7">
      <c r="A131" s="125">
        <v>120</v>
      </c>
      <c r="B131" s="126"/>
      <c r="C131" s="126"/>
      <c r="D131" s="128"/>
      <c r="E131" s="15" t="str">
        <f t="shared" si="6"/>
        <v/>
      </c>
      <c r="F131" s="15" t="str">
        <f t="shared" si="7"/>
        <v/>
      </c>
      <c r="G131" s="15" t="str">
        <f t="shared" si="8"/>
        <v/>
      </c>
    </row>
    <row r="132" spans="1:7">
      <c r="A132" s="125">
        <v>121</v>
      </c>
      <c r="B132" s="126"/>
      <c r="C132" s="126"/>
      <c r="D132" s="128"/>
      <c r="E132" s="15" t="str">
        <f t="shared" si="6"/>
        <v/>
      </c>
      <c r="F132" s="15" t="str">
        <f t="shared" si="7"/>
        <v/>
      </c>
      <c r="G132" s="15" t="str">
        <f t="shared" si="8"/>
        <v/>
      </c>
    </row>
    <row r="133" spans="1:7">
      <c r="A133" s="125">
        <v>122</v>
      </c>
      <c r="B133" s="126"/>
      <c r="C133" s="126"/>
      <c r="D133" s="128"/>
      <c r="E133" s="15" t="str">
        <f t="shared" si="6"/>
        <v/>
      </c>
      <c r="F133" s="15" t="str">
        <f t="shared" si="7"/>
        <v/>
      </c>
      <c r="G133" s="15" t="str">
        <f t="shared" si="8"/>
        <v/>
      </c>
    </row>
    <row r="134" spans="1:7">
      <c r="A134" s="125">
        <v>123</v>
      </c>
      <c r="B134" s="126"/>
      <c r="C134" s="126"/>
      <c r="D134" s="128"/>
      <c r="E134" s="15" t="str">
        <f t="shared" si="6"/>
        <v/>
      </c>
      <c r="F134" s="15" t="str">
        <f t="shared" si="7"/>
        <v/>
      </c>
      <c r="G134" s="15" t="str">
        <f t="shared" si="8"/>
        <v/>
      </c>
    </row>
    <row r="135" spans="1:7">
      <c r="A135" s="125">
        <v>124</v>
      </c>
      <c r="B135" s="126"/>
      <c r="C135" s="126"/>
      <c r="D135" s="128"/>
      <c r="E135" s="15" t="str">
        <f t="shared" si="6"/>
        <v/>
      </c>
      <c r="F135" s="15" t="str">
        <f t="shared" si="7"/>
        <v/>
      </c>
      <c r="G135" s="15" t="str">
        <f t="shared" si="8"/>
        <v/>
      </c>
    </row>
    <row r="136" spans="1:7">
      <c r="A136" s="125">
        <v>125</v>
      </c>
      <c r="B136" s="126"/>
      <c r="C136" s="126"/>
      <c r="D136" s="128"/>
      <c r="E136" s="15" t="str">
        <f t="shared" si="6"/>
        <v/>
      </c>
      <c r="F136" s="15" t="str">
        <f t="shared" si="7"/>
        <v/>
      </c>
      <c r="G136" s="15" t="str">
        <f t="shared" si="8"/>
        <v/>
      </c>
    </row>
    <row r="137" spans="1:7">
      <c r="A137" s="125">
        <v>126</v>
      </c>
      <c r="B137" s="126"/>
      <c r="C137" s="126"/>
      <c r="D137" s="128"/>
      <c r="E137" s="15" t="str">
        <f t="shared" si="6"/>
        <v/>
      </c>
      <c r="F137" s="15" t="str">
        <f t="shared" si="7"/>
        <v/>
      </c>
      <c r="G137" s="15" t="str">
        <f t="shared" si="8"/>
        <v/>
      </c>
    </row>
    <row r="138" spans="1:7">
      <c r="A138" s="125">
        <v>127</v>
      </c>
      <c r="B138" s="126"/>
      <c r="C138" s="126"/>
      <c r="D138" s="128"/>
      <c r="E138" s="15" t="str">
        <f t="shared" si="6"/>
        <v/>
      </c>
      <c r="F138" s="15" t="str">
        <f t="shared" si="7"/>
        <v/>
      </c>
      <c r="G138" s="15" t="str">
        <f t="shared" si="8"/>
        <v/>
      </c>
    </row>
    <row r="139" spans="1:7">
      <c r="A139" s="125">
        <v>128</v>
      </c>
      <c r="B139" s="126"/>
      <c r="C139" s="126"/>
      <c r="D139" s="128"/>
      <c r="E139" s="15" t="str">
        <f t="shared" si="6"/>
        <v/>
      </c>
      <c r="F139" s="15" t="str">
        <f t="shared" si="7"/>
        <v/>
      </c>
      <c r="G139" s="15" t="str">
        <f t="shared" si="8"/>
        <v/>
      </c>
    </row>
    <row r="140" spans="1:7">
      <c r="A140" s="125">
        <v>129</v>
      </c>
      <c r="B140" s="126"/>
      <c r="C140" s="126"/>
      <c r="D140" s="128"/>
      <c r="E140" s="15" t="str">
        <f t="shared" si="6"/>
        <v/>
      </c>
      <c r="F140" s="15" t="str">
        <f t="shared" si="7"/>
        <v/>
      </c>
      <c r="G140" s="15" t="str">
        <f t="shared" si="8"/>
        <v/>
      </c>
    </row>
    <row r="141" spans="1:7">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c r="A142" s="125">
        <v>131</v>
      </c>
      <c r="B142" s="126"/>
      <c r="C142" s="126"/>
      <c r="D142" s="128"/>
      <c r="E142" s="15" t="str">
        <f t="shared" si="9"/>
        <v/>
      </c>
      <c r="F142" s="15" t="str">
        <f t="shared" si="10"/>
        <v/>
      </c>
      <c r="G142" s="15" t="str">
        <f t="shared" si="11"/>
        <v/>
      </c>
    </row>
    <row r="143" spans="1:7">
      <c r="A143" s="125">
        <v>132</v>
      </c>
      <c r="B143" s="126"/>
      <c r="C143" s="126"/>
      <c r="D143" s="128"/>
      <c r="E143" s="15" t="str">
        <f t="shared" si="9"/>
        <v/>
      </c>
      <c r="F143" s="15" t="str">
        <f t="shared" si="10"/>
        <v/>
      </c>
      <c r="G143" s="15" t="str">
        <f t="shared" si="11"/>
        <v/>
      </c>
    </row>
    <row r="144" spans="1:7">
      <c r="A144" s="125">
        <v>133</v>
      </c>
      <c r="B144" s="126"/>
      <c r="C144" s="126"/>
      <c r="D144" s="128"/>
      <c r="E144" s="15" t="str">
        <f t="shared" si="9"/>
        <v/>
      </c>
      <c r="F144" s="15" t="str">
        <f t="shared" si="10"/>
        <v/>
      </c>
      <c r="G144" s="15" t="str">
        <f t="shared" si="11"/>
        <v/>
      </c>
    </row>
    <row r="145" spans="1:7">
      <c r="A145" s="125">
        <v>134</v>
      </c>
      <c r="B145" s="126"/>
      <c r="C145" s="126"/>
      <c r="D145" s="128"/>
      <c r="E145" s="15" t="str">
        <f t="shared" si="9"/>
        <v/>
      </c>
      <c r="F145" s="15" t="str">
        <f t="shared" si="10"/>
        <v/>
      </c>
      <c r="G145" s="15" t="str">
        <f t="shared" si="11"/>
        <v/>
      </c>
    </row>
    <row r="146" spans="1:7">
      <c r="A146" s="125">
        <v>135</v>
      </c>
      <c r="B146" s="126"/>
      <c r="C146" s="126"/>
      <c r="D146" s="128"/>
      <c r="E146" s="15" t="str">
        <f t="shared" si="9"/>
        <v/>
      </c>
      <c r="F146" s="15" t="str">
        <f t="shared" si="10"/>
        <v/>
      </c>
      <c r="G146" s="15" t="str">
        <f t="shared" si="11"/>
        <v/>
      </c>
    </row>
    <row r="147" spans="1:7">
      <c r="A147" s="125">
        <v>136</v>
      </c>
      <c r="B147" s="126"/>
      <c r="C147" s="126"/>
      <c r="D147" s="128"/>
      <c r="E147" s="15" t="str">
        <f t="shared" si="9"/>
        <v/>
      </c>
      <c r="F147" s="15" t="str">
        <f t="shared" si="10"/>
        <v/>
      </c>
      <c r="G147" s="15" t="str">
        <f t="shared" si="11"/>
        <v/>
      </c>
    </row>
    <row r="148" spans="1:7">
      <c r="A148" s="125">
        <v>137</v>
      </c>
      <c r="B148" s="126"/>
      <c r="C148" s="126"/>
      <c r="D148" s="128"/>
      <c r="E148" s="15" t="str">
        <f t="shared" si="9"/>
        <v/>
      </c>
      <c r="F148" s="15" t="str">
        <f t="shared" si="10"/>
        <v/>
      </c>
      <c r="G148" s="15" t="str">
        <f t="shared" si="11"/>
        <v/>
      </c>
    </row>
    <row r="149" spans="1:7">
      <c r="A149" s="125">
        <v>138</v>
      </c>
      <c r="B149" s="126"/>
      <c r="C149" s="126"/>
      <c r="D149" s="128"/>
      <c r="E149" s="15" t="str">
        <f t="shared" si="9"/>
        <v/>
      </c>
      <c r="F149" s="15" t="str">
        <f t="shared" si="10"/>
        <v/>
      </c>
      <c r="G149" s="15" t="str">
        <f t="shared" si="11"/>
        <v/>
      </c>
    </row>
    <row r="150" spans="1:7">
      <c r="A150" s="125">
        <v>139</v>
      </c>
      <c r="B150" s="126"/>
      <c r="C150" s="126"/>
      <c r="D150" s="128"/>
      <c r="E150" s="15" t="str">
        <f t="shared" si="9"/>
        <v/>
      </c>
      <c r="F150" s="15" t="str">
        <f t="shared" si="10"/>
        <v/>
      </c>
      <c r="G150" s="15" t="str">
        <f t="shared" si="11"/>
        <v/>
      </c>
    </row>
    <row r="151" spans="1:7">
      <c r="A151" s="125">
        <v>140</v>
      </c>
      <c r="B151" s="126"/>
      <c r="C151" s="126"/>
      <c r="D151" s="128"/>
      <c r="E151" s="15" t="str">
        <f t="shared" si="9"/>
        <v/>
      </c>
      <c r="F151" s="15" t="str">
        <f t="shared" si="10"/>
        <v/>
      </c>
      <c r="G151" s="15" t="str">
        <f t="shared" si="11"/>
        <v/>
      </c>
    </row>
    <row r="152" spans="1:7">
      <c r="A152" s="125">
        <v>141</v>
      </c>
      <c r="B152" s="126"/>
      <c r="C152" s="126"/>
      <c r="D152" s="128"/>
      <c r="E152" s="15" t="str">
        <f t="shared" si="9"/>
        <v/>
      </c>
      <c r="F152" s="15" t="str">
        <f t="shared" si="10"/>
        <v/>
      </c>
      <c r="G152" s="15" t="str">
        <f t="shared" si="11"/>
        <v/>
      </c>
    </row>
    <row r="153" spans="1:7">
      <c r="A153" s="125">
        <v>142</v>
      </c>
      <c r="B153" s="126"/>
      <c r="C153" s="126"/>
      <c r="D153" s="128"/>
      <c r="E153" s="15" t="str">
        <f t="shared" si="9"/>
        <v/>
      </c>
      <c r="F153" s="15" t="str">
        <f t="shared" si="10"/>
        <v/>
      </c>
      <c r="G153" s="15" t="str">
        <f t="shared" si="11"/>
        <v/>
      </c>
    </row>
    <row r="154" spans="1:7">
      <c r="A154" s="125">
        <v>143</v>
      </c>
      <c r="B154" s="126"/>
      <c r="C154" s="126"/>
      <c r="D154" s="128"/>
      <c r="E154" s="15" t="str">
        <f t="shared" si="9"/>
        <v/>
      </c>
      <c r="F154" s="15" t="str">
        <f t="shared" si="10"/>
        <v/>
      </c>
      <c r="G154" s="15" t="str">
        <f t="shared" si="11"/>
        <v/>
      </c>
    </row>
    <row r="155" spans="1:7">
      <c r="A155" s="125">
        <v>144</v>
      </c>
      <c r="B155" s="126"/>
      <c r="C155" s="126"/>
      <c r="D155" s="128"/>
      <c r="E155" s="15" t="str">
        <f t="shared" si="9"/>
        <v/>
      </c>
      <c r="F155" s="15" t="str">
        <f t="shared" si="10"/>
        <v/>
      </c>
      <c r="G155" s="15" t="str">
        <f t="shared" si="11"/>
        <v/>
      </c>
    </row>
    <row r="156" spans="1:7">
      <c r="A156" s="125">
        <v>145</v>
      </c>
      <c r="B156" s="126"/>
      <c r="C156" s="126"/>
      <c r="D156" s="128"/>
      <c r="E156" s="15" t="str">
        <f t="shared" si="9"/>
        <v/>
      </c>
      <c r="F156" s="15" t="str">
        <f t="shared" si="10"/>
        <v/>
      </c>
      <c r="G156" s="15" t="str">
        <f t="shared" si="11"/>
        <v/>
      </c>
    </row>
    <row r="157" spans="1:7">
      <c r="A157" s="125">
        <v>146</v>
      </c>
      <c r="B157" s="126"/>
      <c r="C157" s="126"/>
      <c r="D157" s="128"/>
      <c r="E157" s="15" t="str">
        <f t="shared" si="9"/>
        <v/>
      </c>
      <c r="F157" s="15" t="str">
        <f t="shared" si="10"/>
        <v/>
      </c>
      <c r="G157" s="15" t="str">
        <f t="shared" si="11"/>
        <v/>
      </c>
    </row>
    <row r="158" spans="1:7">
      <c r="A158" s="125">
        <v>147</v>
      </c>
      <c r="B158" s="126"/>
      <c r="C158" s="126"/>
      <c r="D158" s="128"/>
      <c r="E158" s="15" t="str">
        <f t="shared" si="9"/>
        <v/>
      </c>
      <c r="F158" s="15" t="str">
        <f t="shared" si="10"/>
        <v/>
      </c>
      <c r="G158" s="15" t="str">
        <f t="shared" si="11"/>
        <v/>
      </c>
    </row>
    <row r="159" spans="1:7">
      <c r="A159" s="125">
        <v>148</v>
      </c>
      <c r="B159" s="126"/>
      <c r="C159" s="126"/>
      <c r="D159" s="128"/>
      <c r="E159" s="15" t="str">
        <f t="shared" si="9"/>
        <v/>
      </c>
      <c r="F159" s="15" t="str">
        <f t="shared" si="10"/>
        <v/>
      </c>
      <c r="G159" s="15" t="str">
        <f t="shared" si="11"/>
        <v/>
      </c>
    </row>
    <row r="160" spans="1:7">
      <c r="A160" s="125">
        <v>149</v>
      </c>
      <c r="B160" s="126"/>
      <c r="C160" s="126"/>
      <c r="D160" s="128"/>
      <c r="E160" s="15" t="str">
        <f t="shared" si="9"/>
        <v/>
      </c>
      <c r="F160" s="15" t="str">
        <f t="shared" si="10"/>
        <v/>
      </c>
      <c r="G160" s="15" t="str">
        <f t="shared" si="11"/>
        <v/>
      </c>
    </row>
    <row r="161" spans="1:7">
      <c r="A161" s="125">
        <v>150</v>
      </c>
      <c r="B161" s="126"/>
      <c r="C161" s="126"/>
      <c r="D161" s="128"/>
      <c r="E161" s="15" t="str">
        <f t="shared" si="9"/>
        <v/>
      </c>
      <c r="F161" s="15" t="str">
        <f t="shared" si="10"/>
        <v/>
      </c>
      <c r="G161" s="15" t="str">
        <f t="shared" si="11"/>
        <v/>
      </c>
    </row>
    <row r="162" spans="1:7">
      <c r="A162" s="125">
        <v>151</v>
      </c>
      <c r="B162" s="126"/>
      <c r="C162" s="126"/>
      <c r="D162" s="128"/>
      <c r="E162" s="15" t="str">
        <f t="shared" si="9"/>
        <v/>
      </c>
      <c r="F162" s="15" t="str">
        <f t="shared" si="10"/>
        <v/>
      </c>
      <c r="G162" s="15" t="str">
        <f t="shared" si="11"/>
        <v/>
      </c>
    </row>
    <row r="163" spans="1:7">
      <c r="A163" s="125">
        <v>152</v>
      </c>
      <c r="B163" s="126"/>
      <c r="C163" s="126"/>
      <c r="D163" s="128"/>
      <c r="E163" s="15" t="str">
        <f t="shared" si="9"/>
        <v/>
      </c>
      <c r="F163" s="15" t="str">
        <f t="shared" si="10"/>
        <v/>
      </c>
      <c r="G163" s="15" t="str">
        <f t="shared" si="11"/>
        <v/>
      </c>
    </row>
    <row r="164" spans="1:7">
      <c r="A164" s="125">
        <v>153</v>
      </c>
      <c r="B164" s="126"/>
      <c r="C164" s="126"/>
      <c r="D164" s="128"/>
      <c r="E164" s="15" t="str">
        <f t="shared" si="9"/>
        <v/>
      </c>
      <c r="F164" s="15" t="str">
        <f t="shared" si="10"/>
        <v/>
      </c>
      <c r="G164" s="15" t="str">
        <f t="shared" si="11"/>
        <v/>
      </c>
    </row>
    <row r="165" spans="1:7">
      <c r="A165" s="125">
        <v>154</v>
      </c>
      <c r="B165" s="126"/>
      <c r="C165" s="126"/>
      <c r="D165" s="128"/>
      <c r="E165" s="15" t="str">
        <f t="shared" si="9"/>
        <v/>
      </c>
      <c r="F165" s="15" t="str">
        <f t="shared" si="10"/>
        <v/>
      </c>
      <c r="G165" s="15" t="str">
        <f t="shared" si="11"/>
        <v/>
      </c>
    </row>
    <row r="166" spans="1:7">
      <c r="A166" s="125">
        <v>155</v>
      </c>
      <c r="B166" s="126"/>
      <c r="C166" s="126"/>
      <c r="D166" s="128"/>
      <c r="E166" s="15" t="str">
        <f t="shared" si="9"/>
        <v/>
      </c>
      <c r="F166" s="15" t="str">
        <f t="shared" si="10"/>
        <v/>
      </c>
      <c r="G166" s="15" t="str">
        <f t="shared" si="11"/>
        <v/>
      </c>
    </row>
    <row r="167" spans="1:7">
      <c r="A167" s="125">
        <v>156</v>
      </c>
      <c r="B167" s="126"/>
      <c r="C167" s="126"/>
      <c r="D167" s="128"/>
      <c r="E167" s="15" t="str">
        <f t="shared" si="9"/>
        <v/>
      </c>
      <c r="F167" s="15" t="str">
        <f t="shared" si="10"/>
        <v/>
      </c>
      <c r="G167" s="15" t="str">
        <f t="shared" si="11"/>
        <v/>
      </c>
    </row>
    <row r="168" spans="1:7">
      <c r="A168" s="125">
        <v>157</v>
      </c>
      <c r="B168" s="126"/>
      <c r="C168" s="126"/>
      <c r="D168" s="128"/>
      <c r="E168" s="15" t="str">
        <f t="shared" si="9"/>
        <v/>
      </c>
      <c r="F168" s="15" t="str">
        <f t="shared" si="10"/>
        <v/>
      </c>
      <c r="G168" s="15" t="str">
        <f t="shared" si="11"/>
        <v/>
      </c>
    </row>
    <row r="169" spans="1:7">
      <c r="A169" s="125">
        <v>158</v>
      </c>
      <c r="B169" s="126"/>
      <c r="C169" s="126"/>
      <c r="D169" s="128"/>
      <c r="E169" s="15" t="str">
        <f t="shared" si="9"/>
        <v/>
      </c>
      <c r="F169" s="15" t="str">
        <f t="shared" si="10"/>
        <v/>
      </c>
      <c r="G169" s="15" t="str">
        <f t="shared" si="11"/>
        <v/>
      </c>
    </row>
    <row r="170" spans="1:7">
      <c r="A170" s="125">
        <v>159</v>
      </c>
      <c r="B170" s="126"/>
      <c r="C170" s="126"/>
      <c r="D170" s="128"/>
      <c r="E170" s="15" t="str">
        <f t="shared" si="9"/>
        <v/>
      </c>
      <c r="F170" s="15" t="str">
        <f t="shared" si="10"/>
        <v/>
      </c>
      <c r="G170" s="15" t="str">
        <f t="shared" si="11"/>
        <v/>
      </c>
    </row>
    <row r="171" spans="1:7">
      <c r="A171" s="125">
        <v>160</v>
      </c>
      <c r="B171" s="126"/>
      <c r="C171" s="126"/>
      <c r="D171" s="128"/>
      <c r="E171" s="15" t="str">
        <f t="shared" si="9"/>
        <v/>
      </c>
      <c r="F171" s="15" t="str">
        <f t="shared" si="10"/>
        <v/>
      </c>
      <c r="G171" s="15" t="str">
        <f t="shared" si="11"/>
        <v/>
      </c>
    </row>
    <row r="172" spans="1:7">
      <c r="A172" s="125">
        <v>161</v>
      </c>
      <c r="B172" s="126"/>
      <c r="C172" s="126"/>
      <c r="D172" s="128"/>
      <c r="E172" s="15" t="str">
        <f t="shared" si="9"/>
        <v/>
      </c>
      <c r="F172" s="15" t="str">
        <f t="shared" si="10"/>
        <v/>
      </c>
      <c r="G172" s="15" t="str">
        <f t="shared" si="11"/>
        <v/>
      </c>
    </row>
    <row r="173" spans="1:7">
      <c r="A173" s="125">
        <v>162</v>
      </c>
      <c r="B173" s="126"/>
      <c r="C173" s="126"/>
      <c r="D173" s="128"/>
      <c r="E173" s="15" t="str">
        <f t="shared" si="9"/>
        <v/>
      </c>
      <c r="F173" s="15" t="str">
        <f t="shared" si="10"/>
        <v/>
      </c>
      <c r="G173" s="15" t="str">
        <f t="shared" si="11"/>
        <v/>
      </c>
    </row>
    <row r="174" spans="1:7">
      <c r="A174" s="125">
        <v>163</v>
      </c>
      <c r="B174" s="126"/>
      <c r="C174" s="126"/>
      <c r="D174" s="128"/>
      <c r="E174" s="15" t="str">
        <f t="shared" si="9"/>
        <v/>
      </c>
      <c r="F174" s="15" t="str">
        <f t="shared" si="10"/>
        <v/>
      </c>
      <c r="G174" s="15" t="str">
        <f t="shared" si="11"/>
        <v/>
      </c>
    </row>
    <row r="175" spans="1:7">
      <c r="A175" s="125">
        <v>164</v>
      </c>
      <c r="B175" s="126"/>
      <c r="C175" s="126"/>
      <c r="D175" s="128"/>
      <c r="E175" s="15" t="str">
        <f t="shared" si="9"/>
        <v/>
      </c>
      <c r="F175" s="15" t="str">
        <f t="shared" si="10"/>
        <v/>
      </c>
      <c r="G175" s="15" t="str">
        <f t="shared" si="11"/>
        <v/>
      </c>
    </row>
    <row r="176" spans="1:7">
      <c r="A176" s="125">
        <v>165</v>
      </c>
      <c r="B176" s="126"/>
      <c r="C176" s="126"/>
      <c r="D176" s="128"/>
      <c r="E176" s="15" t="str">
        <f t="shared" si="9"/>
        <v/>
      </c>
      <c r="F176" s="15" t="str">
        <f t="shared" si="10"/>
        <v/>
      </c>
      <c r="G176" s="15" t="str">
        <f t="shared" si="11"/>
        <v/>
      </c>
    </row>
    <row r="177" spans="1:7">
      <c r="A177" s="125">
        <v>166</v>
      </c>
      <c r="B177" s="126"/>
      <c r="C177" s="126"/>
      <c r="D177" s="128"/>
      <c r="E177" s="15" t="str">
        <f t="shared" si="9"/>
        <v/>
      </c>
      <c r="F177" s="15" t="str">
        <f t="shared" si="10"/>
        <v/>
      </c>
      <c r="G177" s="15" t="str">
        <f t="shared" si="11"/>
        <v/>
      </c>
    </row>
    <row r="178" spans="1:7">
      <c r="A178" s="125">
        <v>167</v>
      </c>
      <c r="B178" s="126"/>
      <c r="C178" s="126"/>
      <c r="D178" s="128"/>
      <c r="E178" s="15" t="str">
        <f t="shared" si="9"/>
        <v/>
      </c>
      <c r="F178" s="15" t="str">
        <f t="shared" si="10"/>
        <v/>
      </c>
      <c r="G178" s="15" t="str">
        <f t="shared" si="11"/>
        <v/>
      </c>
    </row>
    <row r="179" spans="1:7">
      <c r="A179" s="125">
        <v>168</v>
      </c>
      <c r="B179" s="126"/>
      <c r="C179" s="126"/>
      <c r="D179" s="128"/>
      <c r="E179" s="15" t="str">
        <f t="shared" si="9"/>
        <v/>
      </c>
      <c r="F179" s="15" t="str">
        <f t="shared" si="10"/>
        <v/>
      </c>
      <c r="G179" s="15" t="str">
        <f t="shared" si="11"/>
        <v/>
      </c>
    </row>
    <row r="180" spans="1:7">
      <c r="A180" s="125">
        <v>169</v>
      </c>
      <c r="B180" s="126"/>
      <c r="C180" s="126"/>
      <c r="D180" s="128"/>
      <c r="E180" s="15" t="str">
        <f t="shared" si="9"/>
        <v/>
      </c>
      <c r="F180" s="15" t="str">
        <f t="shared" si="10"/>
        <v/>
      </c>
      <c r="G180" s="15" t="str">
        <f t="shared" si="11"/>
        <v/>
      </c>
    </row>
    <row r="181" spans="1:7">
      <c r="A181" s="125">
        <v>170</v>
      </c>
      <c r="B181" s="126"/>
      <c r="C181" s="126"/>
      <c r="D181" s="128"/>
      <c r="E181" s="15" t="str">
        <f t="shared" si="9"/>
        <v/>
      </c>
      <c r="F181" s="15" t="str">
        <f t="shared" si="10"/>
        <v/>
      </c>
      <c r="G181" s="15" t="str">
        <f t="shared" si="11"/>
        <v/>
      </c>
    </row>
    <row r="182" spans="1:7">
      <c r="A182" s="125">
        <v>171</v>
      </c>
      <c r="B182" s="126"/>
      <c r="C182" s="126"/>
      <c r="D182" s="128"/>
      <c r="E182" s="15" t="str">
        <f t="shared" si="9"/>
        <v/>
      </c>
      <c r="F182" s="15" t="str">
        <f t="shared" si="10"/>
        <v/>
      </c>
      <c r="G182" s="15" t="str">
        <f t="shared" si="11"/>
        <v/>
      </c>
    </row>
    <row r="183" spans="1:7">
      <c r="A183" s="125">
        <v>172</v>
      </c>
      <c r="B183" s="126"/>
      <c r="C183" s="126"/>
      <c r="D183" s="128"/>
      <c r="E183" s="15" t="str">
        <f t="shared" si="9"/>
        <v/>
      </c>
      <c r="F183" s="15" t="str">
        <f t="shared" si="10"/>
        <v/>
      </c>
      <c r="G183" s="15" t="str">
        <f t="shared" si="11"/>
        <v/>
      </c>
    </row>
    <row r="184" spans="1:7">
      <c r="A184" s="125">
        <v>173</v>
      </c>
      <c r="B184" s="126"/>
      <c r="C184" s="126"/>
      <c r="D184" s="128"/>
      <c r="E184" s="15" t="str">
        <f t="shared" si="9"/>
        <v/>
      </c>
      <c r="F184" s="15" t="str">
        <f t="shared" si="10"/>
        <v/>
      </c>
      <c r="G184" s="15" t="str">
        <f t="shared" si="11"/>
        <v/>
      </c>
    </row>
    <row r="185" spans="1:7">
      <c r="A185" s="125">
        <v>174</v>
      </c>
      <c r="B185" s="126"/>
      <c r="C185" s="126"/>
      <c r="D185" s="128"/>
      <c r="E185" s="15" t="str">
        <f t="shared" si="9"/>
        <v/>
      </c>
      <c r="F185" s="15" t="str">
        <f t="shared" si="10"/>
        <v/>
      </c>
      <c r="G185" s="15" t="str">
        <f t="shared" si="11"/>
        <v/>
      </c>
    </row>
    <row r="186" spans="1:7">
      <c r="A186" s="125">
        <v>175</v>
      </c>
      <c r="B186" s="126"/>
      <c r="C186" s="126"/>
      <c r="D186" s="128"/>
      <c r="E186" s="15" t="str">
        <f t="shared" si="9"/>
        <v/>
      </c>
      <c r="F186" s="15" t="str">
        <f t="shared" si="10"/>
        <v/>
      </c>
      <c r="G186" s="15" t="str">
        <f t="shared" si="11"/>
        <v/>
      </c>
    </row>
    <row r="187" spans="1:7">
      <c r="A187" s="125">
        <v>176</v>
      </c>
      <c r="B187" s="126"/>
      <c r="C187" s="126"/>
      <c r="D187" s="128"/>
      <c r="E187" s="15" t="str">
        <f t="shared" si="9"/>
        <v/>
      </c>
      <c r="F187" s="15" t="str">
        <f t="shared" si="10"/>
        <v/>
      </c>
      <c r="G187" s="15" t="str">
        <f t="shared" si="11"/>
        <v/>
      </c>
    </row>
    <row r="188" spans="1:7">
      <c r="A188" s="125">
        <v>177</v>
      </c>
      <c r="B188" s="126"/>
      <c r="C188" s="126"/>
      <c r="D188" s="128"/>
      <c r="E188" s="15" t="str">
        <f t="shared" si="9"/>
        <v/>
      </c>
      <c r="F188" s="15" t="str">
        <f t="shared" si="10"/>
        <v/>
      </c>
      <c r="G188" s="15" t="str">
        <f t="shared" si="11"/>
        <v/>
      </c>
    </row>
    <row r="189" spans="1:7">
      <c r="A189" s="125">
        <v>178</v>
      </c>
      <c r="B189" s="126"/>
      <c r="C189" s="126"/>
      <c r="D189" s="128"/>
      <c r="E189" s="15" t="str">
        <f t="shared" si="9"/>
        <v/>
      </c>
      <c r="F189" s="15" t="str">
        <f t="shared" si="10"/>
        <v/>
      </c>
      <c r="G189" s="15" t="str">
        <f t="shared" si="11"/>
        <v/>
      </c>
    </row>
    <row r="190" spans="1:7">
      <c r="A190" s="125">
        <v>179</v>
      </c>
      <c r="B190" s="126"/>
      <c r="C190" s="126"/>
      <c r="D190" s="128"/>
      <c r="E190" s="15" t="str">
        <f t="shared" si="9"/>
        <v/>
      </c>
      <c r="F190" s="15" t="str">
        <f t="shared" si="10"/>
        <v/>
      </c>
      <c r="G190" s="15" t="str">
        <f t="shared" si="11"/>
        <v/>
      </c>
    </row>
    <row r="191" spans="1:7">
      <c r="A191" s="125">
        <v>180</v>
      </c>
      <c r="B191" s="126"/>
      <c r="C191" s="126"/>
      <c r="D191" s="128"/>
      <c r="E191" s="15" t="str">
        <f t="shared" si="9"/>
        <v/>
      </c>
      <c r="F191" s="15" t="str">
        <f t="shared" si="10"/>
        <v/>
      </c>
      <c r="G191" s="15" t="str">
        <f t="shared" si="11"/>
        <v/>
      </c>
    </row>
    <row r="192" spans="1:7">
      <c r="A192" s="125">
        <v>181</v>
      </c>
      <c r="B192" s="126"/>
      <c r="C192" s="126"/>
      <c r="D192" s="128"/>
      <c r="E192" s="15" t="str">
        <f t="shared" si="9"/>
        <v/>
      </c>
      <c r="F192" s="15" t="str">
        <f t="shared" si="10"/>
        <v/>
      </c>
      <c r="G192" s="15" t="str">
        <f t="shared" si="11"/>
        <v/>
      </c>
    </row>
    <row r="193" spans="1:7">
      <c r="A193" s="125">
        <v>182</v>
      </c>
      <c r="B193" s="126"/>
      <c r="C193" s="126"/>
      <c r="D193" s="128"/>
      <c r="E193" s="15" t="str">
        <f t="shared" si="9"/>
        <v/>
      </c>
      <c r="F193" s="15" t="str">
        <f t="shared" si="10"/>
        <v/>
      </c>
      <c r="G193" s="15" t="str">
        <f t="shared" si="11"/>
        <v/>
      </c>
    </row>
    <row r="194" spans="1:7">
      <c r="A194" s="125">
        <v>183</v>
      </c>
      <c r="B194" s="126"/>
      <c r="C194" s="126"/>
      <c r="D194" s="128"/>
      <c r="E194" s="15" t="str">
        <f t="shared" si="9"/>
        <v/>
      </c>
      <c r="F194" s="15" t="str">
        <f t="shared" si="10"/>
        <v/>
      </c>
      <c r="G194" s="15" t="str">
        <f t="shared" si="11"/>
        <v/>
      </c>
    </row>
    <row r="195" spans="1:7">
      <c r="A195" s="125">
        <v>184</v>
      </c>
      <c r="B195" s="126"/>
      <c r="C195" s="126"/>
      <c r="D195" s="128"/>
      <c r="E195" s="15" t="str">
        <f t="shared" si="9"/>
        <v/>
      </c>
      <c r="F195" s="15" t="str">
        <f t="shared" si="10"/>
        <v/>
      </c>
      <c r="G195" s="15" t="str">
        <f t="shared" si="11"/>
        <v/>
      </c>
    </row>
    <row r="196" spans="1:7">
      <c r="A196" s="125">
        <v>185</v>
      </c>
      <c r="B196" s="126"/>
      <c r="C196" s="126"/>
      <c r="D196" s="128"/>
      <c r="E196" s="15" t="str">
        <f t="shared" si="9"/>
        <v/>
      </c>
      <c r="F196" s="15" t="str">
        <f t="shared" si="10"/>
        <v/>
      </c>
      <c r="G196" s="15" t="str">
        <f t="shared" si="11"/>
        <v/>
      </c>
    </row>
    <row r="197" spans="1:7">
      <c r="A197" s="125">
        <v>186</v>
      </c>
      <c r="B197" s="126"/>
      <c r="C197" s="126"/>
      <c r="D197" s="128"/>
      <c r="E197" s="15" t="str">
        <f t="shared" si="9"/>
        <v/>
      </c>
      <c r="F197" s="15" t="str">
        <f t="shared" si="10"/>
        <v/>
      </c>
      <c r="G197" s="15" t="str">
        <f t="shared" si="11"/>
        <v/>
      </c>
    </row>
    <row r="198" spans="1:7">
      <c r="A198" s="125">
        <v>187</v>
      </c>
      <c r="B198" s="126"/>
      <c r="C198" s="126"/>
      <c r="D198" s="128"/>
      <c r="E198" s="15" t="str">
        <f t="shared" si="9"/>
        <v/>
      </c>
      <c r="F198" s="15" t="str">
        <f t="shared" si="10"/>
        <v/>
      </c>
      <c r="G198" s="15" t="str">
        <f t="shared" si="11"/>
        <v/>
      </c>
    </row>
    <row r="199" spans="1:7">
      <c r="A199" s="125">
        <v>188</v>
      </c>
      <c r="B199" s="126"/>
      <c r="C199" s="126"/>
      <c r="D199" s="128"/>
      <c r="E199" s="15" t="str">
        <f t="shared" si="9"/>
        <v/>
      </c>
      <c r="F199" s="15" t="str">
        <f t="shared" si="10"/>
        <v/>
      </c>
      <c r="G199" s="15" t="str">
        <f t="shared" si="11"/>
        <v/>
      </c>
    </row>
    <row r="200" spans="1:7">
      <c r="A200" s="125">
        <v>189</v>
      </c>
      <c r="B200" s="126"/>
      <c r="C200" s="126"/>
      <c r="D200" s="128"/>
      <c r="E200" s="15" t="str">
        <f t="shared" si="9"/>
        <v/>
      </c>
      <c r="F200" s="15" t="str">
        <f t="shared" si="10"/>
        <v/>
      </c>
      <c r="G200" s="15" t="str">
        <f t="shared" si="11"/>
        <v/>
      </c>
    </row>
    <row r="201" spans="1:7">
      <c r="A201" s="125">
        <v>190</v>
      </c>
      <c r="B201" s="126"/>
      <c r="C201" s="126"/>
      <c r="D201" s="128"/>
      <c r="E201" s="15" t="str">
        <f t="shared" si="9"/>
        <v/>
      </c>
      <c r="F201" s="15" t="str">
        <f t="shared" si="10"/>
        <v/>
      </c>
      <c r="G201" s="15" t="str">
        <f t="shared" si="11"/>
        <v/>
      </c>
    </row>
    <row r="202" spans="1:7">
      <c r="A202" s="125">
        <v>191</v>
      </c>
      <c r="B202" s="126"/>
      <c r="C202" s="126"/>
      <c r="D202" s="128"/>
      <c r="E202" s="15" t="str">
        <f t="shared" si="9"/>
        <v/>
      </c>
      <c r="F202" s="15" t="str">
        <f t="shared" si="10"/>
        <v/>
      </c>
      <c r="G202" s="15" t="str">
        <f t="shared" si="11"/>
        <v/>
      </c>
    </row>
    <row r="203" spans="1:7">
      <c r="A203" s="125">
        <v>192</v>
      </c>
      <c r="B203" s="126"/>
      <c r="C203" s="126"/>
      <c r="D203" s="128"/>
      <c r="E203" s="15" t="str">
        <f t="shared" si="9"/>
        <v/>
      </c>
      <c r="F203" s="15" t="str">
        <f t="shared" si="10"/>
        <v/>
      </c>
      <c r="G203" s="15" t="str">
        <f t="shared" si="11"/>
        <v/>
      </c>
    </row>
    <row r="204" spans="1:7">
      <c r="A204" s="125">
        <v>193</v>
      </c>
      <c r="B204" s="126"/>
      <c r="C204" s="126"/>
      <c r="D204" s="128"/>
      <c r="E204" s="15" t="str">
        <f t="shared" si="9"/>
        <v/>
      </c>
      <c r="F204" s="15" t="str">
        <f t="shared" si="10"/>
        <v/>
      </c>
      <c r="G204" s="15" t="str">
        <f t="shared" si="11"/>
        <v/>
      </c>
    </row>
    <row r="205" spans="1:7">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c r="A206" s="125">
        <v>195</v>
      </c>
      <c r="B206" s="126"/>
      <c r="C206" s="126"/>
      <c r="D206" s="128"/>
      <c r="E206" s="15" t="str">
        <f t="shared" si="12"/>
        <v/>
      </c>
      <c r="F206" s="15" t="str">
        <f t="shared" si="13"/>
        <v/>
      </c>
      <c r="G206" s="15" t="str">
        <f t="shared" si="14"/>
        <v/>
      </c>
    </row>
    <row r="207" spans="1:7">
      <c r="A207" s="125">
        <v>196</v>
      </c>
      <c r="B207" s="126"/>
      <c r="C207" s="126"/>
      <c r="D207" s="128"/>
      <c r="E207" s="15" t="str">
        <f t="shared" si="12"/>
        <v/>
      </c>
      <c r="F207" s="15" t="str">
        <f t="shared" si="13"/>
        <v/>
      </c>
      <c r="G207" s="15" t="str">
        <f t="shared" si="14"/>
        <v/>
      </c>
    </row>
    <row r="208" spans="1:7">
      <c r="A208" s="125">
        <v>197</v>
      </c>
      <c r="B208" s="126"/>
      <c r="C208" s="126"/>
      <c r="D208" s="128"/>
      <c r="E208" s="15" t="str">
        <f t="shared" si="12"/>
        <v/>
      </c>
      <c r="F208" s="15" t="str">
        <f t="shared" si="13"/>
        <v/>
      </c>
      <c r="G208" s="15" t="str">
        <f t="shared" si="14"/>
        <v/>
      </c>
    </row>
    <row r="209" spans="1:7">
      <c r="A209" s="125">
        <v>198</v>
      </c>
      <c r="B209" s="126"/>
      <c r="C209" s="126"/>
      <c r="D209" s="128"/>
      <c r="E209" s="15" t="str">
        <f t="shared" si="12"/>
        <v/>
      </c>
      <c r="F209" s="15" t="str">
        <f t="shared" si="13"/>
        <v/>
      </c>
      <c r="G209" s="15" t="str">
        <f t="shared" si="14"/>
        <v/>
      </c>
    </row>
    <row r="210" spans="1:7">
      <c r="A210" s="125">
        <v>199</v>
      </c>
      <c r="B210" s="126"/>
      <c r="C210" s="126"/>
      <c r="D210" s="128"/>
      <c r="E210" s="15" t="str">
        <f t="shared" si="12"/>
        <v/>
      </c>
      <c r="F210" s="15" t="str">
        <f t="shared" si="13"/>
        <v/>
      </c>
      <c r="G210" s="15" t="str">
        <f t="shared" si="14"/>
        <v/>
      </c>
    </row>
    <row r="211" spans="1:7">
      <c r="A211" s="125">
        <v>200</v>
      </c>
      <c r="B211" s="126"/>
      <c r="C211" s="126"/>
      <c r="D211" s="128"/>
      <c r="E211" s="15" t="str">
        <f t="shared" si="12"/>
        <v/>
      </c>
      <c r="F211" s="15" t="str">
        <f t="shared" si="13"/>
        <v/>
      </c>
      <c r="G211" s="15" t="str">
        <f t="shared" si="14"/>
        <v/>
      </c>
    </row>
    <row r="212" spans="1:7">
      <c r="A212" s="125">
        <v>201</v>
      </c>
      <c r="B212" s="126"/>
      <c r="C212" s="126"/>
      <c r="D212" s="128"/>
      <c r="E212" s="15" t="str">
        <f t="shared" si="12"/>
        <v/>
      </c>
      <c r="F212" s="15" t="str">
        <f t="shared" si="13"/>
        <v/>
      </c>
      <c r="G212" s="15" t="str">
        <f t="shared" si="14"/>
        <v/>
      </c>
    </row>
    <row r="213" spans="1:7">
      <c r="A213" s="125">
        <v>202</v>
      </c>
      <c r="B213" s="126"/>
      <c r="C213" s="126"/>
      <c r="D213" s="128"/>
      <c r="E213" s="15" t="str">
        <f t="shared" si="12"/>
        <v/>
      </c>
      <c r="F213" s="15" t="str">
        <f t="shared" si="13"/>
        <v/>
      </c>
      <c r="G213" s="15" t="str">
        <f t="shared" si="14"/>
        <v/>
      </c>
    </row>
    <row r="214" spans="1:7">
      <c r="A214" s="125">
        <v>203</v>
      </c>
      <c r="B214" s="126"/>
      <c r="C214" s="126"/>
      <c r="D214" s="128"/>
      <c r="E214" s="15" t="str">
        <f t="shared" si="12"/>
        <v/>
      </c>
      <c r="F214" s="15" t="str">
        <f t="shared" si="13"/>
        <v/>
      </c>
      <c r="G214" s="15" t="str">
        <f t="shared" si="14"/>
        <v/>
      </c>
    </row>
    <row r="215" spans="1:7">
      <c r="A215" s="125">
        <v>204</v>
      </c>
      <c r="B215" s="126"/>
      <c r="C215" s="126"/>
      <c r="D215" s="128"/>
      <c r="E215" s="15" t="str">
        <f t="shared" si="12"/>
        <v/>
      </c>
      <c r="F215" s="15" t="str">
        <f t="shared" si="13"/>
        <v/>
      </c>
      <c r="G215" s="15" t="str">
        <f t="shared" si="14"/>
        <v/>
      </c>
    </row>
    <row r="216" spans="1:7">
      <c r="A216" s="125">
        <v>205</v>
      </c>
      <c r="B216" s="126"/>
      <c r="C216" s="126"/>
      <c r="D216" s="128"/>
      <c r="E216" s="15" t="str">
        <f t="shared" si="12"/>
        <v/>
      </c>
      <c r="F216" s="15" t="str">
        <f t="shared" si="13"/>
        <v/>
      </c>
      <c r="G216" s="15" t="str">
        <f t="shared" si="14"/>
        <v/>
      </c>
    </row>
    <row r="217" spans="1:7">
      <c r="A217" s="125">
        <v>206</v>
      </c>
      <c r="B217" s="126"/>
      <c r="C217" s="126"/>
      <c r="D217" s="128"/>
      <c r="E217" s="15" t="str">
        <f t="shared" si="12"/>
        <v/>
      </c>
      <c r="F217" s="15" t="str">
        <f t="shared" si="13"/>
        <v/>
      </c>
      <c r="G217" s="15" t="str">
        <f t="shared" si="14"/>
        <v/>
      </c>
    </row>
    <row r="218" spans="1:7">
      <c r="A218" s="125">
        <v>207</v>
      </c>
      <c r="B218" s="126"/>
      <c r="C218" s="126"/>
      <c r="D218" s="128"/>
      <c r="E218" s="15" t="str">
        <f t="shared" si="12"/>
        <v/>
      </c>
      <c r="F218" s="15" t="str">
        <f t="shared" si="13"/>
        <v/>
      </c>
      <c r="G218" s="15" t="str">
        <f t="shared" si="14"/>
        <v/>
      </c>
    </row>
    <row r="219" spans="1:7">
      <c r="A219" s="125">
        <v>208</v>
      </c>
      <c r="B219" s="126"/>
      <c r="C219" s="126"/>
      <c r="D219" s="128"/>
      <c r="E219" s="15" t="str">
        <f t="shared" si="12"/>
        <v/>
      </c>
      <c r="F219" s="15" t="str">
        <f t="shared" si="13"/>
        <v/>
      </c>
      <c r="G219" s="15" t="str">
        <f t="shared" si="14"/>
        <v/>
      </c>
    </row>
    <row r="220" spans="1:7">
      <c r="A220" s="125">
        <v>209</v>
      </c>
      <c r="B220" s="126"/>
      <c r="C220" s="126"/>
      <c r="D220" s="128"/>
      <c r="E220" s="15" t="str">
        <f t="shared" si="12"/>
        <v/>
      </c>
      <c r="F220" s="15" t="str">
        <f t="shared" si="13"/>
        <v/>
      </c>
      <c r="G220" s="15" t="str">
        <f t="shared" si="14"/>
        <v/>
      </c>
    </row>
    <row r="221" spans="1:7">
      <c r="A221" s="125">
        <v>210</v>
      </c>
      <c r="B221" s="126"/>
      <c r="C221" s="126"/>
      <c r="D221" s="128"/>
      <c r="E221" s="15" t="str">
        <f t="shared" si="12"/>
        <v/>
      </c>
      <c r="F221" s="15" t="str">
        <f t="shared" si="13"/>
        <v/>
      </c>
      <c r="G221" s="15" t="str">
        <f t="shared" si="14"/>
        <v/>
      </c>
    </row>
    <row r="222" spans="1:7">
      <c r="A222" s="125">
        <v>211</v>
      </c>
      <c r="B222" s="126"/>
      <c r="C222" s="126"/>
      <c r="D222" s="128"/>
      <c r="E222" s="15" t="str">
        <f t="shared" si="12"/>
        <v/>
      </c>
      <c r="F222" s="15" t="str">
        <f t="shared" si="13"/>
        <v/>
      </c>
      <c r="G222" s="15" t="str">
        <f t="shared" si="14"/>
        <v/>
      </c>
    </row>
    <row r="223" spans="1:7">
      <c r="A223" s="125">
        <v>212</v>
      </c>
      <c r="B223" s="126"/>
      <c r="C223" s="126"/>
      <c r="D223" s="128"/>
      <c r="E223" s="15" t="str">
        <f t="shared" si="12"/>
        <v/>
      </c>
      <c r="F223" s="15" t="str">
        <f t="shared" si="13"/>
        <v/>
      </c>
      <c r="G223" s="15" t="str">
        <f t="shared" si="14"/>
        <v/>
      </c>
    </row>
    <row r="224" spans="1:7">
      <c r="A224" s="125">
        <v>213</v>
      </c>
      <c r="B224" s="126"/>
      <c r="C224" s="126"/>
      <c r="D224" s="128"/>
      <c r="E224" s="15" t="str">
        <f t="shared" si="12"/>
        <v/>
      </c>
      <c r="F224" s="15" t="str">
        <f t="shared" si="13"/>
        <v/>
      </c>
      <c r="G224" s="15" t="str">
        <f t="shared" si="14"/>
        <v/>
      </c>
    </row>
    <row r="225" spans="1:7">
      <c r="A225" s="125">
        <v>214</v>
      </c>
      <c r="B225" s="126"/>
      <c r="C225" s="126"/>
      <c r="D225" s="128"/>
      <c r="E225" s="15" t="str">
        <f t="shared" si="12"/>
        <v/>
      </c>
      <c r="F225" s="15" t="str">
        <f t="shared" si="13"/>
        <v/>
      </c>
      <c r="G225" s="15" t="str">
        <f t="shared" si="14"/>
        <v/>
      </c>
    </row>
    <row r="226" spans="1:7">
      <c r="A226" s="125">
        <v>215</v>
      </c>
      <c r="B226" s="126"/>
      <c r="C226" s="126"/>
      <c r="D226" s="128"/>
      <c r="E226" s="15" t="str">
        <f t="shared" si="12"/>
        <v/>
      </c>
      <c r="F226" s="15" t="str">
        <f t="shared" si="13"/>
        <v/>
      </c>
      <c r="G226" s="15" t="str">
        <f t="shared" si="14"/>
        <v/>
      </c>
    </row>
    <row r="227" spans="1:7">
      <c r="A227" s="125">
        <v>216</v>
      </c>
      <c r="B227" s="126"/>
      <c r="C227" s="126"/>
      <c r="D227" s="128"/>
      <c r="E227" s="15" t="str">
        <f t="shared" si="12"/>
        <v/>
      </c>
      <c r="F227" s="15" t="str">
        <f t="shared" si="13"/>
        <v/>
      </c>
      <c r="G227" s="15" t="str">
        <f t="shared" si="14"/>
        <v/>
      </c>
    </row>
    <row r="228" spans="1:7">
      <c r="A228" s="125">
        <v>217</v>
      </c>
      <c r="B228" s="126"/>
      <c r="C228" s="126"/>
      <c r="D228" s="128"/>
      <c r="E228" s="15" t="str">
        <f t="shared" si="12"/>
        <v/>
      </c>
      <c r="F228" s="15" t="str">
        <f t="shared" si="13"/>
        <v/>
      </c>
      <c r="G228" s="15" t="str">
        <f t="shared" si="14"/>
        <v/>
      </c>
    </row>
    <row r="229" spans="1:7">
      <c r="A229" s="125">
        <v>218</v>
      </c>
      <c r="B229" s="126"/>
      <c r="C229" s="126"/>
      <c r="D229" s="128"/>
      <c r="E229" s="15" t="str">
        <f t="shared" si="12"/>
        <v/>
      </c>
      <c r="F229" s="15" t="str">
        <f t="shared" si="13"/>
        <v/>
      </c>
      <c r="G229" s="15" t="str">
        <f t="shared" si="14"/>
        <v/>
      </c>
    </row>
    <row r="230" spans="1:7">
      <c r="A230" s="125">
        <v>219</v>
      </c>
      <c r="B230" s="126"/>
      <c r="C230" s="126"/>
      <c r="D230" s="128"/>
      <c r="E230" s="15" t="str">
        <f t="shared" si="12"/>
        <v/>
      </c>
      <c r="F230" s="15" t="str">
        <f t="shared" si="13"/>
        <v/>
      </c>
      <c r="G230" s="15" t="str">
        <f t="shared" si="14"/>
        <v/>
      </c>
    </row>
    <row r="231" spans="1:7">
      <c r="A231" s="125">
        <v>220</v>
      </c>
      <c r="B231" s="126"/>
      <c r="C231" s="126"/>
      <c r="D231" s="128"/>
      <c r="E231" s="15" t="str">
        <f t="shared" si="12"/>
        <v/>
      </c>
      <c r="F231" s="15" t="str">
        <f t="shared" si="13"/>
        <v/>
      </c>
      <c r="G231" s="15" t="str">
        <f t="shared" si="14"/>
        <v/>
      </c>
    </row>
    <row r="232" spans="1:7">
      <c r="A232" s="125">
        <v>221</v>
      </c>
      <c r="B232" s="126"/>
      <c r="C232" s="126"/>
      <c r="D232" s="128"/>
      <c r="E232" s="15" t="str">
        <f t="shared" si="12"/>
        <v/>
      </c>
      <c r="F232" s="15" t="str">
        <f t="shared" si="13"/>
        <v/>
      </c>
      <c r="G232" s="15" t="str">
        <f t="shared" si="14"/>
        <v/>
      </c>
    </row>
    <row r="233" spans="1:7">
      <c r="A233" s="125">
        <v>222</v>
      </c>
      <c r="B233" s="126"/>
      <c r="C233" s="126"/>
      <c r="D233" s="128"/>
      <c r="E233" s="15" t="str">
        <f t="shared" si="12"/>
        <v/>
      </c>
      <c r="F233" s="15" t="str">
        <f t="shared" si="13"/>
        <v/>
      </c>
      <c r="G233" s="15" t="str">
        <f t="shared" si="14"/>
        <v/>
      </c>
    </row>
    <row r="234" spans="1:7">
      <c r="A234" s="125">
        <v>223</v>
      </c>
      <c r="B234" s="126"/>
      <c r="C234" s="126"/>
      <c r="D234" s="128"/>
      <c r="E234" s="15" t="str">
        <f t="shared" si="12"/>
        <v/>
      </c>
      <c r="F234" s="15" t="str">
        <f t="shared" si="13"/>
        <v/>
      </c>
      <c r="G234" s="15" t="str">
        <f t="shared" si="14"/>
        <v/>
      </c>
    </row>
    <row r="235" spans="1:7">
      <c r="A235" s="125">
        <v>224</v>
      </c>
      <c r="B235" s="126"/>
      <c r="C235" s="126"/>
      <c r="D235" s="128"/>
      <c r="E235" s="15" t="str">
        <f t="shared" si="12"/>
        <v/>
      </c>
      <c r="F235" s="15" t="str">
        <f t="shared" si="13"/>
        <v/>
      </c>
      <c r="G235" s="15" t="str">
        <f t="shared" si="14"/>
        <v/>
      </c>
    </row>
    <row r="236" spans="1:7">
      <c r="A236" s="125">
        <v>225</v>
      </c>
      <c r="B236" s="126"/>
      <c r="C236" s="126"/>
      <c r="D236" s="128"/>
      <c r="E236" s="15" t="str">
        <f t="shared" si="12"/>
        <v/>
      </c>
      <c r="F236" s="15" t="str">
        <f t="shared" si="13"/>
        <v/>
      </c>
      <c r="G236" s="15" t="str">
        <f t="shared" si="14"/>
        <v/>
      </c>
    </row>
    <row r="237" spans="1:7">
      <c r="A237" s="125">
        <v>226</v>
      </c>
      <c r="B237" s="126"/>
      <c r="C237" s="126"/>
      <c r="D237" s="128"/>
      <c r="E237" s="15" t="str">
        <f t="shared" si="12"/>
        <v/>
      </c>
      <c r="F237" s="15" t="str">
        <f t="shared" si="13"/>
        <v/>
      </c>
      <c r="G237" s="15" t="str">
        <f t="shared" si="14"/>
        <v/>
      </c>
    </row>
    <row r="238" spans="1:7">
      <c r="A238" s="125">
        <v>227</v>
      </c>
      <c r="B238" s="126"/>
      <c r="C238" s="126"/>
      <c r="D238" s="128"/>
      <c r="E238" s="15" t="str">
        <f t="shared" si="12"/>
        <v/>
      </c>
      <c r="F238" s="15" t="str">
        <f t="shared" si="13"/>
        <v/>
      </c>
      <c r="G238" s="15" t="str">
        <f t="shared" si="14"/>
        <v/>
      </c>
    </row>
    <row r="239" spans="1:7">
      <c r="A239" s="125">
        <v>228</v>
      </c>
      <c r="B239" s="126"/>
      <c r="C239" s="126"/>
      <c r="D239" s="128"/>
      <c r="E239" s="15" t="str">
        <f t="shared" si="12"/>
        <v/>
      </c>
      <c r="F239" s="15" t="str">
        <f t="shared" si="13"/>
        <v/>
      </c>
      <c r="G239" s="15" t="str">
        <f t="shared" si="14"/>
        <v/>
      </c>
    </row>
    <row r="240" spans="1:7">
      <c r="A240" s="125">
        <v>229</v>
      </c>
      <c r="B240" s="126"/>
      <c r="C240" s="126"/>
      <c r="D240" s="128"/>
      <c r="E240" s="15" t="str">
        <f t="shared" si="12"/>
        <v/>
      </c>
      <c r="F240" s="15" t="str">
        <f t="shared" si="13"/>
        <v/>
      </c>
      <c r="G240" s="15" t="str">
        <f t="shared" si="14"/>
        <v/>
      </c>
    </row>
    <row r="241" spans="1:7">
      <c r="A241" s="125">
        <v>230</v>
      </c>
      <c r="B241" s="126"/>
      <c r="C241" s="126"/>
      <c r="D241" s="128"/>
      <c r="E241" s="15" t="str">
        <f t="shared" si="12"/>
        <v/>
      </c>
      <c r="F241" s="15" t="str">
        <f t="shared" si="13"/>
        <v/>
      </c>
      <c r="G241" s="15" t="str">
        <f t="shared" si="14"/>
        <v/>
      </c>
    </row>
    <row r="242" spans="1:7">
      <c r="A242" s="125">
        <v>231</v>
      </c>
      <c r="B242" s="126"/>
      <c r="C242" s="126"/>
      <c r="D242" s="128"/>
      <c r="E242" s="15" t="str">
        <f t="shared" si="12"/>
        <v/>
      </c>
      <c r="F242" s="15" t="str">
        <f t="shared" si="13"/>
        <v/>
      </c>
      <c r="G242" s="15" t="str">
        <f t="shared" si="14"/>
        <v/>
      </c>
    </row>
    <row r="243" spans="1:7">
      <c r="A243" s="125">
        <v>232</v>
      </c>
      <c r="B243" s="126"/>
      <c r="C243" s="126"/>
      <c r="D243" s="128"/>
      <c r="E243" s="15" t="str">
        <f t="shared" si="12"/>
        <v/>
      </c>
      <c r="F243" s="15" t="str">
        <f t="shared" si="13"/>
        <v/>
      </c>
      <c r="G243" s="15" t="str">
        <f t="shared" si="14"/>
        <v/>
      </c>
    </row>
    <row r="244" spans="1:7">
      <c r="A244" s="125">
        <v>233</v>
      </c>
      <c r="B244" s="126"/>
      <c r="C244" s="126"/>
      <c r="D244" s="128"/>
      <c r="E244" s="15" t="str">
        <f t="shared" si="12"/>
        <v/>
      </c>
      <c r="F244" s="15" t="str">
        <f t="shared" si="13"/>
        <v/>
      </c>
      <c r="G244" s="15" t="str">
        <f t="shared" si="14"/>
        <v/>
      </c>
    </row>
    <row r="245" spans="1:7">
      <c r="A245" s="125">
        <v>234</v>
      </c>
      <c r="B245" s="126"/>
      <c r="C245" s="126"/>
      <c r="D245" s="128"/>
      <c r="E245" s="15" t="str">
        <f t="shared" si="12"/>
        <v/>
      </c>
      <c r="F245" s="15" t="str">
        <f t="shared" si="13"/>
        <v/>
      </c>
      <c r="G245" s="15" t="str">
        <f t="shared" si="14"/>
        <v/>
      </c>
    </row>
    <row r="246" spans="1:7">
      <c r="A246" s="125">
        <v>235</v>
      </c>
      <c r="B246" s="126"/>
      <c r="C246" s="126"/>
      <c r="D246" s="128"/>
      <c r="E246" s="15" t="str">
        <f t="shared" si="12"/>
        <v/>
      </c>
      <c r="F246" s="15" t="str">
        <f t="shared" si="13"/>
        <v/>
      </c>
      <c r="G246" s="15" t="str">
        <f t="shared" si="14"/>
        <v/>
      </c>
    </row>
    <row r="247" spans="1:7">
      <c r="A247" s="125">
        <v>236</v>
      </c>
      <c r="B247" s="126"/>
      <c r="C247" s="126"/>
      <c r="D247" s="128"/>
      <c r="E247" s="15" t="str">
        <f t="shared" si="12"/>
        <v/>
      </c>
      <c r="F247" s="15" t="str">
        <f t="shared" si="13"/>
        <v/>
      </c>
      <c r="G247" s="15" t="str">
        <f t="shared" si="14"/>
        <v/>
      </c>
    </row>
    <row r="248" spans="1:7">
      <c r="A248" s="125">
        <v>237</v>
      </c>
      <c r="B248" s="126"/>
      <c r="C248" s="126"/>
      <c r="D248" s="128"/>
      <c r="E248" s="15" t="str">
        <f t="shared" si="12"/>
        <v/>
      </c>
      <c r="F248" s="15" t="str">
        <f t="shared" si="13"/>
        <v/>
      </c>
      <c r="G248" s="15" t="str">
        <f t="shared" si="14"/>
        <v/>
      </c>
    </row>
    <row r="249" spans="1:7">
      <c r="A249" s="125">
        <v>238</v>
      </c>
      <c r="B249" s="126"/>
      <c r="C249" s="126"/>
      <c r="D249" s="128"/>
      <c r="E249" s="15" t="str">
        <f t="shared" si="12"/>
        <v/>
      </c>
      <c r="F249" s="15" t="str">
        <f t="shared" si="13"/>
        <v/>
      </c>
      <c r="G249" s="15" t="str">
        <f t="shared" si="14"/>
        <v/>
      </c>
    </row>
    <row r="250" spans="1:7">
      <c r="A250" s="125">
        <v>239</v>
      </c>
      <c r="B250" s="126"/>
      <c r="C250" s="126"/>
      <c r="D250" s="128"/>
      <c r="E250" s="15" t="str">
        <f t="shared" si="12"/>
        <v/>
      </c>
      <c r="F250" s="15" t="str">
        <f t="shared" si="13"/>
        <v/>
      </c>
      <c r="G250" s="15" t="str">
        <f t="shared" si="14"/>
        <v/>
      </c>
    </row>
    <row r="251" spans="1:7">
      <c r="A251" s="125">
        <v>240</v>
      </c>
      <c r="B251" s="126"/>
      <c r="C251" s="126"/>
      <c r="D251" s="128"/>
      <c r="E251" s="15" t="str">
        <f t="shared" si="12"/>
        <v/>
      </c>
      <c r="F251" s="15" t="str">
        <f t="shared" si="13"/>
        <v/>
      </c>
      <c r="G251" s="15" t="str">
        <f t="shared" si="14"/>
        <v/>
      </c>
    </row>
    <row r="252" spans="1:7">
      <c r="A252" s="125">
        <v>241</v>
      </c>
      <c r="B252" s="126"/>
      <c r="C252" s="126"/>
      <c r="D252" s="128"/>
      <c r="E252" s="15" t="str">
        <f t="shared" si="12"/>
        <v/>
      </c>
      <c r="F252" s="15" t="str">
        <f t="shared" si="13"/>
        <v/>
      </c>
      <c r="G252" s="15" t="str">
        <f t="shared" si="14"/>
        <v/>
      </c>
    </row>
    <row r="253" spans="1:7">
      <c r="A253" s="125">
        <v>242</v>
      </c>
      <c r="B253" s="126"/>
      <c r="C253" s="126"/>
      <c r="D253" s="128"/>
      <c r="E253" s="15" t="str">
        <f t="shared" si="12"/>
        <v/>
      </c>
      <c r="F253" s="15" t="str">
        <f t="shared" si="13"/>
        <v/>
      </c>
      <c r="G253" s="15" t="str">
        <f t="shared" si="14"/>
        <v/>
      </c>
    </row>
    <row r="254" spans="1:7">
      <c r="A254" s="125">
        <v>243</v>
      </c>
      <c r="B254" s="126"/>
      <c r="C254" s="126"/>
      <c r="D254" s="128"/>
      <c r="E254" s="15" t="str">
        <f t="shared" si="12"/>
        <v/>
      </c>
      <c r="F254" s="15" t="str">
        <f t="shared" si="13"/>
        <v/>
      </c>
      <c r="G254" s="15" t="str">
        <f t="shared" si="14"/>
        <v/>
      </c>
    </row>
    <row r="255" spans="1:7">
      <c r="A255" s="125">
        <v>244</v>
      </c>
      <c r="B255" s="126"/>
      <c r="C255" s="126"/>
      <c r="D255" s="128"/>
      <c r="E255" s="15" t="str">
        <f t="shared" si="12"/>
        <v/>
      </c>
      <c r="F255" s="15" t="str">
        <f t="shared" si="13"/>
        <v/>
      </c>
      <c r="G255" s="15" t="str">
        <f t="shared" si="14"/>
        <v/>
      </c>
    </row>
    <row r="256" spans="1:7">
      <c r="A256" s="125">
        <v>245</v>
      </c>
      <c r="B256" s="126"/>
      <c r="C256" s="126"/>
      <c r="D256" s="128"/>
      <c r="E256" s="15" t="str">
        <f t="shared" si="12"/>
        <v/>
      </c>
      <c r="F256" s="15" t="str">
        <f t="shared" si="13"/>
        <v/>
      </c>
      <c r="G256" s="15" t="str">
        <f t="shared" si="14"/>
        <v/>
      </c>
    </row>
    <row r="257" spans="1:7">
      <c r="A257" s="125">
        <v>246</v>
      </c>
      <c r="B257" s="126"/>
      <c r="C257" s="126"/>
      <c r="D257" s="128"/>
      <c r="E257" s="15" t="str">
        <f t="shared" si="12"/>
        <v/>
      </c>
      <c r="F257" s="15" t="str">
        <f t="shared" si="13"/>
        <v/>
      </c>
      <c r="G257" s="15" t="str">
        <f t="shared" si="14"/>
        <v/>
      </c>
    </row>
    <row r="258" spans="1:7">
      <c r="A258" s="125">
        <v>247</v>
      </c>
      <c r="B258" s="126"/>
      <c r="C258" s="126"/>
      <c r="D258" s="128"/>
      <c r="E258" s="15" t="str">
        <f t="shared" si="12"/>
        <v/>
      </c>
      <c r="F258" s="15" t="str">
        <f t="shared" si="13"/>
        <v/>
      </c>
      <c r="G258" s="15" t="str">
        <f t="shared" si="14"/>
        <v/>
      </c>
    </row>
    <row r="259" spans="1:7">
      <c r="A259" s="125">
        <v>248</v>
      </c>
      <c r="B259" s="126"/>
      <c r="C259" s="126"/>
      <c r="D259" s="128"/>
      <c r="E259" s="15" t="str">
        <f t="shared" si="12"/>
        <v/>
      </c>
      <c r="F259" s="15" t="str">
        <f t="shared" si="13"/>
        <v/>
      </c>
      <c r="G259" s="15" t="str">
        <f t="shared" si="14"/>
        <v/>
      </c>
    </row>
    <row r="260" spans="1:7">
      <c r="A260" s="125">
        <v>249</v>
      </c>
      <c r="B260" s="126"/>
      <c r="C260" s="126"/>
      <c r="D260" s="128"/>
      <c r="E260" s="15" t="str">
        <f t="shared" si="12"/>
        <v/>
      </c>
      <c r="F260" s="15" t="str">
        <f t="shared" si="13"/>
        <v/>
      </c>
      <c r="G260" s="15" t="str">
        <f t="shared" si="14"/>
        <v/>
      </c>
    </row>
    <row r="261" spans="1:7">
      <c r="A261" s="125">
        <v>250</v>
      </c>
      <c r="B261" s="126"/>
      <c r="C261" s="126"/>
      <c r="D261" s="128"/>
      <c r="E261" s="15" t="str">
        <f t="shared" si="12"/>
        <v/>
      </c>
      <c r="F261" s="15" t="str">
        <f t="shared" si="13"/>
        <v/>
      </c>
      <c r="G261" s="15" t="str">
        <f t="shared" si="14"/>
        <v/>
      </c>
    </row>
  </sheetData>
  <sheetProtection algorithmName="SHA-512" hashValue="uOU40ZRCjKo/fHoULiKdrMSfDWY+WBCxqCP38nJJasYK4ytZ12h4fSiAvVNycyUCgKya5+mbjddIRZ3onAL5jA==" saltValue="Xz0RmDpslYE5Bjj2kMRXM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Q20" sqref="Q20"/>
    </sheetView>
  </sheetViews>
  <sheetFormatPr defaultColWidth="9.140625" defaultRowHeight="15.75"/>
  <cols>
    <col min="1" max="1" width="5.7109375" style="53" customWidth="1"/>
    <col min="2" max="2" width="45.28515625" style="57" customWidth="1"/>
    <col min="3" max="3" width="14.140625" style="57" customWidth="1"/>
    <col min="4" max="4" width="47.570312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5" width="17.7109375" style="57" hidden="1" customWidth="1"/>
    <col min="16" max="20" width="9.140625" style="57" customWidth="1"/>
    <col min="21" max="16384" width="9.140625" style="57"/>
  </cols>
  <sheetData>
    <row r="1" spans="1:15" s="53" customFormat="1">
      <c r="A1" s="52" t="s">
        <v>483</v>
      </c>
      <c r="E1" s="54"/>
      <c r="F1" s="56"/>
      <c r="G1" s="55"/>
      <c r="J1" s="56"/>
      <c r="K1" s="56"/>
      <c r="L1" s="56"/>
      <c r="M1" s="56"/>
      <c r="N1" s="56"/>
      <c r="O1" s="56"/>
    </row>
    <row r="2" spans="1:15" s="53" customFormat="1">
      <c r="A2" s="304" t="str">
        <f>IF(ISBLANK(facultate), IF(ISBLANK(departament),"","Departament " &amp; departament), "Facultatea " &amp; facultate)</f>
        <v>Facultatea Științe ale Comunicării</v>
      </c>
      <c r="E2" s="54"/>
      <c r="F2" s="56"/>
      <c r="G2" s="55"/>
      <c r="J2" s="56"/>
      <c r="K2" s="56"/>
      <c r="L2" s="56"/>
      <c r="M2" s="56"/>
      <c r="N2" s="56"/>
      <c r="O2" s="56"/>
    </row>
    <row r="3" spans="1:15" s="53" customFormat="1">
      <c r="A3" s="304" t="str">
        <f>IF(ISBLANK(departament),"","Departamentul " &amp; departament)</f>
        <v>Departamentul Comunicare și Limbi Străine</v>
      </c>
      <c r="E3" s="54"/>
      <c r="F3" s="56"/>
      <c r="G3" s="55"/>
      <c r="J3" s="56"/>
      <c r="K3" s="56"/>
      <c r="L3" s="56"/>
      <c r="M3" s="56"/>
      <c r="N3" s="56"/>
      <c r="O3" s="56"/>
    </row>
    <row r="4" spans="1:15">
      <c r="A4" s="448" t="s">
        <v>836</v>
      </c>
      <c r="B4" s="448"/>
      <c r="C4" s="448"/>
      <c r="D4" s="448"/>
      <c r="E4" s="448"/>
      <c r="F4" s="448"/>
      <c r="G4" s="61"/>
    </row>
    <row r="5" spans="1:15">
      <c r="A5" s="448" t="s">
        <v>873</v>
      </c>
      <c r="B5" s="448"/>
      <c r="C5" s="448"/>
      <c r="D5" s="448"/>
      <c r="E5" s="448"/>
      <c r="F5" s="448"/>
      <c r="G5" s="196"/>
    </row>
    <row r="6" spans="1:15" ht="13.5" customHeight="1">
      <c r="E6" s="57"/>
      <c r="F6" s="305" t="str">
        <f>CONCATENATE(functie," ",nume_candidat)</f>
        <v>Profesor Pop Mirela-Cristina</v>
      </c>
      <c r="J6" s="7" t="s">
        <v>785</v>
      </c>
      <c r="K6" s="7" t="s">
        <v>785</v>
      </c>
      <c r="L6" s="7" t="s">
        <v>785</v>
      </c>
      <c r="M6" s="7" t="s">
        <v>786</v>
      </c>
      <c r="N6" s="7" t="s">
        <v>786</v>
      </c>
      <c r="O6" s="7" t="s">
        <v>786</v>
      </c>
    </row>
    <row r="7" spans="1:15" ht="18.75" customHeight="1">
      <c r="A7" s="446" t="s">
        <v>338</v>
      </c>
      <c r="B7" s="456" t="s">
        <v>875</v>
      </c>
      <c r="C7" s="456" t="s">
        <v>782</v>
      </c>
      <c r="D7" s="456" t="s">
        <v>843</v>
      </c>
      <c r="E7" s="456" t="s">
        <v>2</v>
      </c>
      <c r="F7" s="446" t="s">
        <v>544</v>
      </c>
      <c r="G7" s="446" t="s">
        <v>4</v>
      </c>
      <c r="H7" s="467" t="s">
        <v>541</v>
      </c>
      <c r="I7" s="453" t="s">
        <v>551</v>
      </c>
      <c r="J7" s="446" t="s">
        <v>754</v>
      </c>
      <c r="K7" s="446" t="s">
        <v>755</v>
      </c>
      <c r="L7" s="446" t="s">
        <v>756</v>
      </c>
      <c r="M7" s="446" t="s">
        <v>754</v>
      </c>
      <c r="N7" s="446" t="s">
        <v>755</v>
      </c>
      <c r="O7" s="446" t="s">
        <v>756</v>
      </c>
    </row>
    <row r="8" spans="1:15" ht="18.75" customHeight="1">
      <c r="A8" s="463"/>
      <c r="B8" s="457"/>
      <c r="C8" s="457"/>
      <c r="D8" s="457"/>
      <c r="E8" s="457"/>
      <c r="F8" s="463"/>
      <c r="G8" s="463"/>
      <c r="H8" s="468"/>
      <c r="I8" s="453"/>
      <c r="J8" s="463"/>
      <c r="K8" s="463"/>
      <c r="L8" s="463"/>
      <c r="M8" s="463"/>
      <c r="N8" s="463"/>
      <c r="O8" s="463"/>
    </row>
    <row r="9" spans="1:15" ht="18.75" customHeight="1">
      <c r="A9" s="463"/>
      <c r="B9" s="457"/>
      <c r="C9" s="457"/>
      <c r="D9" s="457"/>
      <c r="E9" s="457"/>
      <c r="F9" s="447"/>
      <c r="G9" s="447"/>
      <c r="H9" s="468"/>
      <c r="I9" s="453"/>
      <c r="J9" s="447"/>
      <c r="K9" s="447"/>
      <c r="L9" s="447"/>
      <c r="M9" s="447"/>
      <c r="N9" s="447"/>
      <c r="O9" s="447"/>
    </row>
    <row r="10" spans="1:15" ht="18.75" customHeight="1">
      <c r="A10" s="447"/>
      <c r="B10" s="458"/>
      <c r="C10" s="458"/>
      <c r="D10" s="458"/>
      <c r="E10" s="458"/>
      <c r="F10" s="306" t="str">
        <f>CONCATENATE("ultimii ",durata_evaluare," ani")</f>
        <v>ultimii 5 ani</v>
      </c>
      <c r="G10" s="306" t="str">
        <f>CONCATENATE("ultimii                                  ",durata_evaluare," ani")</f>
        <v>ultimii                                  5 ani</v>
      </c>
      <c r="H10" s="469"/>
      <c r="I10" s="453"/>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c r="A11" s="79"/>
      <c r="B11" s="58"/>
      <c r="C11" s="58"/>
      <c r="D11" s="58"/>
      <c r="E11" s="29"/>
      <c r="F11" s="130">
        <f>SUMIF(F12:F1012,"&gt;0")</f>
        <v>135</v>
      </c>
      <c r="G11" s="4">
        <f>SUMIF(G12:G1110,"&gt;0")</f>
        <v>15</v>
      </c>
      <c r="H11" s="261"/>
      <c r="J11" s="130">
        <f t="shared" ref="J11:O11" si="1">SUMIF(J12:J1110,"&gt;0")</f>
        <v>0</v>
      </c>
      <c r="K11" s="130">
        <f t="shared" si="1"/>
        <v>25</v>
      </c>
      <c r="L11" s="130">
        <f t="shared" si="1"/>
        <v>0</v>
      </c>
      <c r="M11" s="130">
        <f t="shared" si="1"/>
        <v>100</v>
      </c>
      <c r="N11" s="130">
        <f t="shared" si="1"/>
        <v>10</v>
      </c>
      <c r="O11" s="130">
        <f t="shared" si="1"/>
        <v>0</v>
      </c>
    </row>
    <row r="12" spans="1:15">
      <c r="A12" s="36">
        <v>1</v>
      </c>
      <c r="B12" s="7" t="s">
        <v>1366</v>
      </c>
      <c r="C12" s="7" t="s">
        <v>785</v>
      </c>
      <c r="D12" s="7" t="s">
        <v>755</v>
      </c>
      <c r="E12" s="189">
        <v>2021</v>
      </c>
      <c r="F12" s="15">
        <f t="shared" ref="F12:F75" si="2">IF(OR($B12="",$C12="",$E12&lt;an_initial,$E12&gt;an_final),"",G12 * (INDEX(iii8punctaje, MATCH(C12,iii8anvergură,0), MATCH(D12,iii8tip,0) )) )</f>
        <v>5</v>
      </c>
      <c r="G12" s="51">
        <f t="shared" ref="G12:G75" si="3">IF(OR($B12="",$C12="",$E12="",$E12&gt;an_final),"",IF($E12&gt;=an_initial,1,""))</f>
        <v>1</v>
      </c>
      <c r="H12" s="307" t="b">
        <f t="shared" ref="H12:H75" si="4">IF(nume_candidat="",FALSE,ISNUMBER(SEARCH(nume_candidat,$B12)))</f>
        <v>0</v>
      </c>
      <c r="I12" s="308">
        <f t="shared" ref="I12" si="5">LEN(B12)-LEN(SUBSTITUTE(B12,",",""))+1</f>
        <v>3</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5</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c r="A13" s="36">
        <v>2</v>
      </c>
      <c r="B13" s="7" t="s">
        <v>1366</v>
      </c>
      <c r="C13" s="7" t="s">
        <v>785</v>
      </c>
      <c r="D13" s="7" t="s">
        <v>755</v>
      </c>
      <c r="E13" s="189">
        <v>2022</v>
      </c>
      <c r="F13" s="15">
        <f t="shared" si="2"/>
        <v>5</v>
      </c>
      <c r="G13" s="51">
        <f t="shared" si="3"/>
        <v>1</v>
      </c>
      <c r="H13" s="307" t="b">
        <f t="shared" si="4"/>
        <v>0</v>
      </c>
      <c r="I13" s="308">
        <f t="shared" ref="I13:I76" si="12">LEN(B13)-LEN(SUBSTITUTE(B13,",",""))+1</f>
        <v>3</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c r="A14" s="36">
        <v>3</v>
      </c>
      <c r="B14" s="7" t="s">
        <v>1366</v>
      </c>
      <c r="C14" s="7" t="s">
        <v>785</v>
      </c>
      <c r="D14" s="7" t="s">
        <v>755</v>
      </c>
      <c r="E14" s="189">
        <v>2023</v>
      </c>
      <c r="F14" s="15">
        <f t="shared" si="2"/>
        <v>5</v>
      </c>
      <c r="G14" s="51">
        <f t="shared" si="3"/>
        <v>1</v>
      </c>
      <c r="H14" s="307" t="b">
        <f t="shared" si="4"/>
        <v>0</v>
      </c>
      <c r="I14" s="308">
        <f t="shared" si="12"/>
        <v>3</v>
      </c>
      <c r="J14" s="15">
        <f t="shared" si="13"/>
        <v>0</v>
      </c>
      <c r="K14" s="15">
        <f t="shared" si="14"/>
        <v>5</v>
      </c>
      <c r="L14" s="15">
        <f t="shared" si="15"/>
        <v>0</v>
      </c>
      <c r="M14" s="15">
        <f t="shared" si="16"/>
        <v>0</v>
      </c>
      <c r="N14" s="15">
        <f t="shared" si="17"/>
        <v>0</v>
      </c>
      <c r="O14" s="15">
        <f t="shared" si="18"/>
        <v>0</v>
      </c>
    </row>
    <row r="15" spans="1:15">
      <c r="A15" s="36">
        <v>4</v>
      </c>
      <c r="B15" s="6" t="s">
        <v>1366</v>
      </c>
      <c r="C15" s="6" t="s">
        <v>785</v>
      </c>
      <c r="D15" s="6" t="s">
        <v>755</v>
      </c>
      <c r="E15" s="188">
        <v>2024</v>
      </c>
      <c r="F15" s="15">
        <f t="shared" si="2"/>
        <v>5</v>
      </c>
      <c r="G15" s="51">
        <f t="shared" si="3"/>
        <v>1</v>
      </c>
      <c r="H15" s="307" t="b">
        <f t="shared" si="4"/>
        <v>0</v>
      </c>
      <c r="I15" s="308">
        <f t="shared" si="12"/>
        <v>3</v>
      </c>
      <c r="J15" s="15">
        <f t="shared" si="13"/>
        <v>0</v>
      </c>
      <c r="K15" s="15">
        <f t="shared" si="14"/>
        <v>5</v>
      </c>
      <c r="L15" s="15">
        <f t="shared" si="15"/>
        <v>0</v>
      </c>
      <c r="M15" s="15">
        <f t="shared" si="16"/>
        <v>0</v>
      </c>
      <c r="N15" s="15">
        <f t="shared" si="17"/>
        <v>0</v>
      </c>
      <c r="O15" s="15">
        <f t="shared" si="18"/>
        <v>0</v>
      </c>
    </row>
    <row r="16" spans="1:15">
      <c r="A16" s="36">
        <v>5</v>
      </c>
      <c r="B16" s="6" t="s">
        <v>1366</v>
      </c>
      <c r="C16" s="6" t="s">
        <v>785</v>
      </c>
      <c r="D16" s="6" t="s">
        <v>755</v>
      </c>
      <c r="E16" s="188">
        <v>2025</v>
      </c>
      <c r="F16" s="15">
        <f t="shared" si="2"/>
        <v>5</v>
      </c>
      <c r="G16" s="51">
        <f t="shared" si="3"/>
        <v>1</v>
      </c>
      <c r="H16" s="307" t="b">
        <f t="shared" si="4"/>
        <v>0</v>
      </c>
      <c r="I16" s="308">
        <f t="shared" si="12"/>
        <v>3</v>
      </c>
      <c r="J16" s="15">
        <f t="shared" si="13"/>
        <v>0</v>
      </c>
      <c r="K16" s="15">
        <f t="shared" si="14"/>
        <v>5</v>
      </c>
      <c r="L16" s="15">
        <f t="shared" si="15"/>
        <v>0</v>
      </c>
      <c r="M16" s="15">
        <f t="shared" si="16"/>
        <v>0</v>
      </c>
      <c r="N16" s="15">
        <f t="shared" si="17"/>
        <v>0</v>
      </c>
      <c r="O16" s="15">
        <f t="shared" si="18"/>
        <v>0</v>
      </c>
    </row>
    <row r="17" spans="1:15" ht="31.5">
      <c r="A17" s="36">
        <v>6</v>
      </c>
      <c r="B17" s="6" t="s">
        <v>1342</v>
      </c>
      <c r="C17" s="6" t="s">
        <v>786</v>
      </c>
      <c r="D17" s="6" t="s">
        <v>754</v>
      </c>
      <c r="E17" s="188">
        <v>2021</v>
      </c>
      <c r="F17" s="15">
        <f t="shared" si="2"/>
        <v>20</v>
      </c>
      <c r="G17" s="51">
        <f t="shared" si="3"/>
        <v>1</v>
      </c>
      <c r="H17" s="307" t="b">
        <f t="shared" si="4"/>
        <v>0</v>
      </c>
      <c r="I17" s="308">
        <f t="shared" si="12"/>
        <v>1</v>
      </c>
      <c r="J17" s="15">
        <f t="shared" si="13"/>
        <v>0</v>
      </c>
      <c r="K17" s="15">
        <f t="shared" si="14"/>
        <v>0</v>
      </c>
      <c r="L17" s="15">
        <f t="shared" si="15"/>
        <v>0</v>
      </c>
      <c r="M17" s="15">
        <f t="shared" si="16"/>
        <v>20</v>
      </c>
      <c r="N17" s="15">
        <f t="shared" si="17"/>
        <v>0</v>
      </c>
      <c r="O17" s="15">
        <f t="shared" si="18"/>
        <v>0</v>
      </c>
    </row>
    <row r="18" spans="1:15" ht="31.5">
      <c r="A18" s="36">
        <v>7</v>
      </c>
      <c r="B18" s="6" t="s">
        <v>1342</v>
      </c>
      <c r="C18" s="6" t="s">
        <v>786</v>
      </c>
      <c r="D18" s="6" t="s">
        <v>754</v>
      </c>
      <c r="E18" s="188">
        <v>2022</v>
      </c>
      <c r="F18" s="15">
        <f t="shared" si="2"/>
        <v>20</v>
      </c>
      <c r="G18" s="51">
        <f t="shared" si="3"/>
        <v>1</v>
      </c>
      <c r="H18" s="307" t="b">
        <f t="shared" si="4"/>
        <v>0</v>
      </c>
      <c r="I18" s="308">
        <f t="shared" si="12"/>
        <v>1</v>
      </c>
      <c r="J18" s="15">
        <f t="shared" si="13"/>
        <v>0</v>
      </c>
      <c r="K18" s="15">
        <f t="shared" si="14"/>
        <v>0</v>
      </c>
      <c r="L18" s="15">
        <f t="shared" si="15"/>
        <v>0</v>
      </c>
      <c r="M18" s="15">
        <f t="shared" si="16"/>
        <v>20</v>
      </c>
      <c r="N18" s="15">
        <f t="shared" si="17"/>
        <v>0</v>
      </c>
      <c r="O18" s="15">
        <f t="shared" si="18"/>
        <v>0</v>
      </c>
    </row>
    <row r="19" spans="1:15" ht="31.5">
      <c r="A19" s="36">
        <v>8</v>
      </c>
      <c r="B19" s="6" t="s">
        <v>1342</v>
      </c>
      <c r="C19" s="6" t="s">
        <v>786</v>
      </c>
      <c r="D19" s="6" t="s">
        <v>754</v>
      </c>
      <c r="E19" s="188">
        <v>2023</v>
      </c>
      <c r="F19" s="15">
        <f t="shared" si="2"/>
        <v>20</v>
      </c>
      <c r="G19" s="51">
        <f t="shared" si="3"/>
        <v>1</v>
      </c>
      <c r="H19" s="307" t="b">
        <f t="shared" si="4"/>
        <v>0</v>
      </c>
      <c r="I19" s="308">
        <f t="shared" si="12"/>
        <v>1</v>
      </c>
      <c r="J19" s="15">
        <f t="shared" si="13"/>
        <v>0</v>
      </c>
      <c r="K19" s="15">
        <f t="shared" si="14"/>
        <v>0</v>
      </c>
      <c r="L19" s="15">
        <f t="shared" si="15"/>
        <v>0</v>
      </c>
      <c r="M19" s="15">
        <f t="shared" si="16"/>
        <v>20</v>
      </c>
      <c r="N19" s="15">
        <f t="shared" si="17"/>
        <v>0</v>
      </c>
      <c r="O19" s="15">
        <f t="shared" si="18"/>
        <v>0</v>
      </c>
    </row>
    <row r="20" spans="1:15" ht="31.5">
      <c r="A20" s="36">
        <v>9</v>
      </c>
      <c r="B20" s="6" t="s">
        <v>1342</v>
      </c>
      <c r="C20" s="6" t="s">
        <v>786</v>
      </c>
      <c r="D20" s="6" t="s">
        <v>754</v>
      </c>
      <c r="E20" s="188">
        <v>2024</v>
      </c>
      <c r="F20" s="15">
        <f t="shared" si="2"/>
        <v>20</v>
      </c>
      <c r="G20" s="51">
        <f t="shared" si="3"/>
        <v>1</v>
      </c>
      <c r="H20" s="307" t="b">
        <f t="shared" si="4"/>
        <v>0</v>
      </c>
      <c r="I20" s="308">
        <f t="shared" si="12"/>
        <v>1</v>
      </c>
      <c r="J20" s="15">
        <f t="shared" si="13"/>
        <v>0</v>
      </c>
      <c r="K20" s="15">
        <f t="shared" si="14"/>
        <v>0</v>
      </c>
      <c r="L20" s="15">
        <f t="shared" si="15"/>
        <v>0</v>
      </c>
      <c r="M20" s="15">
        <f t="shared" si="16"/>
        <v>20</v>
      </c>
      <c r="N20" s="15">
        <f t="shared" si="17"/>
        <v>0</v>
      </c>
      <c r="O20" s="15">
        <f t="shared" si="18"/>
        <v>0</v>
      </c>
    </row>
    <row r="21" spans="1:15" ht="31.5">
      <c r="A21" s="36">
        <v>10</v>
      </c>
      <c r="B21" s="6" t="s">
        <v>1342</v>
      </c>
      <c r="C21" s="6" t="s">
        <v>786</v>
      </c>
      <c r="D21" s="6" t="s">
        <v>754</v>
      </c>
      <c r="E21" s="188">
        <v>2025</v>
      </c>
      <c r="F21" s="15">
        <f t="shared" si="2"/>
        <v>20</v>
      </c>
      <c r="G21" s="51">
        <f t="shared" si="3"/>
        <v>1</v>
      </c>
      <c r="H21" s="307" t="b">
        <f t="shared" si="4"/>
        <v>0</v>
      </c>
      <c r="I21" s="308">
        <f t="shared" si="12"/>
        <v>1</v>
      </c>
      <c r="J21" s="15">
        <f t="shared" si="13"/>
        <v>0</v>
      </c>
      <c r="K21" s="15">
        <f t="shared" si="14"/>
        <v>0</v>
      </c>
      <c r="L21" s="15">
        <f t="shared" si="15"/>
        <v>0</v>
      </c>
      <c r="M21" s="15">
        <f t="shared" si="16"/>
        <v>20</v>
      </c>
      <c r="N21" s="15">
        <f t="shared" si="17"/>
        <v>0</v>
      </c>
      <c r="O21" s="15">
        <f t="shared" si="18"/>
        <v>0</v>
      </c>
    </row>
    <row r="22" spans="1:15" ht="31.5">
      <c r="A22" s="36">
        <v>11</v>
      </c>
      <c r="B22" s="6" t="s">
        <v>1342</v>
      </c>
      <c r="C22" s="6" t="s">
        <v>786</v>
      </c>
      <c r="D22" s="6" t="s">
        <v>755</v>
      </c>
      <c r="E22" s="188">
        <v>2021</v>
      </c>
      <c r="F22" s="15">
        <f t="shared" si="2"/>
        <v>2</v>
      </c>
      <c r="G22" s="51">
        <f t="shared" si="3"/>
        <v>1</v>
      </c>
      <c r="H22" s="307" t="b">
        <f t="shared" si="4"/>
        <v>0</v>
      </c>
      <c r="I22" s="308">
        <f t="shared" si="12"/>
        <v>1</v>
      </c>
      <c r="J22" s="15">
        <f t="shared" si="13"/>
        <v>0</v>
      </c>
      <c r="K22" s="15">
        <f t="shared" si="14"/>
        <v>0</v>
      </c>
      <c r="L22" s="15">
        <f t="shared" si="15"/>
        <v>0</v>
      </c>
      <c r="M22" s="15">
        <f t="shared" si="16"/>
        <v>0</v>
      </c>
      <c r="N22" s="15">
        <f t="shared" si="17"/>
        <v>2</v>
      </c>
      <c r="O22" s="15">
        <f t="shared" si="18"/>
        <v>0</v>
      </c>
    </row>
    <row r="23" spans="1:15" ht="31.5">
      <c r="A23" s="36">
        <v>12</v>
      </c>
      <c r="B23" s="6" t="s">
        <v>1342</v>
      </c>
      <c r="C23" s="6" t="s">
        <v>786</v>
      </c>
      <c r="D23" s="6" t="s">
        <v>755</v>
      </c>
      <c r="E23" s="188">
        <v>2022</v>
      </c>
      <c r="F23" s="15">
        <f t="shared" si="2"/>
        <v>2</v>
      </c>
      <c r="G23" s="51">
        <f t="shared" si="3"/>
        <v>1</v>
      </c>
      <c r="H23" s="307" t="b">
        <f t="shared" si="4"/>
        <v>0</v>
      </c>
      <c r="I23" s="308">
        <f t="shared" si="12"/>
        <v>1</v>
      </c>
      <c r="J23" s="15">
        <f t="shared" si="13"/>
        <v>0</v>
      </c>
      <c r="K23" s="15">
        <f t="shared" si="14"/>
        <v>0</v>
      </c>
      <c r="L23" s="15">
        <f t="shared" si="15"/>
        <v>0</v>
      </c>
      <c r="M23" s="15">
        <f t="shared" si="16"/>
        <v>0</v>
      </c>
      <c r="N23" s="15">
        <f t="shared" si="17"/>
        <v>2</v>
      </c>
      <c r="O23" s="15">
        <f t="shared" si="18"/>
        <v>0</v>
      </c>
    </row>
    <row r="24" spans="1:15" ht="31.5">
      <c r="A24" s="36">
        <v>13</v>
      </c>
      <c r="B24" s="6" t="s">
        <v>1342</v>
      </c>
      <c r="C24" s="6" t="s">
        <v>786</v>
      </c>
      <c r="D24" s="6" t="s">
        <v>755</v>
      </c>
      <c r="E24" s="188">
        <v>2023</v>
      </c>
      <c r="F24" s="15">
        <f t="shared" si="2"/>
        <v>2</v>
      </c>
      <c r="G24" s="51">
        <f t="shared" si="3"/>
        <v>1</v>
      </c>
      <c r="H24" s="307" t="b">
        <f t="shared" si="4"/>
        <v>0</v>
      </c>
      <c r="I24" s="308">
        <f t="shared" si="12"/>
        <v>1</v>
      </c>
      <c r="J24" s="15">
        <f t="shared" si="13"/>
        <v>0</v>
      </c>
      <c r="K24" s="15">
        <f t="shared" si="14"/>
        <v>0</v>
      </c>
      <c r="L24" s="15">
        <f t="shared" si="15"/>
        <v>0</v>
      </c>
      <c r="M24" s="15">
        <f t="shared" si="16"/>
        <v>0</v>
      </c>
      <c r="N24" s="15">
        <f t="shared" si="17"/>
        <v>2</v>
      </c>
      <c r="O24" s="15">
        <f t="shared" si="18"/>
        <v>0</v>
      </c>
    </row>
    <row r="25" spans="1:15" ht="31.5">
      <c r="A25" s="36">
        <v>14</v>
      </c>
      <c r="B25" s="6" t="s">
        <v>1342</v>
      </c>
      <c r="C25" s="6" t="s">
        <v>786</v>
      </c>
      <c r="D25" s="6" t="s">
        <v>755</v>
      </c>
      <c r="E25" s="188">
        <v>2024</v>
      </c>
      <c r="F25" s="15">
        <f t="shared" si="2"/>
        <v>2</v>
      </c>
      <c r="G25" s="51">
        <f t="shared" si="3"/>
        <v>1</v>
      </c>
      <c r="H25" s="307" t="b">
        <f t="shared" si="4"/>
        <v>0</v>
      </c>
      <c r="I25" s="308">
        <f t="shared" si="12"/>
        <v>1</v>
      </c>
      <c r="J25" s="15">
        <f t="shared" si="13"/>
        <v>0</v>
      </c>
      <c r="K25" s="15">
        <f t="shared" si="14"/>
        <v>0</v>
      </c>
      <c r="L25" s="15">
        <f t="shared" si="15"/>
        <v>0</v>
      </c>
      <c r="M25" s="15">
        <f t="shared" si="16"/>
        <v>0</v>
      </c>
      <c r="N25" s="15">
        <f t="shared" si="17"/>
        <v>2</v>
      </c>
      <c r="O25" s="15">
        <f t="shared" si="18"/>
        <v>0</v>
      </c>
    </row>
    <row r="26" spans="1:15" ht="31.5">
      <c r="A26" s="36">
        <v>15</v>
      </c>
      <c r="B26" s="6" t="s">
        <v>1342</v>
      </c>
      <c r="C26" s="6" t="s">
        <v>786</v>
      </c>
      <c r="D26" s="6" t="s">
        <v>755</v>
      </c>
      <c r="E26" s="188">
        <v>2025</v>
      </c>
      <c r="F26" s="15">
        <f t="shared" si="2"/>
        <v>2</v>
      </c>
      <c r="G26" s="51">
        <f t="shared" si="3"/>
        <v>1</v>
      </c>
      <c r="H26" s="307" t="b">
        <f t="shared" si="4"/>
        <v>0</v>
      </c>
      <c r="I26" s="308">
        <f t="shared" si="12"/>
        <v>1</v>
      </c>
      <c r="J26" s="15">
        <f t="shared" si="13"/>
        <v>0</v>
      </c>
      <c r="K26" s="15">
        <f t="shared" si="14"/>
        <v>0</v>
      </c>
      <c r="L26" s="15">
        <f t="shared" si="15"/>
        <v>0</v>
      </c>
      <c r="M26" s="15">
        <f t="shared" si="16"/>
        <v>0</v>
      </c>
      <c r="N26" s="15">
        <f t="shared" si="17"/>
        <v>2</v>
      </c>
      <c r="O26" s="15">
        <f t="shared" si="18"/>
        <v>0</v>
      </c>
    </row>
    <row r="27" spans="1:15">
      <c r="A27" s="36">
        <v>16</v>
      </c>
      <c r="B27" s="6"/>
      <c r="C27" s="6"/>
      <c r="D27" s="6"/>
      <c r="E27" s="188"/>
      <c r="F27" s="15" t="str">
        <f t="shared" si="2"/>
        <v/>
      </c>
      <c r="G27" s="51" t="str">
        <f t="shared" si="3"/>
        <v/>
      </c>
      <c r="H27" s="307" t="b">
        <f t="shared" si="4"/>
        <v>0</v>
      </c>
      <c r="I27" s="308">
        <f t="shared" si="12"/>
        <v>1</v>
      </c>
      <c r="J27" s="15" t="str">
        <f t="shared" si="13"/>
        <v/>
      </c>
      <c r="K27" s="15" t="str">
        <f t="shared" si="14"/>
        <v/>
      </c>
      <c r="L27" s="15" t="str">
        <f t="shared" si="15"/>
        <v/>
      </c>
      <c r="M27" s="15" t="str">
        <f t="shared" si="16"/>
        <v/>
      </c>
      <c r="N27" s="15" t="str">
        <f t="shared" si="17"/>
        <v/>
      </c>
      <c r="O27" s="15" t="str">
        <f t="shared" si="18"/>
        <v/>
      </c>
    </row>
    <row r="28" spans="1:15">
      <c r="A28" s="36">
        <v>17</v>
      </c>
      <c r="B28" s="6"/>
      <c r="C28" s="6"/>
      <c r="D28" s="6"/>
      <c r="E28" s="188"/>
      <c r="F28" s="15" t="str">
        <f t="shared" si="2"/>
        <v/>
      </c>
      <c r="G28" s="51" t="str">
        <f t="shared" si="3"/>
        <v/>
      </c>
      <c r="H28" s="307" t="b">
        <f t="shared" si="4"/>
        <v>0</v>
      </c>
      <c r="I28" s="308">
        <f t="shared" si="12"/>
        <v>1</v>
      </c>
      <c r="J28" s="15" t="str">
        <f t="shared" si="13"/>
        <v/>
      </c>
      <c r="K28" s="15" t="str">
        <f t="shared" si="14"/>
        <v/>
      </c>
      <c r="L28" s="15" t="str">
        <f t="shared" si="15"/>
        <v/>
      </c>
      <c r="M28" s="15" t="str">
        <f t="shared" si="16"/>
        <v/>
      </c>
      <c r="N28" s="15" t="str">
        <f t="shared" si="17"/>
        <v/>
      </c>
      <c r="O28" s="15" t="str">
        <f t="shared" si="18"/>
        <v/>
      </c>
    </row>
    <row r="29" spans="1:15">
      <c r="A29" s="36">
        <v>18</v>
      </c>
      <c r="B29" s="6"/>
      <c r="C29" s="6"/>
      <c r="D29" s="6"/>
      <c r="E29" s="188"/>
      <c r="F29" s="15" t="str">
        <f t="shared" si="2"/>
        <v/>
      </c>
      <c r="G29" s="51" t="str">
        <f t="shared" si="3"/>
        <v/>
      </c>
      <c r="H29" s="307" t="b">
        <f t="shared" si="4"/>
        <v>0</v>
      </c>
      <c r="I29" s="308">
        <f t="shared" si="12"/>
        <v>1</v>
      </c>
      <c r="J29" s="15" t="str">
        <f t="shared" si="13"/>
        <v/>
      </c>
      <c r="K29" s="15" t="str">
        <f t="shared" si="14"/>
        <v/>
      </c>
      <c r="L29" s="15" t="str">
        <f t="shared" si="15"/>
        <v/>
      </c>
      <c r="M29" s="15" t="str">
        <f t="shared" si="16"/>
        <v/>
      </c>
      <c r="N29" s="15" t="str">
        <f t="shared" si="17"/>
        <v/>
      </c>
      <c r="O29" s="15" t="str">
        <f t="shared" si="18"/>
        <v/>
      </c>
    </row>
    <row r="30" spans="1:15">
      <c r="A30" s="36">
        <v>19</v>
      </c>
      <c r="B30" s="6"/>
      <c r="C30" s="6"/>
      <c r="D30" s="6"/>
      <c r="E30" s="188"/>
      <c r="F30" s="15" t="str">
        <f t="shared" si="2"/>
        <v/>
      </c>
      <c r="G30" s="51" t="str">
        <f t="shared" si="3"/>
        <v/>
      </c>
      <c r="H30" s="307" t="b">
        <f t="shared" si="4"/>
        <v>0</v>
      </c>
      <c r="I30" s="308">
        <f t="shared" si="12"/>
        <v>1</v>
      </c>
      <c r="J30" s="15" t="str">
        <f t="shared" si="13"/>
        <v/>
      </c>
      <c r="K30" s="15" t="str">
        <f t="shared" si="14"/>
        <v/>
      </c>
      <c r="L30" s="15" t="str">
        <f t="shared" si="15"/>
        <v/>
      </c>
      <c r="M30" s="15" t="str">
        <f t="shared" si="16"/>
        <v/>
      </c>
      <c r="N30" s="15" t="str">
        <f t="shared" si="17"/>
        <v/>
      </c>
      <c r="O30" s="15" t="str">
        <f t="shared" si="18"/>
        <v/>
      </c>
    </row>
    <row r="31" spans="1:15">
      <c r="A31" s="36">
        <v>20</v>
      </c>
      <c r="B31" s="6"/>
      <c r="C31" s="6"/>
      <c r="D31" s="6"/>
      <c r="E31" s="188"/>
      <c r="F31" s="15" t="str">
        <f t="shared" si="2"/>
        <v/>
      </c>
      <c r="G31" s="51" t="str">
        <f t="shared" si="3"/>
        <v/>
      </c>
      <c r="H31" s="307" t="b">
        <f t="shared" si="4"/>
        <v>0</v>
      </c>
      <c r="I31" s="308">
        <f t="shared" si="12"/>
        <v>1</v>
      </c>
      <c r="J31" s="15" t="str">
        <f t="shared" si="13"/>
        <v/>
      </c>
      <c r="K31" s="15" t="str">
        <f t="shared" si="14"/>
        <v/>
      </c>
      <c r="L31" s="15" t="str">
        <f t="shared" si="15"/>
        <v/>
      </c>
      <c r="M31" s="15" t="str">
        <f t="shared" si="16"/>
        <v/>
      </c>
      <c r="N31" s="15" t="str">
        <f t="shared" si="17"/>
        <v/>
      </c>
      <c r="O31" s="15" t="str">
        <f t="shared" si="18"/>
        <v/>
      </c>
    </row>
    <row r="32" spans="1:15">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HPTa8fKYsQAWGRCNIVpbwne3tHttt4JWNMh9+/ZEAmIQ9TlXWEXj03vBTgwczxL1r68Aj4GVW76MPDwhb6SHGQ==" saltValue="tpXbmmAK8hNyRJyVsyYGcg=="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M20" sqref="M20"/>
    </sheetView>
  </sheetViews>
  <sheetFormatPr defaultColWidth="9.140625" defaultRowHeight="15.75"/>
  <cols>
    <col min="1" max="1" width="5.7109375" style="53" customWidth="1"/>
    <col min="2" max="2" width="36.28515625" style="57" customWidth="1"/>
    <col min="3" max="3" width="48.2851562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0" width="17.7109375" style="57" hidden="1" customWidth="1"/>
    <col min="11" max="18" width="9.140625" style="57" customWidth="1"/>
    <col min="19" max="16384" width="9.140625" style="57"/>
  </cols>
  <sheetData>
    <row r="1" spans="1:10" s="53" customFormat="1">
      <c r="A1" s="52" t="s">
        <v>483</v>
      </c>
      <c r="D1" s="54"/>
      <c r="E1" s="56"/>
      <c r="F1" s="55"/>
      <c r="I1" s="56"/>
      <c r="J1" s="56"/>
    </row>
    <row r="2" spans="1:10" s="53" customFormat="1">
      <c r="A2" s="304" t="str">
        <f>IF(ISBLANK(facultate), IF(ISBLANK(departament),"","Departament " &amp; departament), "Facultatea " &amp; facultate)</f>
        <v>Facultatea Științe ale Comunicării</v>
      </c>
      <c r="D2" s="54"/>
      <c r="E2" s="56"/>
      <c r="F2" s="55"/>
      <c r="I2" s="56"/>
      <c r="J2" s="56"/>
    </row>
    <row r="3" spans="1:10" s="53" customFormat="1">
      <c r="A3" s="304" t="str">
        <f>IF(ISBLANK(departament),"","Departamentul " &amp; departament)</f>
        <v>Departamentul Comunicare și Limbi Străine</v>
      </c>
      <c r="D3" s="54"/>
      <c r="E3" s="56"/>
      <c r="F3" s="55"/>
      <c r="I3" s="56"/>
      <c r="J3" s="56"/>
    </row>
    <row r="4" spans="1:10">
      <c r="A4" s="448" t="s">
        <v>836</v>
      </c>
      <c r="B4" s="448"/>
      <c r="C4" s="448"/>
      <c r="D4" s="448"/>
      <c r="E4" s="448"/>
      <c r="F4" s="448"/>
      <c r="G4" s="448"/>
    </row>
    <row r="5" spans="1:10">
      <c r="A5" s="448" t="s">
        <v>1078</v>
      </c>
      <c r="B5" s="448"/>
      <c r="C5" s="448"/>
      <c r="D5" s="448"/>
      <c r="E5" s="448"/>
      <c r="F5" s="196"/>
    </row>
    <row r="6" spans="1:10" ht="13.5" customHeight="1">
      <c r="D6" s="57"/>
      <c r="E6" s="305" t="str">
        <f>CONCATENATE(functie," ",nume_candidat)</f>
        <v>Profesor Pop Mirela-Cristina</v>
      </c>
      <c r="I6" s="305"/>
      <c r="J6" s="305"/>
    </row>
    <row r="7" spans="1:10" ht="18.75" customHeight="1">
      <c r="A7" s="446" t="s">
        <v>338</v>
      </c>
      <c r="B7" s="446" t="s">
        <v>876</v>
      </c>
      <c r="C7" s="446" t="s">
        <v>843</v>
      </c>
      <c r="D7" s="456" t="s">
        <v>2</v>
      </c>
      <c r="E7" s="446" t="s">
        <v>544</v>
      </c>
      <c r="F7" s="446" t="s">
        <v>4</v>
      </c>
      <c r="G7" s="467" t="s">
        <v>541</v>
      </c>
      <c r="H7" s="453" t="s">
        <v>551</v>
      </c>
      <c r="I7" s="446" t="s">
        <v>878</v>
      </c>
      <c r="J7" s="446" t="s">
        <v>462</v>
      </c>
    </row>
    <row r="8" spans="1:10" ht="18.75" customHeight="1">
      <c r="A8" s="463"/>
      <c r="B8" s="463"/>
      <c r="C8" s="463"/>
      <c r="D8" s="457"/>
      <c r="E8" s="463"/>
      <c r="F8" s="463"/>
      <c r="G8" s="468"/>
      <c r="H8" s="453"/>
      <c r="I8" s="463"/>
      <c r="J8" s="463"/>
    </row>
    <row r="9" spans="1:10" ht="18.75" customHeight="1">
      <c r="A9" s="463"/>
      <c r="B9" s="463"/>
      <c r="C9" s="463"/>
      <c r="D9" s="457"/>
      <c r="E9" s="447"/>
      <c r="F9" s="447"/>
      <c r="G9" s="468"/>
      <c r="H9" s="453"/>
      <c r="I9" s="447"/>
      <c r="J9" s="447"/>
    </row>
    <row r="10" spans="1:10" ht="18.75" customHeight="1">
      <c r="A10" s="447"/>
      <c r="B10" s="447"/>
      <c r="C10" s="447"/>
      <c r="D10" s="458"/>
      <c r="E10" s="306" t="str">
        <f>CONCATENATE("ultimii ",durata_evaluare," ani")</f>
        <v>ultimii 5 ani</v>
      </c>
      <c r="F10" s="306" t="str">
        <f>CONCATENATE("ultimii                                  ",durata_evaluare," ani")</f>
        <v>ultimii                                  5 ani</v>
      </c>
      <c r="G10" s="469"/>
      <c r="H10" s="453"/>
      <c r="I10" s="306" t="str">
        <f>CONCATENATE("ultimii ",durata_evaluare," ani")</f>
        <v>ultimii 5 ani</v>
      </c>
      <c r="J10" s="306" t="str">
        <f>CONCATENATE("ultimii ",durata_evaluare," ani")</f>
        <v>ultimii 5 ani</v>
      </c>
    </row>
    <row r="11" spans="1:10">
      <c r="A11" s="79"/>
      <c r="B11" s="58"/>
      <c r="C11" s="58"/>
      <c r="D11" s="29"/>
      <c r="E11" s="130">
        <f>SUMIF(E12:E1012,"&gt;0")</f>
        <v>60</v>
      </c>
      <c r="F11" s="4">
        <f>SUMIF(F12:F1110,"&gt;0")</f>
        <v>6</v>
      </c>
      <c r="G11" s="261"/>
      <c r="I11" s="130">
        <f>SUMIF(I12:I1110,"&gt;0")</f>
        <v>0</v>
      </c>
      <c r="J11" s="130">
        <f>SUMIF(J12:J1110,"&gt;0")</f>
        <v>60</v>
      </c>
    </row>
    <row r="12" spans="1:10">
      <c r="A12" s="36">
        <v>1</v>
      </c>
      <c r="B12" s="7" t="s">
        <v>1079</v>
      </c>
      <c r="C12" s="7" t="s">
        <v>462</v>
      </c>
      <c r="D12" s="189">
        <v>2021</v>
      </c>
      <c r="E12" s="15">
        <f t="shared" ref="E12:E75" si="0">IF(OR($B12="",,$D12&lt;an_initial,$D12&gt;an_final),"",F12*(HLOOKUP(C12,iii9punctaje,2,FALSE)))</f>
        <v>10</v>
      </c>
      <c r="F12" s="51">
        <f t="shared" ref="F12:F75" si="1">IF(OR($B12="",,$D12="",$D12&gt;an_final),"",IF($D12&gt;=an_initial,1,""))</f>
        <v>1</v>
      </c>
      <c r="G12" s="307" t="b">
        <f t="shared" ref="G12:G75" si="2">IF(nume_candidat="",FALSE,ISNUMBER(SEARCH(nume_candidat,$B12)))</f>
        <v>0</v>
      </c>
      <c r="H12" s="308">
        <f t="shared" ref="H12" si="3">LEN(B12)-LEN(SUBSTITUTE(B12,",",""))+1</f>
        <v>1</v>
      </c>
      <c r="I12" s="15">
        <f t="shared" ref="I12" si="4">IF(OR($B12="",,$D12&lt;an_initial,$D12&gt;an_final),"",F12*(HLOOKUP(C12,iii9punctaje,2,FALSE))*COUNTIF(C12,$I$7))</f>
        <v>0</v>
      </c>
      <c r="J12" s="15">
        <f t="shared" ref="J12" si="5">IF(OR($B12="",,$D12&lt;an_initial,$D12&gt;an_final),"",F12*(HLOOKUP(C12,iii9punctaje,2,FALSE))*COUNTIF(C12,$J$7))</f>
        <v>10</v>
      </c>
    </row>
    <row r="13" spans="1:10">
      <c r="A13" s="36">
        <v>2</v>
      </c>
      <c r="B13" s="7" t="s">
        <v>1079</v>
      </c>
      <c r="C13" s="7" t="s">
        <v>462</v>
      </c>
      <c r="D13" s="189">
        <v>2022</v>
      </c>
      <c r="E13" s="15">
        <f t="shared" si="0"/>
        <v>10</v>
      </c>
      <c r="F13" s="51">
        <f t="shared" si="1"/>
        <v>1</v>
      </c>
      <c r="G13" s="307" t="b">
        <f t="shared" si="2"/>
        <v>0</v>
      </c>
      <c r="H13" s="308">
        <f t="shared" ref="H13:H76" si="6">LEN(B13)-LEN(SUBSTITUTE(B13,",",""))+1</f>
        <v>1</v>
      </c>
      <c r="I13" s="15">
        <f t="shared" ref="I13:I76" si="7">IF(OR($B13="",,$D13&lt;an_initial,$D13&gt;an_final),"",F13*(HLOOKUP(C13,iii9punctaje,2,FALSE))*COUNTIF(C13,$I$7))</f>
        <v>0</v>
      </c>
      <c r="J13" s="15">
        <f t="shared" ref="J13:J76" si="8">IF(OR($B13="",,$D13&lt;an_initial,$D13&gt;an_final),"",F13*(HLOOKUP(C13,iii9punctaje,2,FALSE))*COUNTIF(C13,$J$7))</f>
        <v>10</v>
      </c>
    </row>
    <row r="14" spans="1:10">
      <c r="A14" s="36">
        <v>3</v>
      </c>
      <c r="B14" s="7" t="s">
        <v>1079</v>
      </c>
      <c r="C14" s="7" t="s">
        <v>462</v>
      </c>
      <c r="D14" s="189">
        <v>2023</v>
      </c>
      <c r="E14" s="15">
        <f t="shared" si="0"/>
        <v>10</v>
      </c>
      <c r="F14" s="51">
        <f t="shared" si="1"/>
        <v>1</v>
      </c>
      <c r="G14" s="307" t="b">
        <f t="shared" si="2"/>
        <v>0</v>
      </c>
      <c r="H14" s="308">
        <f t="shared" si="6"/>
        <v>1</v>
      </c>
      <c r="I14" s="15">
        <f t="shared" si="7"/>
        <v>0</v>
      </c>
      <c r="J14" s="15">
        <f t="shared" si="8"/>
        <v>10</v>
      </c>
    </row>
    <row r="15" spans="1:10">
      <c r="A15" s="36">
        <v>4</v>
      </c>
      <c r="B15" s="6" t="s">
        <v>1079</v>
      </c>
      <c r="C15" s="6" t="s">
        <v>462</v>
      </c>
      <c r="D15" s="188">
        <v>2024</v>
      </c>
      <c r="E15" s="15">
        <f t="shared" si="0"/>
        <v>10</v>
      </c>
      <c r="F15" s="51">
        <f t="shared" si="1"/>
        <v>1</v>
      </c>
      <c r="G15" s="307" t="b">
        <f t="shared" si="2"/>
        <v>0</v>
      </c>
      <c r="H15" s="308">
        <f t="shared" si="6"/>
        <v>1</v>
      </c>
      <c r="I15" s="15">
        <f t="shared" si="7"/>
        <v>0</v>
      </c>
      <c r="J15" s="15">
        <f t="shared" si="8"/>
        <v>10</v>
      </c>
    </row>
    <row r="16" spans="1:10">
      <c r="A16" s="36">
        <v>5</v>
      </c>
      <c r="B16" s="6" t="s">
        <v>1079</v>
      </c>
      <c r="C16" s="6" t="s">
        <v>462</v>
      </c>
      <c r="D16" s="188">
        <v>2025</v>
      </c>
      <c r="E16" s="15">
        <f t="shared" si="0"/>
        <v>10</v>
      </c>
      <c r="F16" s="51">
        <f t="shared" si="1"/>
        <v>1</v>
      </c>
      <c r="G16" s="307" t="b">
        <f t="shared" si="2"/>
        <v>0</v>
      </c>
      <c r="H16" s="308">
        <f t="shared" si="6"/>
        <v>1</v>
      </c>
      <c r="I16" s="15">
        <f t="shared" si="7"/>
        <v>0</v>
      </c>
      <c r="J16" s="15">
        <f t="shared" si="8"/>
        <v>10</v>
      </c>
    </row>
    <row r="17" spans="1:10" ht="63">
      <c r="A17" s="36">
        <v>6</v>
      </c>
      <c r="B17" s="6" t="s">
        <v>1343</v>
      </c>
      <c r="C17" s="6" t="s">
        <v>462</v>
      </c>
      <c r="D17" s="188">
        <v>2025</v>
      </c>
      <c r="E17" s="15">
        <f t="shared" si="0"/>
        <v>10</v>
      </c>
      <c r="F17" s="51">
        <f t="shared" si="1"/>
        <v>1</v>
      </c>
      <c r="G17" s="307" t="b">
        <f t="shared" si="2"/>
        <v>0</v>
      </c>
      <c r="H17" s="308">
        <f t="shared" si="6"/>
        <v>4</v>
      </c>
      <c r="I17" s="15">
        <f t="shared" si="7"/>
        <v>0</v>
      </c>
      <c r="J17" s="15">
        <f t="shared" si="8"/>
        <v>10</v>
      </c>
    </row>
    <row r="18" spans="1:10">
      <c r="A18" s="36">
        <v>7</v>
      </c>
      <c r="B18" s="6"/>
      <c r="C18" s="6"/>
      <c r="D18" s="188"/>
      <c r="E18" s="15" t="str">
        <f t="shared" si="0"/>
        <v/>
      </c>
      <c r="F18" s="51" t="str">
        <f t="shared" si="1"/>
        <v/>
      </c>
      <c r="G18" s="307" t="b">
        <f t="shared" si="2"/>
        <v>0</v>
      </c>
      <c r="H18" s="308">
        <f t="shared" si="6"/>
        <v>1</v>
      </c>
      <c r="I18" s="15" t="str">
        <f t="shared" si="7"/>
        <v/>
      </c>
      <c r="J18" s="15" t="str">
        <f t="shared" si="8"/>
        <v/>
      </c>
    </row>
    <row r="19" spans="1:10">
      <c r="A19" s="36">
        <v>8</v>
      </c>
      <c r="B19" s="6"/>
      <c r="C19" s="6"/>
      <c r="D19" s="188"/>
      <c r="E19" s="15" t="str">
        <f t="shared" si="0"/>
        <v/>
      </c>
      <c r="F19" s="51" t="str">
        <f t="shared" si="1"/>
        <v/>
      </c>
      <c r="G19" s="307" t="b">
        <f t="shared" si="2"/>
        <v>0</v>
      </c>
      <c r="H19" s="308">
        <f t="shared" si="6"/>
        <v>1</v>
      </c>
      <c r="I19" s="15" t="str">
        <f t="shared" si="7"/>
        <v/>
      </c>
      <c r="J19" s="15" t="str">
        <f t="shared" si="8"/>
        <v/>
      </c>
    </row>
    <row r="20" spans="1:10">
      <c r="A20" s="36">
        <v>9</v>
      </c>
      <c r="B20" s="6"/>
      <c r="C20" s="6"/>
      <c r="D20" s="188"/>
      <c r="E20" s="15" t="str">
        <f t="shared" si="0"/>
        <v/>
      </c>
      <c r="F20" s="51" t="str">
        <f t="shared" si="1"/>
        <v/>
      </c>
      <c r="G20" s="307" t="b">
        <f t="shared" si="2"/>
        <v>0</v>
      </c>
      <c r="H20" s="308">
        <f t="shared" si="6"/>
        <v>1</v>
      </c>
      <c r="I20" s="15" t="str">
        <f t="shared" si="7"/>
        <v/>
      </c>
      <c r="J20" s="15" t="str">
        <f t="shared" si="8"/>
        <v/>
      </c>
    </row>
    <row r="21" spans="1:10">
      <c r="A21" s="36">
        <v>10</v>
      </c>
      <c r="B21" s="6"/>
      <c r="C21" s="6"/>
      <c r="D21" s="188"/>
      <c r="E21" s="15" t="str">
        <f t="shared" si="0"/>
        <v/>
      </c>
      <c r="F21" s="51" t="str">
        <f t="shared" si="1"/>
        <v/>
      </c>
      <c r="G21" s="307" t="b">
        <f t="shared" si="2"/>
        <v>0</v>
      </c>
      <c r="H21" s="308">
        <f t="shared" si="6"/>
        <v>1</v>
      </c>
      <c r="I21" s="15" t="str">
        <f t="shared" si="7"/>
        <v/>
      </c>
      <c r="J21" s="15" t="str">
        <f t="shared" si="8"/>
        <v/>
      </c>
    </row>
    <row r="22" spans="1:10">
      <c r="A22" s="36">
        <v>11</v>
      </c>
      <c r="B22" s="6"/>
      <c r="C22" s="6"/>
      <c r="D22" s="188"/>
      <c r="E22" s="15" t="str">
        <f t="shared" si="0"/>
        <v/>
      </c>
      <c r="F22" s="51" t="str">
        <f t="shared" si="1"/>
        <v/>
      </c>
      <c r="G22" s="307" t="b">
        <f t="shared" si="2"/>
        <v>0</v>
      </c>
      <c r="H22" s="308">
        <f t="shared" si="6"/>
        <v>1</v>
      </c>
      <c r="I22" s="15" t="str">
        <f t="shared" si="7"/>
        <v/>
      </c>
      <c r="J22" s="15" t="str">
        <f t="shared" si="8"/>
        <v/>
      </c>
    </row>
    <row r="23" spans="1:10">
      <c r="A23" s="36">
        <v>12</v>
      </c>
      <c r="B23" s="6"/>
      <c r="C23" s="6"/>
      <c r="D23" s="188"/>
      <c r="E23" s="15" t="str">
        <f t="shared" si="0"/>
        <v/>
      </c>
      <c r="F23" s="51" t="str">
        <f t="shared" si="1"/>
        <v/>
      </c>
      <c r="G23" s="307" t="b">
        <f t="shared" si="2"/>
        <v>0</v>
      </c>
      <c r="H23" s="308">
        <f t="shared" si="6"/>
        <v>1</v>
      </c>
      <c r="I23" s="15" t="str">
        <f t="shared" si="7"/>
        <v/>
      </c>
      <c r="J23" s="15" t="str">
        <f t="shared" si="8"/>
        <v/>
      </c>
    </row>
    <row r="24" spans="1:10">
      <c r="A24" s="36">
        <v>13</v>
      </c>
      <c r="B24" s="6"/>
      <c r="C24" s="6"/>
      <c r="D24" s="188"/>
      <c r="E24" s="15" t="str">
        <f t="shared" si="0"/>
        <v/>
      </c>
      <c r="F24" s="51" t="str">
        <f t="shared" si="1"/>
        <v/>
      </c>
      <c r="G24" s="307" t="b">
        <f t="shared" si="2"/>
        <v>0</v>
      </c>
      <c r="H24" s="308">
        <f t="shared" si="6"/>
        <v>1</v>
      </c>
      <c r="I24" s="15" t="str">
        <f t="shared" si="7"/>
        <v/>
      </c>
      <c r="J24" s="15" t="str">
        <f t="shared" si="8"/>
        <v/>
      </c>
    </row>
    <row r="25" spans="1:10">
      <c r="A25" s="36">
        <v>14</v>
      </c>
      <c r="B25" s="6"/>
      <c r="C25" s="6"/>
      <c r="D25" s="188"/>
      <c r="E25" s="15" t="str">
        <f t="shared" si="0"/>
        <v/>
      </c>
      <c r="F25" s="51" t="str">
        <f t="shared" si="1"/>
        <v/>
      </c>
      <c r="G25" s="307" t="b">
        <f t="shared" si="2"/>
        <v>0</v>
      </c>
      <c r="H25" s="308">
        <f t="shared" si="6"/>
        <v>1</v>
      </c>
      <c r="I25" s="15" t="str">
        <f t="shared" si="7"/>
        <v/>
      </c>
      <c r="J25" s="15" t="str">
        <f t="shared" si="8"/>
        <v/>
      </c>
    </row>
    <row r="26" spans="1:10">
      <c r="A26" s="36">
        <v>15</v>
      </c>
      <c r="B26" s="6"/>
      <c r="C26" s="6"/>
      <c r="D26" s="188"/>
      <c r="E26" s="15" t="str">
        <f t="shared" si="0"/>
        <v/>
      </c>
      <c r="F26" s="51" t="str">
        <f t="shared" si="1"/>
        <v/>
      </c>
      <c r="G26" s="307" t="b">
        <f t="shared" si="2"/>
        <v>0</v>
      </c>
      <c r="H26" s="308">
        <f t="shared" si="6"/>
        <v>1</v>
      </c>
      <c r="I26" s="15" t="str">
        <f t="shared" si="7"/>
        <v/>
      </c>
      <c r="J26" s="15" t="str">
        <f t="shared" si="8"/>
        <v/>
      </c>
    </row>
    <row r="27" spans="1:10">
      <c r="A27" s="36">
        <v>16</v>
      </c>
      <c r="B27" s="6"/>
      <c r="C27" s="6"/>
      <c r="D27" s="188"/>
      <c r="E27" s="15" t="str">
        <f t="shared" si="0"/>
        <v/>
      </c>
      <c r="F27" s="51" t="str">
        <f t="shared" si="1"/>
        <v/>
      </c>
      <c r="G27" s="307" t="b">
        <f t="shared" si="2"/>
        <v>0</v>
      </c>
      <c r="H27" s="308">
        <f t="shared" si="6"/>
        <v>1</v>
      </c>
      <c r="I27" s="15" t="str">
        <f t="shared" si="7"/>
        <v/>
      </c>
      <c r="J27" s="15" t="str">
        <f t="shared" si="8"/>
        <v/>
      </c>
    </row>
    <row r="28" spans="1:10">
      <c r="A28" s="36">
        <v>17</v>
      </c>
      <c r="B28" s="6"/>
      <c r="C28" s="6"/>
      <c r="D28" s="188"/>
      <c r="E28" s="15" t="str">
        <f t="shared" si="0"/>
        <v/>
      </c>
      <c r="F28" s="51" t="str">
        <f t="shared" si="1"/>
        <v/>
      </c>
      <c r="G28" s="307" t="b">
        <f t="shared" si="2"/>
        <v>0</v>
      </c>
      <c r="H28" s="308">
        <f t="shared" si="6"/>
        <v>1</v>
      </c>
      <c r="I28" s="15" t="str">
        <f t="shared" si="7"/>
        <v/>
      </c>
      <c r="J28" s="15" t="str">
        <f t="shared" si="8"/>
        <v/>
      </c>
    </row>
    <row r="29" spans="1:10">
      <c r="A29" s="36">
        <v>18</v>
      </c>
      <c r="B29" s="6"/>
      <c r="C29" s="6"/>
      <c r="D29" s="188"/>
      <c r="E29" s="15" t="str">
        <f t="shared" si="0"/>
        <v/>
      </c>
      <c r="F29" s="51" t="str">
        <f t="shared" si="1"/>
        <v/>
      </c>
      <c r="G29" s="307" t="b">
        <f t="shared" si="2"/>
        <v>0</v>
      </c>
      <c r="H29" s="308">
        <f t="shared" si="6"/>
        <v>1</v>
      </c>
      <c r="I29" s="15" t="str">
        <f t="shared" si="7"/>
        <v/>
      </c>
      <c r="J29" s="15" t="str">
        <f t="shared" si="8"/>
        <v/>
      </c>
    </row>
    <row r="30" spans="1:10">
      <c r="A30" s="36">
        <v>19</v>
      </c>
      <c r="B30" s="6"/>
      <c r="C30" s="6"/>
      <c r="D30" s="188"/>
      <c r="E30" s="15" t="str">
        <f t="shared" si="0"/>
        <v/>
      </c>
      <c r="F30" s="51" t="str">
        <f t="shared" si="1"/>
        <v/>
      </c>
      <c r="G30" s="307" t="b">
        <f t="shared" si="2"/>
        <v>0</v>
      </c>
      <c r="H30" s="308">
        <f t="shared" si="6"/>
        <v>1</v>
      </c>
      <c r="I30" s="15" t="str">
        <f t="shared" si="7"/>
        <v/>
      </c>
      <c r="J30" s="15" t="str">
        <f t="shared" si="8"/>
        <v/>
      </c>
    </row>
    <row r="31" spans="1:10">
      <c r="A31" s="36">
        <v>20</v>
      </c>
      <c r="B31" s="6"/>
      <c r="C31" s="6"/>
      <c r="D31" s="188"/>
      <c r="E31" s="15" t="str">
        <f t="shared" si="0"/>
        <v/>
      </c>
      <c r="F31" s="51" t="str">
        <f t="shared" si="1"/>
        <v/>
      </c>
      <c r="G31" s="307" t="b">
        <f t="shared" si="2"/>
        <v>0</v>
      </c>
      <c r="H31" s="308">
        <f t="shared" si="6"/>
        <v>1</v>
      </c>
      <c r="I31" s="15" t="str">
        <f t="shared" si="7"/>
        <v/>
      </c>
      <c r="J31" s="15" t="str">
        <f t="shared" si="8"/>
        <v/>
      </c>
    </row>
    <row r="32" spans="1:10">
      <c r="A32" s="36">
        <v>21</v>
      </c>
      <c r="B32" s="6"/>
      <c r="C32" s="6"/>
      <c r="D32" s="188"/>
      <c r="E32" s="15" t="str">
        <f t="shared" si="0"/>
        <v/>
      </c>
      <c r="F32" s="51" t="str">
        <f t="shared" si="1"/>
        <v/>
      </c>
      <c r="G32" s="307" t="b">
        <f t="shared" si="2"/>
        <v>0</v>
      </c>
      <c r="H32" s="308">
        <f t="shared" si="6"/>
        <v>1</v>
      </c>
      <c r="I32" s="15" t="str">
        <f t="shared" si="7"/>
        <v/>
      </c>
      <c r="J32" s="15" t="str">
        <f t="shared" si="8"/>
        <v/>
      </c>
    </row>
    <row r="33" spans="1:10">
      <c r="A33" s="36">
        <v>22</v>
      </c>
      <c r="B33" s="6"/>
      <c r="C33" s="6"/>
      <c r="D33" s="188"/>
      <c r="E33" s="15" t="str">
        <f t="shared" si="0"/>
        <v/>
      </c>
      <c r="F33" s="51" t="str">
        <f t="shared" si="1"/>
        <v/>
      </c>
      <c r="G33" s="307" t="b">
        <f t="shared" si="2"/>
        <v>0</v>
      </c>
      <c r="H33" s="308">
        <f t="shared" si="6"/>
        <v>1</v>
      </c>
      <c r="I33" s="15" t="str">
        <f t="shared" si="7"/>
        <v/>
      </c>
      <c r="J33" s="15" t="str">
        <f t="shared" si="8"/>
        <v/>
      </c>
    </row>
    <row r="34" spans="1:10">
      <c r="A34" s="36">
        <v>23</v>
      </c>
      <c r="B34" s="6"/>
      <c r="C34" s="6"/>
      <c r="D34" s="188"/>
      <c r="E34" s="15" t="str">
        <f t="shared" si="0"/>
        <v/>
      </c>
      <c r="F34" s="51" t="str">
        <f t="shared" si="1"/>
        <v/>
      </c>
      <c r="G34" s="307" t="b">
        <f t="shared" si="2"/>
        <v>0</v>
      </c>
      <c r="H34" s="308">
        <f t="shared" si="6"/>
        <v>1</v>
      </c>
      <c r="I34" s="15" t="str">
        <f t="shared" si="7"/>
        <v/>
      </c>
      <c r="J34" s="15" t="str">
        <f t="shared" si="8"/>
        <v/>
      </c>
    </row>
    <row r="35" spans="1:10">
      <c r="A35" s="36">
        <v>24</v>
      </c>
      <c r="B35" s="6"/>
      <c r="C35" s="6"/>
      <c r="D35" s="188"/>
      <c r="E35" s="15" t="str">
        <f t="shared" si="0"/>
        <v/>
      </c>
      <c r="F35" s="51" t="str">
        <f t="shared" si="1"/>
        <v/>
      </c>
      <c r="G35" s="307" t="b">
        <f t="shared" si="2"/>
        <v>0</v>
      </c>
      <c r="H35" s="308">
        <f t="shared" si="6"/>
        <v>1</v>
      </c>
      <c r="I35" s="15" t="str">
        <f t="shared" si="7"/>
        <v/>
      </c>
      <c r="J35" s="15" t="str">
        <f t="shared" si="8"/>
        <v/>
      </c>
    </row>
    <row r="36" spans="1:10">
      <c r="A36" s="36">
        <v>25</v>
      </c>
      <c r="B36" s="6"/>
      <c r="C36" s="6"/>
      <c r="D36" s="188"/>
      <c r="E36" s="15" t="str">
        <f t="shared" si="0"/>
        <v/>
      </c>
      <c r="F36" s="51" t="str">
        <f t="shared" si="1"/>
        <v/>
      </c>
      <c r="G36" s="307" t="b">
        <f t="shared" si="2"/>
        <v>0</v>
      </c>
      <c r="H36" s="308">
        <f t="shared" si="6"/>
        <v>1</v>
      </c>
      <c r="I36" s="15" t="str">
        <f t="shared" si="7"/>
        <v/>
      </c>
      <c r="J36" s="15" t="str">
        <f t="shared" si="8"/>
        <v/>
      </c>
    </row>
    <row r="37" spans="1:10">
      <c r="A37" s="36">
        <v>26</v>
      </c>
      <c r="B37" s="6"/>
      <c r="C37" s="6"/>
      <c r="D37" s="188"/>
      <c r="E37" s="15" t="str">
        <f t="shared" si="0"/>
        <v/>
      </c>
      <c r="F37" s="51" t="str">
        <f t="shared" si="1"/>
        <v/>
      </c>
      <c r="G37" s="307" t="b">
        <f t="shared" si="2"/>
        <v>0</v>
      </c>
      <c r="H37" s="308">
        <f t="shared" si="6"/>
        <v>1</v>
      </c>
      <c r="I37" s="15" t="str">
        <f t="shared" si="7"/>
        <v/>
      </c>
      <c r="J37" s="15" t="str">
        <f t="shared" si="8"/>
        <v/>
      </c>
    </row>
    <row r="38" spans="1:10">
      <c r="A38" s="36">
        <v>27</v>
      </c>
      <c r="B38" s="6"/>
      <c r="C38" s="6"/>
      <c r="D38" s="188"/>
      <c r="E38" s="15" t="str">
        <f t="shared" si="0"/>
        <v/>
      </c>
      <c r="F38" s="51" t="str">
        <f t="shared" si="1"/>
        <v/>
      </c>
      <c r="G38" s="307" t="b">
        <f t="shared" si="2"/>
        <v>0</v>
      </c>
      <c r="H38" s="308">
        <f t="shared" si="6"/>
        <v>1</v>
      </c>
      <c r="I38" s="15" t="str">
        <f t="shared" si="7"/>
        <v/>
      </c>
      <c r="J38" s="15" t="str">
        <f t="shared" si="8"/>
        <v/>
      </c>
    </row>
    <row r="39" spans="1:10">
      <c r="A39" s="36">
        <v>28</v>
      </c>
      <c r="B39" s="6"/>
      <c r="C39" s="6"/>
      <c r="D39" s="188"/>
      <c r="E39" s="15" t="str">
        <f t="shared" si="0"/>
        <v/>
      </c>
      <c r="F39" s="51" t="str">
        <f t="shared" si="1"/>
        <v/>
      </c>
      <c r="G39" s="307" t="b">
        <f t="shared" si="2"/>
        <v>0</v>
      </c>
      <c r="H39" s="308">
        <f t="shared" si="6"/>
        <v>1</v>
      </c>
      <c r="I39" s="15" t="str">
        <f t="shared" si="7"/>
        <v/>
      </c>
      <c r="J39" s="15" t="str">
        <f t="shared" si="8"/>
        <v/>
      </c>
    </row>
    <row r="40" spans="1:10">
      <c r="A40" s="36">
        <v>29</v>
      </c>
      <c r="B40" s="6"/>
      <c r="C40" s="6"/>
      <c r="D40" s="188"/>
      <c r="E40" s="15" t="str">
        <f t="shared" si="0"/>
        <v/>
      </c>
      <c r="F40" s="51" t="str">
        <f t="shared" si="1"/>
        <v/>
      </c>
      <c r="G40" s="307" t="b">
        <f t="shared" si="2"/>
        <v>0</v>
      </c>
      <c r="H40" s="308">
        <f t="shared" si="6"/>
        <v>1</v>
      </c>
      <c r="I40" s="15" t="str">
        <f t="shared" si="7"/>
        <v/>
      </c>
      <c r="J40" s="15" t="str">
        <f t="shared" si="8"/>
        <v/>
      </c>
    </row>
    <row r="41" spans="1:10">
      <c r="A41" s="36">
        <v>30</v>
      </c>
      <c r="B41" s="6"/>
      <c r="C41" s="6"/>
      <c r="D41" s="188"/>
      <c r="E41" s="15" t="str">
        <f t="shared" si="0"/>
        <v/>
      </c>
      <c r="F41" s="51" t="str">
        <f t="shared" si="1"/>
        <v/>
      </c>
      <c r="G41" s="307" t="b">
        <f t="shared" si="2"/>
        <v>0</v>
      </c>
      <c r="H41" s="308">
        <f t="shared" si="6"/>
        <v>1</v>
      </c>
      <c r="I41" s="15" t="str">
        <f t="shared" si="7"/>
        <v/>
      </c>
      <c r="J41" s="15" t="str">
        <f t="shared" si="8"/>
        <v/>
      </c>
    </row>
    <row r="42" spans="1:10">
      <c r="A42" s="36">
        <v>31</v>
      </c>
      <c r="B42" s="6"/>
      <c r="C42" s="6"/>
      <c r="D42" s="188"/>
      <c r="E42" s="15" t="str">
        <f t="shared" si="0"/>
        <v/>
      </c>
      <c r="F42" s="51" t="str">
        <f t="shared" si="1"/>
        <v/>
      </c>
      <c r="G42" s="307" t="b">
        <f t="shared" si="2"/>
        <v>0</v>
      </c>
      <c r="H42" s="308">
        <f t="shared" si="6"/>
        <v>1</v>
      </c>
      <c r="I42" s="15" t="str">
        <f t="shared" si="7"/>
        <v/>
      </c>
      <c r="J42" s="15" t="str">
        <f t="shared" si="8"/>
        <v/>
      </c>
    </row>
    <row r="43" spans="1:10">
      <c r="A43" s="36">
        <v>32</v>
      </c>
      <c r="B43" s="6"/>
      <c r="C43" s="6"/>
      <c r="D43" s="188"/>
      <c r="E43" s="15" t="str">
        <f t="shared" si="0"/>
        <v/>
      </c>
      <c r="F43" s="51" t="str">
        <f t="shared" si="1"/>
        <v/>
      </c>
      <c r="G43" s="307" t="b">
        <f t="shared" si="2"/>
        <v>0</v>
      </c>
      <c r="H43" s="308">
        <f t="shared" si="6"/>
        <v>1</v>
      </c>
      <c r="I43" s="15" t="str">
        <f t="shared" si="7"/>
        <v/>
      </c>
      <c r="J43" s="15" t="str">
        <f t="shared" si="8"/>
        <v/>
      </c>
    </row>
    <row r="44" spans="1:10">
      <c r="A44" s="36">
        <v>33</v>
      </c>
      <c r="B44" s="6"/>
      <c r="C44" s="6"/>
      <c r="D44" s="188"/>
      <c r="E44" s="15" t="str">
        <f t="shared" si="0"/>
        <v/>
      </c>
      <c r="F44" s="51" t="str">
        <f t="shared" si="1"/>
        <v/>
      </c>
      <c r="G44" s="307" t="b">
        <f t="shared" si="2"/>
        <v>0</v>
      </c>
      <c r="H44" s="308">
        <f t="shared" si="6"/>
        <v>1</v>
      </c>
      <c r="I44" s="15" t="str">
        <f t="shared" si="7"/>
        <v/>
      </c>
      <c r="J44" s="15" t="str">
        <f t="shared" si="8"/>
        <v/>
      </c>
    </row>
    <row r="45" spans="1:10">
      <c r="A45" s="36">
        <v>34</v>
      </c>
      <c r="B45" s="6"/>
      <c r="C45" s="6"/>
      <c r="D45" s="188"/>
      <c r="E45" s="15" t="str">
        <f t="shared" si="0"/>
        <v/>
      </c>
      <c r="F45" s="51" t="str">
        <f t="shared" si="1"/>
        <v/>
      </c>
      <c r="G45" s="307" t="b">
        <f t="shared" si="2"/>
        <v>0</v>
      </c>
      <c r="H45" s="308">
        <f t="shared" si="6"/>
        <v>1</v>
      </c>
      <c r="I45" s="15" t="str">
        <f t="shared" si="7"/>
        <v/>
      </c>
      <c r="J45" s="15" t="str">
        <f t="shared" si="8"/>
        <v/>
      </c>
    </row>
    <row r="46" spans="1:10">
      <c r="A46" s="36">
        <v>35</v>
      </c>
      <c r="B46" s="6"/>
      <c r="C46" s="6"/>
      <c r="D46" s="188"/>
      <c r="E46" s="15" t="str">
        <f t="shared" si="0"/>
        <v/>
      </c>
      <c r="F46" s="51" t="str">
        <f t="shared" si="1"/>
        <v/>
      </c>
      <c r="G46" s="307" t="b">
        <f t="shared" si="2"/>
        <v>0</v>
      </c>
      <c r="H46" s="308">
        <f t="shared" si="6"/>
        <v>1</v>
      </c>
      <c r="I46" s="15" t="str">
        <f t="shared" si="7"/>
        <v/>
      </c>
      <c r="J46" s="15" t="str">
        <f t="shared" si="8"/>
        <v/>
      </c>
    </row>
    <row r="47" spans="1:10">
      <c r="A47" s="36">
        <v>36</v>
      </c>
      <c r="B47" s="6"/>
      <c r="C47" s="6"/>
      <c r="D47" s="188"/>
      <c r="E47" s="15" t="str">
        <f t="shared" si="0"/>
        <v/>
      </c>
      <c r="F47" s="51" t="str">
        <f t="shared" si="1"/>
        <v/>
      </c>
      <c r="G47" s="307" t="b">
        <f t="shared" si="2"/>
        <v>0</v>
      </c>
      <c r="H47" s="308">
        <f t="shared" si="6"/>
        <v>1</v>
      </c>
      <c r="I47" s="15" t="str">
        <f t="shared" si="7"/>
        <v/>
      </c>
      <c r="J47" s="15" t="str">
        <f t="shared" si="8"/>
        <v/>
      </c>
    </row>
    <row r="48" spans="1:10">
      <c r="A48" s="36">
        <v>37</v>
      </c>
      <c r="B48" s="6"/>
      <c r="C48" s="6"/>
      <c r="D48" s="188"/>
      <c r="E48" s="15" t="str">
        <f t="shared" si="0"/>
        <v/>
      </c>
      <c r="F48" s="51" t="str">
        <f t="shared" si="1"/>
        <v/>
      </c>
      <c r="G48" s="307" t="b">
        <f t="shared" si="2"/>
        <v>0</v>
      </c>
      <c r="H48" s="308">
        <f t="shared" si="6"/>
        <v>1</v>
      </c>
      <c r="I48" s="15" t="str">
        <f t="shared" si="7"/>
        <v/>
      </c>
      <c r="J48" s="15" t="str">
        <f t="shared" si="8"/>
        <v/>
      </c>
    </row>
    <row r="49" spans="1:10">
      <c r="A49" s="36">
        <v>38</v>
      </c>
      <c r="B49" s="6"/>
      <c r="C49" s="6"/>
      <c r="D49" s="188"/>
      <c r="E49" s="15" t="str">
        <f t="shared" si="0"/>
        <v/>
      </c>
      <c r="F49" s="51" t="str">
        <f t="shared" si="1"/>
        <v/>
      </c>
      <c r="G49" s="307" t="b">
        <f t="shared" si="2"/>
        <v>0</v>
      </c>
      <c r="H49" s="308">
        <f t="shared" si="6"/>
        <v>1</v>
      </c>
      <c r="I49" s="15" t="str">
        <f t="shared" si="7"/>
        <v/>
      </c>
      <c r="J49" s="15" t="str">
        <f t="shared" si="8"/>
        <v/>
      </c>
    </row>
    <row r="50" spans="1:10">
      <c r="A50" s="36">
        <v>39</v>
      </c>
      <c r="B50" s="6"/>
      <c r="C50" s="6"/>
      <c r="D50" s="188"/>
      <c r="E50" s="15" t="str">
        <f t="shared" si="0"/>
        <v/>
      </c>
      <c r="F50" s="51" t="str">
        <f t="shared" si="1"/>
        <v/>
      </c>
      <c r="G50" s="307" t="b">
        <f t="shared" si="2"/>
        <v>0</v>
      </c>
      <c r="H50" s="308">
        <f t="shared" si="6"/>
        <v>1</v>
      </c>
      <c r="I50" s="15" t="str">
        <f t="shared" si="7"/>
        <v/>
      </c>
      <c r="J50" s="15" t="str">
        <f t="shared" si="8"/>
        <v/>
      </c>
    </row>
    <row r="51" spans="1:10">
      <c r="A51" s="36">
        <v>40</v>
      </c>
      <c r="B51" s="6"/>
      <c r="C51" s="6"/>
      <c r="D51" s="188"/>
      <c r="E51" s="15" t="str">
        <f t="shared" si="0"/>
        <v/>
      </c>
      <c r="F51" s="51" t="str">
        <f t="shared" si="1"/>
        <v/>
      </c>
      <c r="G51" s="307" t="b">
        <f t="shared" si="2"/>
        <v>0</v>
      </c>
      <c r="H51" s="308">
        <f t="shared" si="6"/>
        <v>1</v>
      </c>
      <c r="I51" s="15" t="str">
        <f t="shared" si="7"/>
        <v/>
      </c>
      <c r="J51" s="15" t="str">
        <f t="shared" si="8"/>
        <v/>
      </c>
    </row>
    <row r="52" spans="1:10">
      <c r="A52" s="36">
        <v>41</v>
      </c>
      <c r="B52" s="6"/>
      <c r="C52" s="6"/>
      <c r="D52" s="188"/>
      <c r="E52" s="15" t="str">
        <f t="shared" si="0"/>
        <v/>
      </c>
      <c r="F52" s="51" t="str">
        <f t="shared" si="1"/>
        <v/>
      </c>
      <c r="G52" s="307" t="b">
        <f t="shared" si="2"/>
        <v>0</v>
      </c>
      <c r="H52" s="308">
        <f t="shared" si="6"/>
        <v>1</v>
      </c>
      <c r="I52" s="15" t="str">
        <f t="shared" si="7"/>
        <v/>
      </c>
      <c r="J52" s="15" t="str">
        <f t="shared" si="8"/>
        <v/>
      </c>
    </row>
    <row r="53" spans="1:10">
      <c r="A53" s="36">
        <v>42</v>
      </c>
      <c r="B53" s="6"/>
      <c r="C53" s="6"/>
      <c r="D53" s="188"/>
      <c r="E53" s="15" t="str">
        <f t="shared" si="0"/>
        <v/>
      </c>
      <c r="F53" s="51" t="str">
        <f t="shared" si="1"/>
        <v/>
      </c>
      <c r="G53" s="307" t="b">
        <f t="shared" si="2"/>
        <v>0</v>
      </c>
      <c r="H53" s="308">
        <f t="shared" si="6"/>
        <v>1</v>
      </c>
      <c r="I53" s="15" t="str">
        <f t="shared" si="7"/>
        <v/>
      </c>
      <c r="J53" s="15" t="str">
        <f t="shared" si="8"/>
        <v/>
      </c>
    </row>
    <row r="54" spans="1:10">
      <c r="A54" s="36">
        <v>43</v>
      </c>
      <c r="B54" s="6"/>
      <c r="C54" s="6"/>
      <c r="D54" s="188"/>
      <c r="E54" s="15" t="str">
        <f t="shared" si="0"/>
        <v/>
      </c>
      <c r="F54" s="51" t="str">
        <f t="shared" si="1"/>
        <v/>
      </c>
      <c r="G54" s="307" t="b">
        <f t="shared" si="2"/>
        <v>0</v>
      </c>
      <c r="H54" s="308">
        <f t="shared" si="6"/>
        <v>1</v>
      </c>
      <c r="I54" s="15" t="str">
        <f t="shared" si="7"/>
        <v/>
      </c>
      <c r="J54" s="15" t="str">
        <f t="shared" si="8"/>
        <v/>
      </c>
    </row>
    <row r="55" spans="1:10">
      <c r="A55" s="36">
        <v>44</v>
      </c>
      <c r="B55" s="6"/>
      <c r="C55" s="6"/>
      <c r="D55" s="188"/>
      <c r="E55" s="15" t="str">
        <f t="shared" si="0"/>
        <v/>
      </c>
      <c r="F55" s="51" t="str">
        <f t="shared" si="1"/>
        <v/>
      </c>
      <c r="G55" s="307" t="b">
        <f t="shared" si="2"/>
        <v>0</v>
      </c>
      <c r="H55" s="308">
        <f t="shared" si="6"/>
        <v>1</v>
      </c>
      <c r="I55" s="15" t="str">
        <f t="shared" si="7"/>
        <v/>
      </c>
      <c r="J55" s="15" t="str">
        <f t="shared" si="8"/>
        <v/>
      </c>
    </row>
    <row r="56" spans="1:10">
      <c r="A56" s="36">
        <v>45</v>
      </c>
      <c r="B56" s="6"/>
      <c r="C56" s="6"/>
      <c r="D56" s="188"/>
      <c r="E56" s="15" t="str">
        <f t="shared" si="0"/>
        <v/>
      </c>
      <c r="F56" s="51" t="str">
        <f t="shared" si="1"/>
        <v/>
      </c>
      <c r="G56" s="307" t="b">
        <f t="shared" si="2"/>
        <v>0</v>
      </c>
      <c r="H56" s="308">
        <f t="shared" si="6"/>
        <v>1</v>
      </c>
      <c r="I56" s="15" t="str">
        <f t="shared" si="7"/>
        <v/>
      </c>
      <c r="J56" s="15" t="str">
        <f t="shared" si="8"/>
        <v/>
      </c>
    </row>
    <row r="57" spans="1:10">
      <c r="A57" s="36">
        <v>46</v>
      </c>
      <c r="B57" s="6"/>
      <c r="C57" s="6"/>
      <c r="D57" s="188"/>
      <c r="E57" s="15" t="str">
        <f t="shared" si="0"/>
        <v/>
      </c>
      <c r="F57" s="51" t="str">
        <f t="shared" si="1"/>
        <v/>
      </c>
      <c r="G57" s="307" t="b">
        <f t="shared" si="2"/>
        <v>0</v>
      </c>
      <c r="H57" s="308">
        <f t="shared" si="6"/>
        <v>1</v>
      </c>
      <c r="I57" s="15" t="str">
        <f t="shared" si="7"/>
        <v/>
      </c>
      <c r="J57" s="15" t="str">
        <f t="shared" si="8"/>
        <v/>
      </c>
    </row>
    <row r="58" spans="1:10">
      <c r="A58" s="36">
        <v>47</v>
      </c>
      <c r="B58" s="6"/>
      <c r="C58" s="6"/>
      <c r="D58" s="188"/>
      <c r="E58" s="15" t="str">
        <f t="shared" si="0"/>
        <v/>
      </c>
      <c r="F58" s="51" t="str">
        <f t="shared" si="1"/>
        <v/>
      </c>
      <c r="G58" s="307" t="b">
        <f t="shared" si="2"/>
        <v>0</v>
      </c>
      <c r="H58" s="308">
        <f t="shared" si="6"/>
        <v>1</v>
      </c>
      <c r="I58" s="15" t="str">
        <f t="shared" si="7"/>
        <v/>
      </c>
      <c r="J58" s="15" t="str">
        <f t="shared" si="8"/>
        <v/>
      </c>
    </row>
    <row r="59" spans="1:10">
      <c r="A59" s="36">
        <v>48</v>
      </c>
      <c r="B59" s="6"/>
      <c r="C59" s="6"/>
      <c r="D59" s="188"/>
      <c r="E59" s="15" t="str">
        <f t="shared" si="0"/>
        <v/>
      </c>
      <c r="F59" s="51" t="str">
        <f t="shared" si="1"/>
        <v/>
      </c>
      <c r="G59" s="307" t="b">
        <f t="shared" si="2"/>
        <v>0</v>
      </c>
      <c r="H59" s="308">
        <f t="shared" si="6"/>
        <v>1</v>
      </c>
      <c r="I59" s="15" t="str">
        <f t="shared" si="7"/>
        <v/>
      </c>
      <c r="J59" s="15" t="str">
        <f t="shared" si="8"/>
        <v/>
      </c>
    </row>
    <row r="60" spans="1:10">
      <c r="A60" s="36">
        <v>49</v>
      </c>
      <c r="B60" s="6"/>
      <c r="C60" s="6"/>
      <c r="D60" s="188"/>
      <c r="E60" s="15" t="str">
        <f t="shared" si="0"/>
        <v/>
      </c>
      <c r="F60" s="51" t="str">
        <f t="shared" si="1"/>
        <v/>
      </c>
      <c r="G60" s="307" t="b">
        <f t="shared" si="2"/>
        <v>0</v>
      </c>
      <c r="H60" s="308">
        <f t="shared" si="6"/>
        <v>1</v>
      </c>
      <c r="I60" s="15" t="str">
        <f t="shared" si="7"/>
        <v/>
      </c>
      <c r="J60" s="15" t="str">
        <f t="shared" si="8"/>
        <v/>
      </c>
    </row>
    <row r="61" spans="1:10">
      <c r="A61" s="36">
        <v>50</v>
      </c>
      <c r="B61" s="6"/>
      <c r="C61" s="6"/>
      <c r="D61" s="188"/>
      <c r="E61" s="15" t="str">
        <f t="shared" si="0"/>
        <v/>
      </c>
      <c r="F61" s="51" t="str">
        <f t="shared" si="1"/>
        <v/>
      </c>
      <c r="G61" s="307" t="b">
        <f t="shared" si="2"/>
        <v>0</v>
      </c>
      <c r="H61" s="308">
        <f t="shared" si="6"/>
        <v>1</v>
      </c>
      <c r="I61" s="15" t="str">
        <f t="shared" si="7"/>
        <v/>
      </c>
      <c r="J61" s="15" t="str">
        <f t="shared" si="8"/>
        <v/>
      </c>
    </row>
    <row r="62" spans="1:10">
      <c r="A62" s="36">
        <v>51</v>
      </c>
      <c r="B62" s="6"/>
      <c r="C62" s="6"/>
      <c r="D62" s="188"/>
      <c r="E62" s="15" t="str">
        <f t="shared" si="0"/>
        <v/>
      </c>
      <c r="F62" s="51" t="str">
        <f t="shared" si="1"/>
        <v/>
      </c>
      <c r="G62" s="307" t="b">
        <f t="shared" si="2"/>
        <v>0</v>
      </c>
      <c r="H62" s="308">
        <f t="shared" si="6"/>
        <v>1</v>
      </c>
      <c r="I62" s="15" t="str">
        <f t="shared" si="7"/>
        <v/>
      </c>
      <c r="J62" s="15" t="str">
        <f t="shared" si="8"/>
        <v/>
      </c>
    </row>
    <row r="63" spans="1:10">
      <c r="A63" s="36">
        <v>52</v>
      </c>
      <c r="B63" s="6"/>
      <c r="C63" s="6"/>
      <c r="D63" s="188"/>
      <c r="E63" s="15" t="str">
        <f t="shared" si="0"/>
        <v/>
      </c>
      <c r="F63" s="51" t="str">
        <f t="shared" si="1"/>
        <v/>
      </c>
      <c r="G63" s="307" t="b">
        <f t="shared" si="2"/>
        <v>0</v>
      </c>
      <c r="H63" s="308">
        <f t="shared" si="6"/>
        <v>1</v>
      </c>
      <c r="I63" s="15" t="str">
        <f t="shared" si="7"/>
        <v/>
      </c>
      <c r="J63" s="15" t="str">
        <f t="shared" si="8"/>
        <v/>
      </c>
    </row>
    <row r="64" spans="1:10">
      <c r="A64" s="36">
        <v>53</v>
      </c>
      <c r="B64" s="6"/>
      <c r="C64" s="6"/>
      <c r="D64" s="188"/>
      <c r="E64" s="15" t="str">
        <f t="shared" si="0"/>
        <v/>
      </c>
      <c r="F64" s="51" t="str">
        <f t="shared" si="1"/>
        <v/>
      </c>
      <c r="G64" s="307" t="b">
        <f t="shared" si="2"/>
        <v>0</v>
      </c>
      <c r="H64" s="308">
        <f t="shared" si="6"/>
        <v>1</v>
      </c>
      <c r="I64" s="15" t="str">
        <f t="shared" si="7"/>
        <v/>
      </c>
      <c r="J64" s="15" t="str">
        <f t="shared" si="8"/>
        <v/>
      </c>
    </row>
    <row r="65" spans="1:10">
      <c r="A65" s="36">
        <v>54</v>
      </c>
      <c r="B65" s="6"/>
      <c r="C65" s="6"/>
      <c r="D65" s="188"/>
      <c r="E65" s="15" t="str">
        <f t="shared" si="0"/>
        <v/>
      </c>
      <c r="F65" s="51" t="str">
        <f t="shared" si="1"/>
        <v/>
      </c>
      <c r="G65" s="307" t="b">
        <f t="shared" si="2"/>
        <v>0</v>
      </c>
      <c r="H65" s="308">
        <f t="shared" si="6"/>
        <v>1</v>
      </c>
      <c r="I65" s="15" t="str">
        <f t="shared" si="7"/>
        <v/>
      </c>
      <c r="J65" s="15" t="str">
        <f t="shared" si="8"/>
        <v/>
      </c>
    </row>
    <row r="66" spans="1:10">
      <c r="A66" s="36">
        <v>55</v>
      </c>
      <c r="B66" s="6"/>
      <c r="C66" s="6"/>
      <c r="D66" s="188"/>
      <c r="E66" s="15" t="str">
        <f t="shared" si="0"/>
        <v/>
      </c>
      <c r="F66" s="51" t="str">
        <f t="shared" si="1"/>
        <v/>
      </c>
      <c r="G66" s="307" t="b">
        <f t="shared" si="2"/>
        <v>0</v>
      </c>
      <c r="H66" s="308">
        <f t="shared" si="6"/>
        <v>1</v>
      </c>
      <c r="I66" s="15" t="str">
        <f t="shared" si="7"/>
        <v/>
      </c>
      <c r="J66" s="15" t="str">
        <f t="shared" si="8"/>
        <v/>
      </c>
    </row>
    <row r="67" spans="1:10">
      <c r="A67" s="36">
        <v>56</v>
      </c>
      <c r="B67" s="6"/>
      <c r="C67" s="6"/>
      <c r="D67" s="188"/>
      <c r="E67" s="15" t="str">
        <f t="shared" si="0"/>
        <v/>
      </c>
      <c r="F67" s="51" t="str">
        <f t="shared" si="1"/>
        <v/>
      </c>
      <c r="G67" s="307" t="b">
        <f t="shared" si="2"/>
        <v>0</v>
      </c>
      <c r="H67" s="308">
        <f t="shared" si="6"/>
        <v>1</v>
      </c>
      <c r="I67" s="15" t="str">
        <f t="shared" si="7"/>
        <v/>
      </c>
      <c r="J67" s="15" t="str">
        <f t="shared" si="8"/>
        <v/>
      </c>
    </row>
    <row r="68" spans="1:10">
      <c r="A68" s="36">
        <v>57</v>
      </c>
      <c r="B68" s="6"/>
      <c r="C68" s="6"/>
      <c r="D68" s="188"/>
      <c r="E68" s="15" t="str">
        <f t="shared" si="0"/>
        <v/>
      </c>
      <c r="F68" s="51" t="str">
        <f t="shared" si="1"/>
        <v/>
      </c>
      <c r="G68" s="307" t="b">
        <f t="shared" si="2"/>
        <v>0</v>
      </c>
      <c r="H68" s="308">
        <f t="shared" si="6"/>
        <v>1</v>
      </c>
      <c r="I68" s="15" t="str">
        <f t="shared" si="7"/>
        <v/>
      </c>
      <c r="J68" s="15" t="str">
        <f t="shared" si="8"/>
        <v/>
      </c>
    </row>
    <row r="69" spans="1:10">
      <c r="A69" s="36">
        <v>58</v>
      </c>
      <c r="B69" s="6"/>
      <c r="C69" s="6"/>
      <c r="D69" s="188"/>
      <c r="E69" s="15" t="str">
        <f t="shared" si="0"/>
        <v/>
      </c>
      <c r="F69" s="51" t="str">
        <f t="shared" si="1"/>
        <v/>
      </c>
      <c r="G69" s="307" t="b">
        <f t="shared" si="2"/>
        <v>0</v>
      </c>
      <c r="H69" s="308">
        <f t="shared" si="6"/>
        <v>1</v>
      </c>
      <c r="I69" s="15" t="str">
        <f t="shared" si="7"/>
        <v/>
      </c>
      <c r="J69" s="15" t="str">
        <f t="shared" si="8"/>
        <v/>
      </c>
    </row>
    <row r="70" spans="1:10">
      <c r="A70" s="36">
        <v>59</v>
      </c>
      <c r="B70" s="6"/>
      <c r="C70" s="6"/>
      <c r="D70" s="188"/>
      <c r="E70" s="15" t="str">
        <f t="shared" si="0"/>
        <v/>
      </c>
      <c r="F70" s="51" t="str">
        <f t="shared" si="1"/>
        <v/>
      </c>
      <c r="G70" s="307" t="b">
        <f t="shared" si="2"/>
        <v>0</v>
      </c>
      <c r="H70" s="308">
        <f t="shared" si="6"/>
        <v>1</v>
      </c>
      <c r="I70" s="15" t="str">
        <f t="shared" si="7"/>
        <v/>
      </c>
      <c r="J70" s="15" t="str">
        <f t="shared" si="8"/>
        <v/>
      </c>
    </row>
    <row r="71" spans="1:10">
      <c r="A71" s="36">
        <v>60</v>
      </c>
      <c r="B71" s="6"/>
      <c r="C71" s="6"/>
      <c r="D71" s="188"/>
      <c r="E71" s="15" t="str">
        <f t="shared" si="0"/>
        <v/>
      </c>
      <c r="F71" s="51" t="str">
        <f t="shared" si="1"/>
        <v/>
      </c>
      <c r="G71" s="307" t="b">
        <f t="shared" si="2"/>
        <v>0</v>
      </c>
      <c r="H71" s="308">
        <f t="shared" si="6"/>
        <v>1</v>
      </c>
      <c r="I71" s="15" t="str">
        <f t="shared" si="7"/>
        <v/>
      </c>
      <c r="J71" s="15" t="str">
        <f t="shared" si="8"/>
        <v/>
      </c>
    </row>
    <row r="72" spans="1:10">
      <c r="A72" s="36">
        <v>61</v>
      </c>
      <c r="B72" s="6"/>
      <c r="C72" s="6"/>
      <c r="D72" s="188"/>
      <c r="E72" s="15" t="str">
        <f t="shared" si="0"/>
        <v/>
      </c>
      <c r="F72" s="51" t="str">
        <f t="shared" si="1"/>
        <v/>
      </c>
      <c r="G72" s="307" t="b">
        <f t="shared" si="2"/>
        <v>0</v>
      </c>
      <c r="H72" s="308">
        <f t="shared" si="6"/>
        <v>1</v>
      </c>
      <c r="I72" s="15" t="str">
        <f t="shared" si="7"/>
        <v/>
      </c>
      <c r="J72" s="15" t="str">
        <f t="shared" si="8"/>
        <v/>
      </c>
    </row>
    <row r="73" spans="1:10">
      <c r="A73" s="36">
        <v>62</v>
      </c>
      <c r="B73" s="6"/>
      <c r="C73" s="6"/>
      <c r="D73" s="188"/>
      <c r="E73" s="15" t="str">
        <f t="shared" si="0"/>
        <v/>
      </c>
      <c r="F73" s="51" t="str">
        <f t="shared" si="1"/>
        <v/>
      </c>
      <c r="G73" s="307" t="b">
        <f t="shared" si="2"/>
        <v>0</v>
      </c>
      <c r="H73" s="308">
        <f t="shared" si="6"/>
        <v>1</v>
      </c>
      <c r="I73" s="15" t="str">
        <f t="shared" si="7"/>
        <v/>
      </c>
      <c r="J73" s="15" t="str">
        <f t="shared" si="8"/>
        <v/>
      </c>
    </row>
    <row r="74" spans="1:10">
      <c r="A74" s="36">
        <v>63</v>
      </c>
      <c r="B74" s="6"/>
      <c r="C74" s="6"/>
      <c r="D74" s="188"/>
      <c r="E74" s="15" t="str">
        <f t="shared" si="0"/>
        <v/>
      </c>
      <c r="F74" s="51" t="str">
        <f t="shared" si="1"/>
        <v/>
      </c>
      <c r="G74" s="307" t="b">
        <f t="shared" si="2"/>
        <v>0</v>
      </c>
      <c r="H74" s="308">
        <f t="shared" si="6"/>
        <v>1</v>
      </c>
      <c r="I74" s="15" t="str">
        <f t="shared" si="7"/>
        <v/>
      </c>
      <c r="J74" s="15" t="str">
        <f t="shared" si="8"/>
        <v/>
      </c>
    </row>
    <row r="75" spans="1:10">
      <c r="A75" s="36">
        <v>64</v>
      </c>
      <c r="B75" s="6"/>
      <c r="C75" s="6"/>
      <c r="D75" s="188"/>
      <c r="E75" s="15" t="str">
        <f t="shared" si="0"/>
        <v/>
      </c>
      <c r="F75" s="51" t="str">
        <f t="shared" si="1"/>
        <v/>
      </c>
      <c r="G75" s="307" t="b">
        <f t="shared" si="2"/>
        <v>0</v>
      </c>
      <c r="H75" s="308">
        <f t="shared" si="6"/>
        <v>1</v>
      </c>
      <c r="I75" s="15" t="str">
        <f t="shared" si="7"/>
        <v/>
      </c>
      <c r="J75" s="15" t="str">
        <f t="shared" si="8"/>
        <v/>
      </c>
    </row>
    <row r="76" spans="1:10">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MNhVBx6RogcH9L5MQAoASTCqE+EdbcAGTQRkQN6YMhTNhk8KKG9F7fyHoEtA2nv9VHmOrPoSb3mS56eVqf2iyA==" saltValue="tfSfBGieIwexst982vKlj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C12" sqref="C12:C14"/>
    </sheetView>
  </sheetViews>
  <sheetFormatPr defaultColWidth="9.140625" defaultRowHeight="15.7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c r="A1" s="52" t="s">
        <v>483</v>
      </c>
      <c r="C1" s="54"/>
      <c r="D1" s="56"/>
      <c r="E1" s="55"/>
    </row>
    <row r="2" spans="1:7" s="53" customFormat="1">
      <c r="A2" s="133" t="str">
        <f>IF(ISBLANK(facultate), IF(ISBLANK(departament),"","Departament " &amp; departament), "Facultatea " &amp; facultate)</f>
        <v>Facultatea Științe ale Comunicării</v>
      </c>
      <c r="C2" s="54"/>
      <c r="D2" s="56"/>
      <c r="E2" s="55"/>
    </row>
    <row r="3" spans="1:7" s="53" customFormat="1">
      <c r="A3" s="133" t="str">
        <f>IF(ISBLANK(departament),"","Departamentul " &amp; departament)</f>
        <v>Departamentul Comunicare și Limbi Străine</v>
      </c>
      <c r="C3" s="54"/>
      <c r="D3" s="56"/>
      <c r="E3" s="55"/>
    </row>
    <row r="4" spans="1:7">
      <c r="A4" s="448" t="s">
        <v>836</v>
      </c>
      <c r="B4" s="448"/>
      <c r="C4" s="448"/>
      <c r="D4" s="448"/>
      <c r="E4" s="448"/>
      <c r="F4" s="448"/>
    </row>
    <row r="5" spans="1:7">
      <c r="A5" s="448" t="s">
        <v>879</v>
      </c>
      <c r="B5" s="448"/>
      <c r="C5" s="448"/>
      <c r="D5" s="448"/>
      <c r="E5" s="196"/>
    </row>
    <row r="6" spans="1:7" ht="13.5" customHeight="1">
      <c r="C6" s="57"/>
      <c r="D6" s="262" t="str">
        <f>CONCATENATE(functie," ",nume_candidat)</f>
        <v>Profesor Pop Mirela-Cristina</v>
      </c>
    </row>
    <row r="7" spans="1:7" ht="18.75" customHeight="1">
      <c r="A7" s="446" t="s">
        <v>338</v>
      </c>
      <c r="B7" s="446" t="s">
        <v>880</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263" t="str">
        <f>CONCATENATE("ultimii ",durata_evaluare," ani")</f>
        <v>ultimii 5 ani</v>
      </c>
      <c r="E10" s="263" t="str">
        <f>CONCATENATE("ultimii                                  ",durata_evaluare," ani")</f>
        <v>ultimii                                  5 ani</v>
      </c>
      <c r="F10" s="469"/>
      <c r="G10" s="453"/>
    </row>
    <row r="11" spans="1:7">
      <c r="A11" s="79"/>
      <c r="B11" s="58"/>
      <c r="C11" s="29"/>
      <c r="D11" s="131">
        <f>SUMIF(D12:D1012,"&gt;0")</f>
        <v>0</v>
      </c>
      <c r="E11" s="67">
        <f>SUMIF(E12:E1110,"&gt;0")</f>
        <v>0</v>
      </c>
      <c r="F11" s="261"/>
    </row>
    <row r="12" spans="1:7">
      <c r="A12" s="36">
        <v>1</v>
      </c>
      <c r="B12" s="7"/>
      <c r="C12" s="189"/>
      <c r="D12" s="132" t="str">
        <f t="shared" ref="D12:D75" si="0">IF(OR($B12="",,$C12&lt;an_initial,$C12&gt;an_final),"",E12*100)</f>
        <v/>
      </c>
      <c r="E12" s="68" t="str">
        <f t="shared" ref="E12:E75" si="1">IF(OR($B12="",,$C12="",$C12&gt;an_final),"",IF($C12&gt;=an_initial,1,""))</f>
        <v/>
      </c>
      <c r="F12" s="64" t="b">
        <f t="shared" ref="F12:F75" si="2">IF(nume_candidat="",FALSE,ISNUMBER(SEARCH(nume_candidat,$B12)))</f>
        <v>0</v>
      </c>
      <c r="G12" s="65">
        <f t="shared" ref="G12" si="3">LEN(B12)-LEN(SUBSTITUTE(B12,",",""))+1</f>
        <v>1</v>
      </c>
    </row>
    <row r="13" spans="1:7">
      <c r="A13" s="36">
        <v>2</v>
      </c>
      <c r="B13" s="7"/>
      <c r="C13" s="189"/>
      <c r="D13" s="132" t="str">
        <f t="shared" si="0"/>
        <v/>
      </c>
      <c r="E13" s="68" t="str">
        <f t="shared" si="1"/>
        <v/>
      </c>
      <c r="F13" s="64" t="b">
        <f t="shared" si="2"/>
        <v>0</v>
      </c>
      <c r="G13" s="65">
        <f t="shared" ref="G13:G76" si="4">LEN(B13)-LEN(SUBSTITUTE(B13,",",""))+1</f>
        <v>1</v>
      </c>
    </row>
    <row r="14" spans="1:7">
      <c r="A14" s="36">
        <v>3</v>
      </c>
      <c r="B14" s="7"/>
      <c r="C14" s="189"/>
      <c r="D14" s="132" t="str">
        <f t="shared" si="0"/>
        <v/>
      </c>
      <c r="E14" s="68" t="str">
        <f t="shared" si="1"/>
        <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5cklOA5SbC+8YS1fuAGU90cqP9Lp1Jk89qE+JXazS2xDfbaASWa5vlregr+xaqxsGAaNN8j7CUEzKhsi7r/CJw==" saltValue="5Jn4eby4xZq6B1I5+gUixw=="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C12" sqref="C12:C14"/>
    </sheetView>
  </sheetViews>
  <sheetFormatPr defaultColWidth="9.140625" defaultRowHeight="15.7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c r="A1" s="52" t="s">
        <v>483</v>
      </c>
      <c r="C1" s="54"/>
      <c r="D1" s="56"/>
      <c r="E1" s="55"/>
    </row>
    <row r="2" spans="1:7" s="53" customFormat="1">
      <c r="A2" s="304" t="str">
        <f>IF(ISBLANK(facultate), IF(ISBLANK(departament),"","Departament " &amp; departament), "Facultatea " &amp; facultate)</f>
        <v>Facultatea Științe ale Comunicării</v>
      </c>
      <c r="C2" s="54"/>
      <c r="D2" s="56"/>
      <c r="E2" s="55"/>
    </row>
    <row r="3" spans="1:7" s="53" customFormat="1">
      <c r="A3" s="304" t="str">
        <f>IF(ISBLANK(departament),"","Departamentul " &amp; departament)</f>
        <v>Departamentul Comunicare și Limbi Străine</v>
      </c>
      <c r="C3" s="54"/>
      <c r="D3" s="56"/>
      <c r="E3" s="55"/>
    </row>
    <row r="4" spans="1:7">
      <c r="A4" s="448" t="s">
        <v>836</v>
      </c>
      <c r="B4" s="448"/>
      <c r="C4" s="448"/>
      <c r="D4" s="448"/>
      <c r="E4" s="448"/>
      <c r="F4" s="448"/>
    </row>
    <row r="5" spans="1:7">
      <c r="A5" s="448" t="s">
        <v>881</v>
      </c>
      <c r="B5" s="448"/>
      <c r="C5" s="448"/>
      <c r="D5" s="448"/>
      <c r="E5" s="196"/>
    </row>
    <row r="6" spans="1:7" ht="13.5" customHeight="1">
      <c r="C6" s="57"/>
      <c r="D6" s="305" t="str">
        <f>CONCATENATE(functie," ",nume_candidat)</f>
        <v>Profesor Pop Mirela-Cristina</v>
      </c>
    </row>
    <row r="7" spans="1:7" ht="18.75" customHeight="1">
      <c r="A7" s="446" t="s">
        <v>338</v>
      </c>
      <c r="B7" s="446" t="s">
        <v>880</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306" t="str">
        <f>CONCATENATE("ultimii ",durata_evaluare," ani")</f>
        <v>ultimii 5 ani</v>
      </c>
      <c r="E10" s="306" t="str">
        <f>CONCATENATE("ultimii                                  ",durata_evaluare," ani")</f>
        <v>ultimii                                  5 ani</v>
      </c>
      <c r="F10" s="469"/>
      <c r="G10" s="453"/>
    </row>
    <row r="11" spans="1:7">
      <c r="A11" s="79"/>
      <c r="B11" s="58"/>
      <c r="C11" s="29"/>
      <c r="D11" s="130">
        <f>SUMIF(D12:D1012,"&gt;0")</f>
        <v>0</v>
      </c>
      <c r="E11" s="4">
        <f>SUMIF(E12:E1110,"&gt;0")</f>
        <v>0</v>
      </c>
      <c r="F11" s="261"/>
    </row>
    <row r="12" spans="1:7">
      <c r="A12" s="36">
        <v>1</v>
      </c>
      <c r="B12" s="7"/>
      <c r="C12" s="189"/>
      <c r="D12" s="15" t="str">
        <f t="shared" ref="D12:D75" si="0">IF(OR($B12="",,$C12&lt;an_initial,$C12&gt;an_final),"",E12*40)</f>
        <v/>
      </c>
      <c r="E12" s="51" t="str">
        <f t="shared" ref="E12:E75" si="1">IF(OR($B12="",,$C12="",$C12&gt;an_final),"",IF($C12&gt;=an_initial,1,""))</f>
        <v/>
      </c>
      <c r="F12" s="307" t="b">
        <f t="shared" ref="F12:F75" si="2">IF(nume_candidat="",FALSE,ISNUMBER(SEARCH(nume_candidat,$B12)))</f>
        <v>0</v>
      </c>
      <c r="G12" s="308">
        <f t="shared" ref="G12" si="3">LEN(B12)-LEN(SUBSTITUTE(B12,",",""))+1</f>
        <v>1</v>
      </c>
    </row>
    <row r="13" spans="1:7">
      <c r="A13" s="36">
        <v>2</v>
      </c>
      <c r="B13" s="7"/>
      <c r="C13" s="189"/>
      <c r="D13" s="15" t="str">
        <f t="shared" si="0"/>
        <v/>
      </c>
      <c r="E13" s="51" t="str">
        <f t="shared" si="1"/>
        <v/>
      </c>
      <c r="F13" s="307" t="b">
        <f t="shared" si="2"/>
        <v>0</v>
      </c>
      <c r="G13" s="308">
        <f t="shared" ref="G13:G76" si="4">LEN(B13)-LEN(SUBSTITUTE(B13,",",""))+1</f>
        <v>1</v>
      </c>
    </row>
    <row r="14" spans="1:7">
      <c r="A14" s="36">
        <v>3</v>
      </c>
      <c r="B14" s="7"/>
      <c r="C14" s="189"/>
      <c r="D14" s="15" t="str">
        <f t="shared" si="0"/>
        <v/>
      </c>
      <c r="E14" s="51" t="str">
        <f t="shared" si="1"/>
        <v/>
      </c>
      <c r="F14" s="307" t="b">
        <f t="shared" si="2"/>
        <v>0</v>
      </c>
      <c r="G14" s="308">
        <f t="shared" si="4"/>
        <v>1</v>
      </c>
    </row>
    <row r="15" spans="1:7">
      <c r="A15" s="36">
        <v>4</v>
      </c>
      <c r="B15" s="6"/>
      <c r="C15" s="188"/>
      <c r="D15" s="15" t="str">
        <f t="shared" si="0"/>
        <v/>
      </c>
      <c r="E15" s="51" t="str">
        <f t="shared" si="1"/>
        <v/>
      </c>
      <c r="F15" s="307" t="b">
        <f t="shared" si="2"/>
        <v>0</v>
      </c>
      <c r="G15" s="308">
        <f t="shared" si="4"/>
        <v>1</v>
      </c>
    </row>
    <row r="16" spans="1:7">
      <c r="A16" s="36">
        <v>5</v>
      </c>
      <c r="B16" s="6"/>
      <c r="C16" s="188"/>
      <c r="D16" s="15" t="str">
        <f t="shared" si="0"/>
        <v/>
      </c>
      <c r="E16" s="51" t="str">
        <f t="shared" si="1"/>
        <v/>
      </c>
      <c r="F16" s="307" t="b">
        <f t="shared" si="2"/>
        <v>0</v>
      </c>
      <c r="G16" s="308">
        <f t="shared" si="4"/>
        <v>1</v>
      </c>
    </row>
    <row r="17" spans="1:7">
      <c r="A17" s="36">
        <v>6</v>
      </c>
      <c r="B17" s="6"/>
      <c r="C17" s="188"/>
      <c r="D17" s="15" t="str">
        <f t="shared" si="0"/>
        <v/>
      </c>
      <c r="E17" s="51" t="str">
        <f t="shared" si="1"/>
        <v/>
      </c>
      <c r="F17" s="307" t="b">
        <f t="shared" si="2"/>
        <v>0</v>
      </c>
      <c r="G17" s="308">
        <f t="shared" si="4"/>
        <v>1</v>
      </c>
    </row>
    <row r="18" spans="1:7">
      <c r="A18" s="36">
        <v>7</v>
      </c>
      <c r="B18" s="6"/>
      <c r="C18" s="188"/>
      <c r="D18" s="15" t="str">
        <f t="shared" si="0"/>
        <v/>
      </c>
      <c r="E18" s="51" t="str">
        <f t="shared" si="1"/>
        <v/>
      </c>
      <c r="F18" s="307" t="b">
        <f t="shared" si="2"/>
        <v>0</v>
      </c>
      <c r="G18" s="308">
        <f t="shared" si="4"/>
        <v>1</v>
      </c>
    </row>
    <row r="19" spans="1:7">
      <c r="A19" s="36">
        <v>8</v>
      </c>
      <c r="B19" s="6"/>
      <c r="C19" s="188"/>
      <c r="D19" s="15" t="str">
        <f t="shared" si="0"/>
        <v/>
      </c>
      <c r="E19" s="51" t="str">
        <f t="shared" si="1"/>
        <v/>
      </c>
      <c r="F19" s="307" t="b">
        <f t="shared" si="2"/>
        <v>0</v>
      </c>
      <c r="G19" s="308">
        <f t="shared" si="4"/>
        <v>1</v>
      </c>
    </row>
    <row r="20" spans="1:7">
      <c r="A20" s="36">
        <v>9</v>
      </c>
      <c r="B20" s="6"/>
      <c r="C20" s="188"/>
      <c r="D20" s="15" t="str">
        <f t="shared" si="0"/>
        <v/>
      </c>
      <c r="E20" s="51" t="str">
        <f t="shared" si="1"/>
        <v/>
      </c>
      <c r="F20" s="307" t="b">
        <f t="shared" si="2"/>
        <v>0</v>
      </c>
      <c r="G20" s="308">
        <f t="shared" si="4"/>
        <v>1</v>
      </c>
    </row>
    <row r="21" spans="1:7">
      <c r="A21" s="36">
        <v>10</v>
      </c>
      <c r="B21" s="6"/>
      <c r="C21" s="188"/>
      <c r="D21" s="15" t="str">
        <f t="shared" si="0"/>
        <v/>
      </c>
      <c r="E21" s="51" t="str">
        <f t="shared" si="1"/>
        <v/>
      </c>
      <c r="F21" s="307" t="b">
        <f t="shared" si="2"/>
        <v>0</v>
      </c>
      <c r="G21" s="308">
        <f t="shared" si="4"/>
        <v>1</v>
      </c>
    </row>
    <row r="22" spans="1:7">
      <c r="A22" s="36">
        <v>11</v>
      </c>
      <c r="B22" s="6"/>
      <c r="C22" s="188"/>
      <c r="D22" s="15" t="str">
        <f t="shared" si="0"/>
        <v/>
      </c>
      <c r="E22" s="51" t="str">
        <f t="shared" si="1"/>
        <v/>
      </c>
      <c r="F22" s="307" t="b">
        <f t="shared" si="2"/>
        <v>0</v>
      </c>
      <c r="G22" s="308">
        <f t="shared" si="4"/>
        <v>1</v>
      </c>
    </row>
    <row r="23" spans="1:7">
      <c r="A23" s="36">
        <v>12</v>
      </c>
      <c r="B23" s="6"/>
      <c r="C23" s="188"/>
      <c r="D23" s="15" t="str">
        <f t="shared" si="0"/>
        <v/>
      </c>
      <c r="E23" s="51" t="str">
        <f t="shared" si="1"/>
        <v/>
      </c>
      <c r="F23" s="307" t="b">
        <f t="shared" si="2"/>
        <v>0</v>
      </c>
      <c r="G23" s="308">
        <f t="shared" si="4"/>
        <v>1</v>
      </c>
    </row>
    <row r="24" spans="1:7">
      <c r="A24" s="36">
        <v>13</v>
      </c>
      <c r="B24" s="6"/>
      <c r="C24" s="188"/>
      <c r="D24" s="15" t="str">
        <f t="shared" si="0"/>
        <v/>
      </c>
      <c r="E24" s="51" t="str">
        <f t="shared" si="1"/>
        <v/>
      </c>
      <c r="F24" s="307" t="b">
        <f t="shared" si="2"/>
        <v>0</v>
      </c>
      <c r="G24" s="308">
        <f t="shared" si="4"/>
        <v>1</v>
      </c>
    </row>
    <row r="25" spans="1:7">
      <c r="A25" s="36">
        <v>14</v>
      </c>
      <c r="B25" s="6"/>
      <c r="C25" s="188"/>
      <c r="D25" s="15" t="str">
        <f t="shared" si="0"/>
        <v/>
      </c>
      <c r="E25" s="51" t="str">
        <f t="shared" si="1"/>
        <v/>
      </c>
      <c r="F25" s="307" t="b">
        <f t="shared" si="2"/>
        <v>0</v>
      </c>
      <c r="G25" s="308">
        <f t="shared" si="4"/>
        <v>1</v>
      </c>
    </row>
    <row r="26" spans="1:7">
      <c r="A26" s="36">
        <v>15</v>
      </c>
      <c r="B26" s="6"/>
      <c r="C26" s="188"/>
      <c r="D26" s="15" t="str">
        <f t="shared" si="0"/>
        <v/>
      </c>
      <c r="E26" s="51" t="str">
        <f t="shared" si="1"/>
        <v/>
      </c>
      <c r="F26" s="307" t="b">
        <f t="shared" si="2"/>
        <v>0</v>
      </c>
      <c r="G26" s="308">
        <f t="shared" si="4"/>
        <v>1</v>
      </c>
    </row>
    <row r="27" spans="1:7">
      <c r="A27" s="36">
        <v>16</v>
      </c>
      <c r="B27" s="6"/>
      <c r="C27" s="188"/>
      <c r="D27" s="15" t="str">
        <f t="shared" si="0"/>
        <v/>
      </c>
      <c r="E27" s="51" t="str">
        <f t="shared" si="1"/>
        <v/>
      </c>
      <c r="F27" s="307" t="b">
        <f t="shared" si="2"/>
        <v>0</v>
      </c>
      <c r="G27" s="308">
        <f t="shared" si="4"/>
        <v>1</v>
      </c>
    </row>
    <row r="28" spans="1:7">
      <c r="A28" s="36">
        <v>17</v>
      </c>
      <c r="B28" s="6"/>
      <c r="C28" s="188"/>
      <c r="D28" s="15" t="str">
        <f t="shared" si="0"/>
        <v/>
      </c>
      <c r="E28" s="51" t="str">
        <f t="shared" si="1"/>
        <v/>
      </c>
      <c r="F28" s="307" t="b">
        <f t="shared" si="2"/>
        <v>0</v>
      </c>
      <c r="G28" s="308">
        <f t="shared" si="4"/>
        <v>1</v>
      </c>
    </row>
    <row r="29" spans="1:7">
      <c r="A29" s="36">
        <v>18</v>
      </c>
      <c r="B29" s="6"/>
      <c r="C29" s="188"/>
      <c r="D29" s="15" t="str">
        <f t="shared" si="0"/>
        <v/>
      </c>
      <c r="E29" s="51" t="str">
        <f t="shared" si="1"/>
        <v/>
      </c>
      <c r="F29" s="307" t="b">
        <f t="shared" si="2"/>
        <v>0</v>
      </c>
      <c r="G29" s="308">
        <f t="shared" si="4"/>
        <v>1</v>
      </c>
    </row>
    <row r="30" spans="1:7">
      <c r="A30" s="36">
        <v>19</v>
      </c>
      <c r="B30" s="6"/>
      <c r="C30" s="188"/>
      <c r="D30" s="15" t="str">
        <f t="shared" si="0"/>
        <v/>
      </c>
      <c r="E30" s="51" t="str">
        <f t="shared" si="1"/>
        <v/>
      </c>
      <c r="F30" s="307" t="b">
        <f t="shared" si="2"/>
        <v>0</v>
      </c>
      <c r="G30" s="308">
        <f t="shared" si="4"/>
        <v>1</v>
      </c>
    </row>
    <row r="31" spans="1:7">
      <c r="A31" s="36">
        <v>20</v>
      </c>
      <c r="B31" s="6"/>
      <c r="C31" s="188"/>
      <c r="D31" s="15" t="str">
        <f t="shared" si="0"/>
        <v/>
      </c>
      <c r="E31" s="51" t="str">
        <f t="shared" si="1"/>
        <v/>
      </c>
      <c r="F31" s="307" t="b">
        <f t="shared" si="2"/>
        <v>0</v>
      </c>
      <c r="G31" s="308">
        <f t="shared" si="4"/>
        <v>1</v>
      </c>
    </row>
    <row r="32" spans="1:7">
      <c r="A32" s="36">
        <v>21</v>
      </c>
      <c r="B32" s="6"/>
      <c r="C32" s="188"/>
      <c r="D32" s="15" t="str">
        <f t="shared" si="0"/>
        <v/>
      </c>
      <c r="E32" s="51" t="str">
        <f t="shared" si="1"/>
        <v/>
      </c>
      <c r="F32" s="307" t="b">
        <f t="shared" si="2"/>
        <v>0</v>
      </c>
      <c r="G32" s="308">
        <f t="shared" si="4"/>
        <v>1</v>
      </c>
    </row>
    <row r="33" spans="1:7">
      <c r="A33" s="36">
        <v>22</v>
      </c>
      <c r="B33" s="6"/>
      <c r="C33" s="188"/>
      <c r="D33" s="15" t="str">
        <f t="shared" si="0"/>
        <v/>
      </c>
      <c r="E33" s="51" t="str">
        <f t="shared" si="1"/>
        <v/>
      </c>
      <c r="F33" s="307" t="b">
        <f t="shared" si="2"/>
        <v>0</v>
      </c>
      <c r="G33" s="308">
        <f t="shared" si="4"/>
        <v>1</v>
      </c>
    </row>
    <row r="34" spans="1:7">
      <c r="A34" s="36">
        <v>23</v>
      </c>
      <c r="B34" s="6"/>
      <c r="C34" s="188"/>
      <c r="D34" s="15" t="str">
        <f t="shared" si="0"/>
        <v/>
      </c>
      <c r="E34" s="51" t="str">
        <f t="shared" si="1"/>
        <v/>
      </c>
      <c r="F34" s="307" t="b">
        <f t="shared" si="2"/>
        <v>0</v>
      </c>
      <c r="G34" s="308">
        <f t="shared" si="4"/>
        <v>1</v>
      </c>
    </row>
    <row r="35" spans="1:7">
      <c r="A35" s="36">
        <v>24</v>
      </c>
      <c r="B35" s="6"/>
      <c r="C35" s="188"/>
      <c r="D35" s="15" t="str">
        <f t="shared" si="0"/>
        <v/>
      </c>
      <c r="E35" s="51" t="str">
        <f t="shared" si="1"/>
        <v/>
      </c>
      <c r="F35" s="307" t="b">
        <f t="shared" si="2"/>
        <v>0</v>
      </c>
      <c r="G35" s="308">
        <f t="shared" si="4"/>
        <v>1</v>
      </c>
    </row>
    <row r="36" spans="1:7">
      <c r="A36" s="36">
        <v>25</v>
      </c>
      <c r="B36" s="6"/>
      <c r="C36" s="188"/>
      <c r="D36" s="15" t="str">
        <f t="shared" si="0"/>
        <v/>
      </c>
      <c r="E36" s="51" t="str">
        <f t="shared" si="1"/>
        <v/>
      </c>
      <c r="F36" s="307" t="b">
        <f t="shared" si="2"/>
        <v>0</v>
      </c>
      <c r="G36" s="308">
        <f t="shared" si="4"/>
        <v>1</v>
      </c>
    </row>
    <row r="37" spans="1:7">
      <c r="A37" s="36">
        <v>26</v>
      </c>
      <c r="B37" s="6"/>
      <c r="C37" s="188"/>
      <c r="D37" s="15" t="str">
        <f t="shared" si="0"/>
        <v/>
      </c>
      <c r="E37" s="51" t="str">
        <f t="shared" si="1"/>
        <v/>
      </c>
      <c r="F37" s="307" t="b">
        <f t="shared" si="2"/>
        <v>0</v>
      </c>
      <c r="G37" s="308">
        <f t="shared" si="4"/>
        <v>1</v>
      </c>
    </row>
    <row r="38" spans="1:7">
      <c r="A38" s="36">
        <v>27</v>
      </c>
      <c r="B38" s="6"/>
      <c r="C38" s="188"/>
      <c r="D38" s="15" t="str">
        <f t="shared" si="0"/>
        <v/>
      </c>
      <c r="E38" s="51" t="str">
        <f t="shared" si="1"/>
        <v/>
      </c>
      <c r="F38" s="307" t="b">
        <f t="shared" si="2"/>
        <v>0</v>
      </c>
      <c r="G38" s="308">
        <f t="shared" si="4"/>
        <v>1</v>
      </c>
    </row>
    <row r="39" spans="1:7">
      <c r="A39" s="36">
        <v>28</v>
      </c>
      <c r="B39" s="6"/>
      <c r="C39" s="188"/>
      <c r="D39" s="15" t="str">
        <f t="shared" si="0"/>
        <v/>
      </c>
      <c r="E39" s="51" t="str">
        <f t="shared" si="1"/>
        <v/>
      </c>
      <c r="F39" s="307" t="b">
        <f t="shared" si="2"/>
        <v>0</v>
      </c>
      <c r="G39" s="308">
        <f t="shared" si="4"/>
        <v>1</v>
      </c>
    </row>
    <row r="40" spans="1:7">
      <c r="A40" s="36">
        <v>29</v>
      </c>
      <c r="B40" s="6"/>
      <c r="C40" s="188"/>
      <c r="D40" s="15" t="str">
        <f t="shared" si="0"/>
        <v/>
      </c>
      <c r="E40" s="51" t="str">
        <f t="shared" si="1"/>
        <v/>
      </c>
      <c r="F40" s="307" t="b">
        <f t="shared" si="2"/>
        <v>0</v>
      </c>
      <c r="G40" s="308">
        <f t="shared" si="4"/>
        <v>1</v>
      </c>
    </row>
    <row r="41" spans="1:7">
      <c r="A41" s="36">
        <v>30</v>
      </c>
      <c r="B41" s="6"/>
      <c r="C41" s="188"/>
      <c r="D41" s="15" t="str">
        <f t="shared" si="0"/>
        <v/>
      </c>
      <c r="E41" s="51" t="str">
        <f t="shared" si="1"/>
        <v/>
      </c>
      <c r="F41" s="307" t="b">
        <f t="shared" si="2"/>
        <v>0</v>
      </c>
      <c r="G41" s="308">
        <f t="shared" si="4"/>
        <v>1</v>
      </c>
    </row>
    <row r="42" spans="1:7">
      <c r="A42" s="36">
        <v>31</v>
      </c>
      <c r="B42" s="6"/>
      <c r="C42" s="188"/>
      <c r="D42" s="15" t="str">
        <f t="shared" si="0"/>
        <v/>
      </c>
      <c r="E42" s="51" t="str">
        <f t="shared" si="1"/>
        <v/>
      </c>
      <c r="F42" s="307" t="b">
        <f t="shared" si="2"/>
        <v>0</v>
      </c>
      <c r="G42" s="308">
        <f t="shared" si="4"/>
        <v>1</v>
      </c>
    </row>
    <row r="43" spans="1:7">
      <c r="A43" s="36">
        <v>32</v>
      </c>
      <c r="B43" s="6"/>
      <c r="C43" s="188"/>
      <c r="D43" s="15" t="str">
        <f t="shared" si="0"/>
        <v/>
      </c>
      <c r="E43" s="51" t="str">
        <f t="shared" si="1"/>
        <v/>
      </c>
      <c r="F43" s="307" t="b">
        <f t="shared" si="2"/>
        <v>0</v>
      </c>
      <c r="G43" s="308">
        <f t="shared" si="4"/>
        <v>1</v>
      </c>
    </row>
    <row r="44" spans="1:7">
      <c r="A44" s="36">
        <v>33</v>
      </c>
      <c r="B44" s="6"/>
      <c r="C44" s="188"/>
      <c r="D44" s="15" t="str">
        <f t="shared" si="0"/>
        <v/>
      </c>
      <c r="E44" s="51" t="str">
        <f t="shared" si="1"/>
        <v/>
      </c>
      <c r="F44" s="307" t="b">
        <f t="shared" si="2"/>
        <v>0</v>
      </c>
      <c r="G44" s="308">
        <f t="shared" si="4"/>
        <v>1</v>
      </c>
    </row>
    <row r="45" spans="1:7">
      <c r="A45" s="36">
        <v>34</v>
      </c>
      <c r="B45" s="6"/>
      <c r="C45" s="188"/>
      <c r="D45" s="15" t="str">
        <f t="shared" si="0"/>
        <v/>
      </c>
      <c r="E45" s="51" t="str">
        <f t="shared" si="1"/>
        <v/>
      </c>
      <c r="F45" s="307" t="b">
        <f t="shared" si="2"/>
        <v>0</v>
      </c>
      <c r="G45" s="308">
        <f t="shared" si="4"/>
        <v>1</v>
      </c>
    </row>
    <row r="46" spans="1:7">
      <c r="A46" s="36">
        <v>35</v>
      </c>
      <c r="B46" s="6"/>
      <c r="C46" s="188"/>
      <c r="D46" s="15" t="str">
        <f t="shared" si="0"/>
        <v/>
      </c>
      <c r="E46" s="51" t="str">
        <f t="shared" si="1"/>
        <v/>
      </c>
      <c r="F46" s="307" t="b">
        <f t="shared" si="2"/>
        <v>0</v>
      </c>
      <c r="G46" s="308">
        <f t="shared" si="4"/>
        <v>1</v>
      </c>
    </row>
    <row r="47" spans="1:7">
      <c r="A47" s="36">
        <v>36</v>
      </c>
      <c r="B47" s="6"/>
      <c r="C47" s="188"/>
      <c r="D47" s="15" t="str">
        <f t="shared" si="0"/>
        <v/>
      </c>
      <c r="E47" s="51" t="str">
        <f t="shared" si="1"/>
        <v/>
      </c>
      <c r="F47" s="307" t="b">
        <f t="shared" si="2"/>
        <v>0</v>
      </c>
      <c r="G47" s="308">
        <f t="shared" si="4"/>
        <v>1</v>
      </c>
    </row>
    <row r="48" spans="1:7">
      <c r="A48" s="36">
        <v>37</v>
      </c>
      <c r="B48" s="6"/>
      <c r="C48" s="188"/>
      <c r="D48" s="15" t="str">
        <f t="shared" si="0"/>
        <v/>
      </c>
      <c r="E48" s="51" t="str">
        <f t="shared" si="1"/>
        <v/>
      </c>
      <c r="F48" s="307" t="b">
        <f t="shared" si="2"/>
        <v>0</v>
      </c>
      <c r="G48" s="308">
        <f t="shared" si="4"/>
        <v>1</v>
      </c>
    </row>
    <row r="49" spans="1:7">
      <c r="A49" s="36">
        <v>38</v>
      </c>
      <c r="B49" s="6"/>
      <c r="C49" s="188"/>
      <c r="D49" s="15" t="str">
        <f t="shared" si="0"/>
        <v/>
      </c>
      <c r="E49" s="51" t="str">
        <f t="shared" si="1"/>
        <v/>
      </c>
      <c r="F49" s="307" t="b">
        <f t="shared" si="2"/>
        <v>0</v>
      </c>
      <c r="G49" s="308">
        <f t="shared" si="4"/>
        <v>1</v>
      </c>
    </row>
    <row r="50" spans="1:7">
      <c r="A50" s="36">
        <v>39</v>
      </c>
      <c r="B50" s="6"/>
      <c r="C50" s="188"/>
      <c r="D50" s="15" t="str">
        <f t="shared" si="0"/>
        <v/>
      </c>
      <c r="E50" s="51" t="str">
        <f t="shared" si="1"/>
        <v/>
      </c>
      <c r="F50" s="307" t="b">
        <f t="shared" si="2"/>
        <v>0</v>
      </c>
      <c r="G50" s="308">
        <f t="shared" si="4"/>
        <v>1</v>
      </c>
    </row>
    <row r="51" spans="1:7">
      <c r="A51" s="36">
        <v>40</v>
      </c>
      <c r="B51" s="6"/>
      <c r="C51" s="188"/>
      <c r="D51" s="15" t="str">
        <f t="shared" si="0"/>
        <v/>
      </c>
      <c r="E51" s="51" t="str">
        <f t="shared" si="1"/>
        <v/>
      </c>
      <c r="F51" s="307" t="b">
        <f t="shared" si="2"/>
        <v>0</v>
      </c>
      <c r="G51" s="308">
        <f t="shared" si="4"/>
        <v>1</v>
      </c>
    </row>
    <row r="52" spans="1:7">
      <c r="A52" s="36">
        <v>41</v>
      </c>
      <c r="B52" s="6"/>
      <c r="C52" s="188"/>
      <c r="D52" s="15" t="str">
        <f t="shared" si="0"/>
        <v/>
      </c>
      <c r="E52" s="51" t="str">
        <f t="shared" si="1"/>
        <v/>
      </c>
      <c r="F52" s="307" t="b">
        <f t="shared" si="2"/>
        <v>0</v>
      </c>
      <c r="G52" s="308">
        <f t="shared" si="4"/>
        <v>1</v>
      </c>
    </row>
    <row r="53" spans="1:7">
      <c r="A53" s="36">
        <v>42</v>
      </c>
      <c r="B53" s="6"/>
      <c r="C53" s="188"/>
      <c r="D53" s="15" t="str">
        <f t="shared" si="0"/>
        <v/>
      </c>
      <c r="E53" s="51" t="str">
        <f t="shared" si="1"/>
        <v/>
      </c>
      <c r="F53" s="307" t="b">
        <f t="shared" si="2"/>
        <v>0</v>
      </c>
      <c r="G53" s="308">
        <f t="shared" si="4"/>
        <v>1</v>
      </c>
    </row>
    <row r="54" spans="1:7">
      <c r="A54" s="36">
        <v>43</v>
      </c>
      <c r="B54" s="6"/>
      <c r="C54" s="188"/>
      <c r="D54" s="15" t="str">
        <f t="shared" si="0"/>
        <v/>
      </c>
      <c r="E54" s="51" t="str">
        <f t="shared" si="1"/>
        <v/>
      </c>
      <c r="F54" s="307" t="b">
        <f t="shared" si="2"/>
        <v>0</v>
      </c>
      <c r="G54" s="308">
        <f t="shared" si="4"/>
        <v>1</v>
      </c>
    </row>
    <row r="55" spans="1:7">
      <c r="A55" s="36">
        <v>44</v>
      </c>
      <c r="B55" s="6"/>
      <c r="C55" s="188"/>
      <c r="D55" s="15" t="str">
        <f t="shared" si="0"/>
        <v/>
      </c>
      <c r="E55" s="51" t="str">
        <f t="shared" si="1"/>
        <v/>
      </c>
      <c r="F55" s="307" t="b">
        <f t="shared" si="2"/>
        <v>0</v>
      </c>
      <c r="G55" s="308">
        <f t="shared" si="4"/>
        <v>1</v>
      </c>
    </row>
    <row r="56" spans="1:7">
      <c r="A56" s="36">
        <v>45</v>
      </c>
      <c r="B56" s="6"/>
      <c r="C56" s="188"/>
      <c r="D56" s="15" t="str">
        <f t="shared" si="0"/>
        <v/>
      </c>
      <c r="E56" s="51" t="str">
        <f t="shared" si="1"/>
        <v/>
      </c>
      <c r="F56" s="307" t="b">
        <f t="shared" si="2"/>
        <v>0</v>
      </c>
      <c r="G56" s="308">
        <f t="shared" si="4"/>
        <v>1</v>
      </c>
    </row>
    <row r="57" spans="1:7">
      <c r="A57" s="36">
        <v>46</v>
      </c>
      <c r="B57" s="6"/>
      <c r="C57" s="188"/>
      <c r="D57" s="15" t="str">
        <f t="shared" si="0"/>
        <v/>
      </c>
      <c r="E57" s="51" t="str">
        <f t="shared" si="1"/>
        <v/>
      </c>
      <c r="F57" s="307" t="b">
        <f t="shared" si="2"/>
        <v>0</v>
      </c>
      <c r="G57" s="308">
        <f t="shared" si="4"/>
        <v>1</v>
      </c>
    </row>
    <row r="58" spans="1:7">
      <c r="A58" s="36">
        <v>47</v>
      </c>
      <c r="B58" s="6"/>
      <c r="C58" s="188"/>
      <c r="D58" s="15" t="str">
        <f t="shared" si="0"/>
        <v/>
      </c>
      <c r="E58" s="51" t="str">
        <f t="shared" si="1"/>
        <v/>
      </c>
      <c r="F58" s="307" t="b">
        <f t="shared" si="2"/>
        <v>0</v>
      </c>
      <c r="G58" s="308">
        <f t="shared" si="4"/>
        <v>1</v>
      </c>
    </row>
    <row r="59" spans="1:7">
      <c r="A59" s="36">
        <v>48</v>
      </c>
      <c r="B59" s="6"/>
      <c r="C59" s="188"/>
      <c r="D59" s="15" t="str">
        <f t="shared" si="0"/>
        <v/>
      </c>
      <c r="E59" s="51" t="str">
        <f t="shared" si="1"/>
        <v/>
      </c>
      <c r="F59" s="307" t="b">
        <f t="shared" si="2"/>
        <v>0</v>
      </c>
      <c r="G59" s="308">
        <f t="shared" si="4"/>
        <v>1</v>
      </c>
    </row>
    <row r="60" spans="1:7">
      <c r="A60" s="36">
        <v>49</v>
      </c>
      <c r="B60" s="6"/>
      <c r="C60" s="188"/>
      <c r="D60" s="15" t="str">
        <f t="shared" si="0"/>
        <v/>
      </c>
      <c r="E60" s="51" t="str">
        <f t="shared" si="1"/>
        <v/>
      </c>
      <c r="F60" s="307" t="b">
        <f t="shared" si="2"/>
        <v>0</v>
      </c>
      <c r="G60" s="308">
        <f t="shared" si="4"/>
        <v>1</v>
      </c>
    </row>
    <row r="61" spans="1:7">
      <c r="A61" s="36">
        <v>50</v>
      </c>
      <c r="B61" s="6"/>
      <c r="C61" s="188"/>
      <c r="D61" s="15" t="str">
        <f t="shared" si="0"/>
        <v/>
      </c>
      <c r="E61" s="51" t="str">
        <f t="shared" si="1"/>
        <v/>
      </c>
      <c r="F61" s="307" t="b">
        <f t="shared" si="2"/>
        <v>0</v>
      </c>
      <c r="G61" s="308">
        <f t="shared" si="4"/>
        <v>1</v>
      </c>
    </row>
    <row r="62" spans="1:7">
      <c r="A62" s="36">
        <v>51</v>
      </c>
      <c r="B62" s="6"/>
      <c r="C62" s="188"/>
      <c r="D62" s="15" t="str">
        <f t="shared" si="0"/>
        <v/>
      </c>
      <c r="E62" s="51" t="str">
        <f t="shared" si="1"/>
        <v/>
      </c>
      <c r="F62" s="307" t="b">
        <f t="shared" si="2"/>
        <v>0</v>
      </c>
      <c r="G62" s="308">
        <f t="shared" si="4"/>
        <v>1</v>
      </c>
    </row>
    <row r="63" spans="1:7">
      <c r="A63" s="36">
        <v>52</v>
      </c>
      <c r="B63" s="6"/>
      <c r="C63" s="188"/>
      <c r="D63" s="15" t="str">
        <f t="shared" si="0"/>
        <v/>
      </c>
      <c r="E63" s="51" t="str">
        <f t="shared" si="1"/>
        <v/>
      </c>
      <c r="F63" s="307" t="b">
        <f t="shared" si="2"/>
        <v>0</v>
      </c>
      <c r="G63" s="308">
        <f t="shared" si="4"/>
        <v>1</v>
      </c>
    </row>
    <row r="64" spans="1:7">
      <c r="A64" s="36">
        <v>53</v>
      </c>
      <c r="B64" s="6"/>
      <c r="C64" s="188"/>
      <c r="D64" s="15" t="str">
        <f t="shared" si="0"/>
        <v/>
      </c>
      <c r="E64" s="51" t="str">
        <f t="shared" si="1"/>
        <v/>
      </c>
      <c r="F64" s="307" t="b">
        <f t="shared" si="2"/>
        <v>0</v>
      </c>
      <c r="G64" s="308">
        <f t="shared" si="4"/>
        <v>1</v>
      </c>
    </row>
    <row r="65" spans="1:7">
      <c r="A65" s="36">
        <v>54</v>
      </c>
      <c r="B65" s="6"/>
      <c r="C65" s="188"/>
      <c r="D65" s="15" t="str">
        <f t="shared" si="0"/>
        <v/>
      </c>
      <c r="E65" s="51" t="str">
        <f t="shared" si="1"/>
        <v/>
      </c>
      <c r="F65" s="307" t="b">
        <f t="shared" si="2"/>
        <v>0</v>
      </c>
      <c r="G65" s="308">
        <f t="shared" si="4"/>
        <v>1</v>
      </c>
    </row>
    <row r="66" spans="1:7">
      <c r="A66" s="36">
        <v>55</v>
      </c>
      <c r="B66" s="6"/>
      <c r="C66" s="188"/>
      <c r="D66" s="15" t="str">
        <f t="shared" si="0"/>
        <v/>
      </c>
      <c r="E66" s="51" t="str">
        <f t="shared" si="1"/>
        <v/>
      </c>
      <c r="F66" s="307" t="b">
        <f t="shared" si="2"/>
        <v>0</v>
      </c>
      <c r="G66" s="308">
        <f t="shared" si="4"/>
        <v>1</v>
      </c>
    </row>
    <row r="67" spans="1:7">
      <c r="A67" s="36">
        <v>56</v>
      </c>
      <c r="B67" s="6"/>
      <c r="C67" s="188"/>
      <c r="D67" s="15" t="str">
        <f t="shared" si="0"/>
        <v/>
      </c>
      <c r="E67" s="51" t="str">
        <f t="shared" si="1"/>
        <v/>
      </c>
      <c r="F67" s="307" t="b">
        <f t="shared" si="2"/>
        <v>0</v>
      </c>
      <c r="G67" s="308">
        <f t="shared" si="4"/>
        <v>1</v>
      </c>
    </row>
    <row r="68" spans="1:7">
      <c r="A68" s="36">
        <v>57</v>
      </c>
      <c r="B68" s="6"/>
      <c r="C68" s="188"/>
      <c r="D68" s="15" t="str">
        <f t="shared" si="0"/>
        <v/>
      </c>
      <c r="E68" s="51" t="str">
        <f t="shared" si="1"/>
        <v/>
      </c>
      <c r="F68" s="307" t="b">
        <f t="shared" si="2"/>
        <v>0</v>
      </c>
      <c r="G68" s="308">
        <f t="shared" si="4"/>
        <v>1</v>
      </c>
    </row>
    <row r="69" spans="1:7">
      <c r="A69" s="36">
        <v>58</v>
      </c>
      <c r="B69" s="6"/>
      <c r="C69" s="188"/>
      <c r="D69" s="15" t="str">
        <f t="shared" si="0"/>
        <v/>
      </c>
      <c r="E69" s="51" t="str">
        <f t="shared" si="1"/>
        <v/>
      </c>
      <c r="F69" s="307" t="b">
        <f t="shared" si="2"/>
        <v>0</v>
      </c>
      <c r="G69" s="308">
        <f t="shared" si="4"/>
        <v>1</v>
      </c>
    </row>
    <row r="70" spans="1:7">
      <c r="A70" s="36">
        <v>59</v>
      </c>
      <c r="B70" s="6"/>
      <c r="C70" s="188"/>
      <c r="D70" s="15" t="str">
        <f t="shared" si="0"/>
        <v/>
      </c>
      <c r="E70" s="51" t="str">
        <f t="shared" si="1"/>
        <v/>
      </c>
      <c r="F70" s="307" t="b">
        <f t="shared" si="2"/>
        <v>0</v>
      </c>
      <c r="G70" s="308">
        <f t="shared" si="4"/>
        <v>1</v>
      </c>
    </row>
    <row r="71" spans="1:7">
      <c r="A71" s="36">
        <v>60</v>
      </c>
      <c r="B71" s="6"/>
      <c r="C71" s="188"/>
      <c r="D71" s="15" t="str">
        <f t="shared" si="0"/>
        <v/>
      </c>
      <c r="E71" s="51" t="str">
        <f t="shared" si="1"/>
        <v/>
      </c>
      <c r="F71" s="307" t="b">
        <f t="shared" si="2"/>
        <v>0</v>
      </c>
      <c r="G71" s="308">
        <f t="shared" si="4"/>
        <v>1</v>
      </c>
    </row>
    <row r="72" spans="1:7">
      <c r="A72" s="36">
        <v>61</v>
      </c>
      <c r="B72" s="6"/>
      <c r="C72" s="188"/>
      <c r="D72" s="15" t="str">
        <f t="shared" si="0"/>
        <v/>
      </c>
      <c r="E72" s="51" t="str">
        <f t="shared" si="1"/>
        <v/>
      </c>
      <c r="F72" s="307" t="b">
        <f t="shared" si="2"/>
        <v>0</v>
      </c>
      <c r="G72" s="308">
        <f t="shared" si="4"/>
        <v>1</v>
      </c>
    </row>
    <row r="73" spans="1:7">
      <c r="A73" s="36">
        <v>62</v>
      </c>
      <c r="B73" s="6"/>
      <c r="C73" s="188"/>
      <c r="D73" s="15" t="str">
        <f t="shared" si="0"/>
        <v/>
      </c>
      <c r="E73" s="51" t="str">
        <f t="shared" si="1"/>
        <v/>
      </c>
      <c r="F73" s="307" t="b">
        <f t="shared" si="2"/>
        <v>0</v>
      </c>
      <c r="G73" s="308">
        <f t="shared" si="4"/>
        <v>1</v>
      </c>
    </row>
    <row r="74" spans="1:7">
      <c r="A74" s="36">
        <v>63</v>
      </c>
      <c r="B74" s="6"/>
      <c r="C74" s="188"/>
      <c r="D74" s="15" t="str">
        <f t="shared" si="0"/>
        <v/>
      </c>
      <c r="E74" s="51" t="str">
        <f t="shared" si="1"/>
        <v/>
      </c>
      <c r="F74" s="307" t="b">
        <f t="shared" si="2"/>
        <v>0</v>
      </c>
      <c r="G74" s="308">
        <f t="shared" si="4"/>
        <v>1</v>
      </c>
    </row>
    <row r="75" spans="1:7">
      <c r="A75" s="36">
        <v>64</v>
      </c>
      <c r="B75" s="6"/>
      <c r="C75" s="188"/>
      <c r="D75" s="15" t="str">
        <f t="shared" si="0"/>
        <v/>
      </c>
      <c r="E75" s="51" t="str">
        <f t="shared" si="1"/>
        <v/>
      </c>
      <c r="F75" s="307" t="b">
        <f t="shared" si="2"/>
        <v>0</v>
      </c>
      <c r="G75" s="308">
        <f t="shared" si="4"/>
        <v>1</v>
      </c>
    </row>
    <row r="76" spans="1:7">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c r="A77" s="36">
        <v>66</v>
      </c>
      <c r="B77" s="6"/>
      <c r="C77" s="188"/>
      <c r="D77" s="15" t="str">
        <f t="shared" si="5"/>
        <v/>
      </c>
      <c r="E77" s="51" t="str">
        <f t="shared" si="6"/>
        <v/>
      </c>
      <c r="F77" s="307" t="b">
        <f t="shared" si="7"/>
        <v>0</v>
      </c>
      <c r="G77" s="308">
        <f t="shared" ref="G77:G140" si="8">LEN(B77)-LEN(SUBSTITUTE(B77,",",""))+1</f>
        <v>1</v>
      </c>
    </row>
    <row r="78" spans="1:7">
      <c r="A78" s="36">
        <v>67</v>
      </c>
      <c r="B78" s="6"/>
      <c r="C78" s="188"/>
      <c r="D78" s="15" t="str">
        <f t="shared" si="5"/>
        <v/>
      </c>
      <c r="E78" s="51" t="str">
        <f t="shared" si="6"/>
        <v/>
      </c>
      <c r="F78" s="307" t="b">
        <f t="shared" si="7"/>
        <v>0</v>
      </c>
      <c r="G78" s="308">
        <f t="shared" si="8"/>
        <v>1</v>
      </c>
    </row>
    <row r="79" spans="1:7">
      <c r="A79" s="36">
        <v>68</v>
      </c>
      <c r="B79" s="6"/>
      <c r="C79" s="188"/>
      <c r="D79" s="15" t="str">
        <f t="shared" si="5"/>
        <v/>
      </c>
      <c r="E79" s="51" t="str">
        <f t="shared" si="6"/>
        <v/>
      </c>
      <c r="F79" s="307" t="b">
        <f t="shared" si="7"/>
        <v>0</v>
      </c>
      <c r="G79" s="308">
        <f t="shared" si="8"/>
        <v>1</v>
      </c>
    </row>
    <row r="80" spans="1:7">
      <c r="A80" s="36">
        <v>69</v>
      </c>
      <c r="B80" s="6"/>
      <c r="C80" s="188"/>
      <c r="D80" s="15" t="str">
        <f t="shared" si="5"/>
        <v/>
      </c>
      <c r="E80" s="51" t="str">
        <f t="shared" si="6"/>
        <v/>
      </c>
      <c r="F80" s="307" t="b">
        <f t="shared" si="7"/>
        <v>0</v>
      </c>
      <c r="G80" s="308">
        <f t="shared" si="8"/>
        <v>1</v>
      </c>
    </row>
    <row r="81" spans="1:7">
      <c r="A81" s="36">
        <v>70</v>
      </c>
      <c r="B81" s="6"/>
      <c r="C81" s="188"/>
      <c r="D81" s="15" t="str">
        <f t="shared" si="5"/>
        <v/>
      </c>
      <c r="E81" s="51" t="str">
        <f t="shared" si="6"/>
        <v/>
      </c>
      <c r="F81" s="307" t="b">
        <f t="shared" si="7"/>
        <v>0</v>
      </c>
      <c r="G81" s="308">
        <f t="shared" si="8"/>
        <v>1</v>
      </c>
    </row>
    <row r="82" spans="1:7">
      <c r="A82" s="36">
        <v>71</v>
      </c>
      <c r="B82" s="6"/>
      <c r="C82" s="188"/>
      <c r="D82" s="15" t="str">
        <f t="shared" si="5"/>
        <v/>
      </c>
      <c r="E82" s="51" t="str">
        <f t="shared" si="6"/>
        <v/>
      </c>
      <c r="F82" s="307" t="b">
        <f t="shared" si="7"/>
        <v>0</v>
      </c>
      <c r="G82" s="308">
        <f t="shared" si="8"/>
        <v>1</v>
      </c>
    </row>
    <row r="83" spans="1:7">
      <c r="A83" s="36">
        <v>72</v>
      </c>
      <c r="B83" s="6"/>
      <c r="C83" s="188"/>
      <c r="D83" s="15" t="str">
        <f t="shared" si="5"/>
        <v/>
      </c>
      <c r="E83" s="51" t="str">
        <f t="shared" si="6"/>
        <v/>
      </c>
      <c r="F83" s="307" t="b">
        <f t="shared" si="7"/>
        <v>0</v>
      </c>
      <c r="G83" s="308">
        <f t="shared" si="8"/>
        <v>1</v>
      </c>
    </row>
    <row r="84" spans="1:7">
      <c r="A84" s="36">
        <v>73</v>
      </c>
      <c r="B84" s="6"/>
      <c r="C84" s="188"/>
      <c r="D84" s="15" t="str">
        <f t="shared" si="5"/>
        <v/>
      </c>
      <c r="E84" s="51" t="str">
        <f t="shared" si="6"/>
        <v/>
      </c>
      <c r="F84" s="307" t="b">
        <f t="shared" si="7"/>
        <v>0</v>
      </c>
      <c r="G84" s="308">
        <f t="shared" si="8"/>
        <v>1</v>
      </c>
    </row>
    <row r="85" spans="1:7">
      <c r="A85" s="36">
        <v>74</v>
      </c>
      <c r="B85" s="6"/>
      <c r="C85" s="188"/>
      <c r="D85" s="15" t="str">
        <f t="shared" si="5"/>
        <v/>
      </c>
      <c r="E85" s="51" t="str">
        <f t="shared" si="6"/>
        <v/>
      </c>
      <c r="F85" s="307" t="b">
        <f t="shared" si="7"/>
        <v>0</v>
      </c>
      <c r="G85" s="308">
        <f t="shared" si="8"/>
        <v>1</v>
      </c>
    </row>
    <row r="86" spans="1:7">
      <c r="A86" s="36">
        <v>75</v>
      </c>
      <c r="B86" s="6"/>
      <c r="C86" s="188"/>
      <c r="D86" s="15" t="str">
        <f t="shared" si="5"/>
        <v/>
      </c>
      <c r="E86" s="51" t="str">
        <f t="shared" si="6"/>
        <v/>
      </c>
      <c r="F86" s="307" t="b">
        <f t="shared" si="7"/>
        <v>0</v>
      </c>
      <c r="G86" s="308">
        <f t="shared" si="8"/>
        <v>1</v>
      </c>
    </row>
    <row r="87" spans="1:7">
      <c r="A87" s="36">
        <v>76</v>
      </c>
      <c r="B87" s="6"/>
      <c r="C87" s="188"/>
      <c r="D87" s="15" t="str">
        <f t="shared" si="5"/>
        <v/>
      </c>
      <c r="E87" s="51" t="str">
        <f t="shared" si="6"/>
        <v/>
      </c>
      <c r="F87" s="307" t="b">
        <f t="shared" si="7"/>
        <v>0</v>
      </c>
      <c r="G87" s="308">
        <f t="shared" si="8"/>
        <v>1</v>
      </c>
    </row>
    <row r="88" spans="1:7">
      <c r="A88" s="36">
        <v>77</v>
      </c>
      <c r="B88" s="6"/>
      <c r="C88" s="188"/>
      <c r="D88" s="15" t="str">
        <f t="shared" si="5"/>
        <v/>
      </c>
      <c r="E88" s="51" t="str">
        <f t="shared" si="6"/>
        <v/>
      </c>
      <c r="F88" s="307" t="b">
        <f t="shared" si="7"/>
        <v>0</v>
      </c>
      <c r="G88" s="308">
        <f t="shared" si="8"/>
        <v>1</v>
      </c>
    </row>
    <row r="89" spans="1:7">
      <c r="A89" s="36">
        <v>78</v>
      </c>
      <c r="B89" s="6"/>
      <c r="C89" s="188"/>
      <c r="D89" s="15" t="str">
        <f t="shared" si="5"/>
        <v/>
      </c>
      <c r="E89" s="51" t="str">
        <f t="shared" si="6"/>
        <v/>
      </c>
      <c r="F89" s="307" t="b">
        <f t="shared" si="7"/>
        <v>0</v>
      </c>
      <c r="G89" s="308">
        <f t="shared" si="8"/>
        <v>1</v>
      </c>
    </row>
    <row r="90" spans="1:7">
      <c r="A90" s="36">
        <v>79</v>
      </c>
      <c r="B90" s="6"/>
      <c r="C90" s="188"/>
      <c r="D90" s="15" t="str">
        <f t="shared" si="5"/>
        <v/>
      </c>
      <c r="E90" s="51" t="str">
        <f t="shared" si="6"/>
        <v/>
      </c>
      <c r="F90" s="307" t="b">
        <f t="shared" si="7"/>
        <v>0</v>
      </c>
      <c r="G90" s="308">
        <f t="shared" si="8"/>
        <v>1</v>
      </c>
    </row>
    <row r="91" spans="1:7">
      <c r="A91" s="36">
        <v>80</v>
      </c>
      <c r="B91" s="6"/>
      <c r="C91" s="188"/>
      <c r="D91" s="15" t="str">
        <f t="shared" si="5"/>
        <v/>
      </c>
      <c r="E91" s="51" t="str">
        <f t="shared" si="6"/>
        <v/>
      </c>
      <c r="F91" s="307" t="b">
        <f t="shared" si="7"/>
        <v>0</v>
      </c>
      <c r="G91" s="308">
        <f t="shared" si="8"/>
        <v>1</v>
      </c>
    </row>
    <row r="92" spans="1:7">
      <c r="A92" s="36">
        <v>81</v>
      </c>
      <c r="B92" s="6"/>
      <c r="C92" s="188"/>
      <c r="D92" s="15" t="str">
        <f t="shared" si="5"/>
        <v/>
      </c>
      <c r="E92" s="51" t="str">
        <f t="shared" si="6"/>
        <v/>
      </c>
      <c r="F92" s="307" t="b">
        <f t="shared" si="7"/>
        <v>0</v>
      </c>
      <c r="G92" s="308">
        <f t="shared" si="8"/>
        <v>1</v>
      </c>
    </row>
    <row r="93" spans="1:7">
      <c r="A93" s="36">
        <v>82</v>
      </c>
      <c r="B93" s="6"/>
      <c r="C93" s="188"/>
      <c r="D93" s="15" t="str">
        <f t="shared" si="5"/>
        <v/>
      </c>
      <c r="E93" s="51" t="str">
        <f t="shared" si="6"/>
        <v/>
      </c>
      <c r="F93" s="307" t="b">
        <f t="shared" si="7"/>
        <v>0</v>
      </c>
      <c r="G93" s="308">
        <f t="shared" si="8"/>
        <v>1</v>
      </c>
    </row>
    <row r="94" spans="1:7">
      <c r="A94" s="36">
        <v>83</v>
      </c>
      <c r="B94" s="6"/>
      <c r="C94" s="188"/>
      <c r="D94" s="15" t="str">
        <f t="shared" si="5"/>
        <v/>
      </c>
      <c r="E94" s="51" t="str">
        <f t="shared" si="6"/>
        <v/>
      </c>
      <c r="F94" s="307" t="b">
        <f t="shared" si="7"/>
        <v>0</v>
      </c>
      <c r="G94" s="308">
        <f t="shared" si="8"/>
        <v>1</v>
      </c>
    </row>
    <row r="95" spans="1:7">
      <c r="A95" s="36">
        <v>84</v>
      </c>
      <c r="B95" s="6"/>
      <c r="C95" s="188"/>
      <c r="D95" s="15" t="str">
        <f t="shared" si="5"/>
        <v/>
      </c>
      <c r="E95" s="51" t="str">
        <f t="shared" si="6"/>
        <v/>
      </c>
      <c r="F95" s="307" t="b">
        <f t="shared" si="7"/>
        <v>0</v>
      </c>
      <c r="G95" s="308">
        <f t="shared" si="8"/>
        <v>1</v>
      </c>
    </row>
    <row r="96" spans="1:7">
      <c r="A96" s="36">
        <v>85</v>
      </c>
      <c r="B96" s="6"/>
      <c r="C96" s="188"/>
      <c r="D96" s="15" t="str">
        <f t="shared" si="5"/>
        <v/>
      </c>
      <c r="E96" s="51" t="str">
        <f t="shared" si="6"/>
        <v/>
      </c>
      <c r="F96" s="307" t="b">
        <f t="shared" si="7"/>
        <v>0</v>
      </c>
      <c r="G96" s="308">
        <f t="shared" si="8"/>
        <v>1</v>
      </c>
    </row>
    <row r="97" spans="1:7">
      <c r="A97" s="36">
        <v>86</v>
      </c>
      <c r="B97" s="6"/>
      <c r="C97" s="188"/>
      <c r="D97" s="15" t="str">
        <f t="shared" si="5"/>
        <v/>
      </c>
      <c r="E97" s="51" t="str">
        <f t="shared" si="6"/>
        <v/>
      </c>
      <c r="F97" s="307" t="b">
        <f t="shared" si="7"/>
        <v>0</v>
      </c>
      <c r="G97" s="308">
        <f t="shared" si="8"/>
        <v>1</v>
      </c>
    </row>
    <row r="98" spans="1:7">
      <c r="A98" s="36">
        <v>87</v>
      </c>
      <c r="B98" s="6"/>
      <c r="C98" s="188"/>
      <c r="D98" s="15" t="str">
        <f t="shared" si="5"/>
        <v/>
      </c>
      <c r="E98" s="51" t="str">
        <f t="shared" si="6"/>
        <v/>
      </c>
      <c r="F98" s="307" t="b">
        <f t="shared" si="7"/>
        <v>0</v>
      </c>
      <c r="G98" s="308">
        <f t="shared" si="8"/>
        <v>1</v>
      </c>
    </row>
    <row r="99" spans="1:7">
      <c r="A99" s="36">
        <v>88</v>
      </c>
      <c r="B99" s="6"/>
      <c r="C99" s="188"/>
      <c r="D99" s="15" t="str">
        <f t="shared" si="5"/>
        <v/>
      </c>
      <c r="E99" s="51" t="str">
        <f t="shared" si="6"/>
        <v/>
      </c>
      <c r="F99" s="307" t="b">
        <f t="shared" si="7"/>
        <v>0</v>
      </c>
      <c r="G99" s="308">
        <f t="shared" si="8"/>
        <v>1</v>
      </c>
    </row>
    <row r="100" spans="1:7">
      <c r="A100" s="36">
        <v>89</v>
      </c>
      <c r="B100" s="6"/>
      <c r="C100" s="188"/>
      <c r="D100" s="15" t="str">
        <f t="shared" si="5"/>
        <v/>
      </c>
      <c r="E100" s="51" t="str">
        <f t="shared" si="6"/>
        <v/>
      </c>
      <c r="F100" s="307" t="b">
        <f t="shared" si="7"/>
        <v>0</v>
      </c>
      <c r="G100" s="308">
        <f t="shared" si="8"/>
        <v>1</v>
      </c>
    </row>
    <row r="101" spans="1:7">
      <c r="A101" s="36">
        <v>90</v>
      </c>
      <c r="B101" s="6"/>
      <c r="C101" s="188"/>
      <c r="D101" s="15" t="str">
        <f t="shared" si="5"/>
        <v/>
      </c>
      <c r="E101" s="51" t="str">
        <f t="shared" si="6"/>
        <v/>
      </c>
      <c r="F101" s="307" t="b">
        <f t="shared" si="7"/>
        <v>0</v>
      </c>
      <c r="G101" s="308">
        <f t="shared" si="8"/>
        <v>1</v>
      </c>
    </row>
    <row r="102" spans="1:7">
      <c r="A102" s="36">
        <v>91</v>
      </c>
      <c r="B102" s="6"/>
      <c r="C102" s="188"/>
      <c r="D102" s="15" t="str">
        <f t="shared" si="5"/>
        <v/>
      </c>
      <c r="E102" s="51" t="str">
        <f t="shared" si="6"/>
        <v/>
      </c>
      <c r="F102" s="307" t="b">
        <f t="shared" si="7"/>
        <v>0</v>
      </c>
      <c r="G102" s="308">
        <f t="shared" si="8"/>
        <v>1</v>
      </c>
    </row>
    <row r="103" spans="1:7">
      <c r="A103" s="36">
        <v>92</v>
      </c>
      <c r="B103" s="6"/>
      <c r="C103" s="188"/>
      <c r="D103" s="15" t="str">
        <f t="shared" si="5"/>
        <v/>
      </c>
      <c r="E103" s="51" t="str">
        <f t="shared" si="6"/>
        <v/>
      </c>
      <c r="F103" s="307" t="b">
        <f t="shared" si="7"/>
        <v>0</v>
      </c>
      <c r="G103" s="308">
        <f t="shared" si="8"/>
        <v>1</v>
      </c>
    </row>
    <row r="104" spans="1:7">
      <c r="A104" s="36">
        <v>93</v>
      </c>
      <c r="B104" s="6"/>
      <c r="C104" s="188"/>
      <c r="D104" s="15" t="str">
        <f t="shared" si="5"/>
        <v/>
      </c>
      <c r="E104" s="51" t="str">
        <f t="shared" si="6"/>
        <v/>
      </c>
      <c r="F104" s="307" t="b">
        <f t="shared" si="7"/>
        <v>0</v>
      </c>
      <c r="G104" s="308">
        <f t="shared" si="8"/>
        <v>1</v>
      </c>
    </row>
    <row r="105" spans="1:7">
      <c r="A105" s="36">
        <v>94</v>
      </c>
      <c r="B105" s="6"/>
      <c r="C105" s="188"/>
      <c r="D105" s="15" t="str">
        <f t="shared" si="5"/>
        <v/>
      </c>
      <c r="E105" s="51" t="str">
        <f t="shared" si="6"/>
        <v/>
      </c>
      <c r="F105" s="307" t="b">
        <f t="shared" si="7"/>
        <v>0</v>
      </c>
      <c r="G105" s="308">
        <f t="shared" si="8"/>
        <v>1</v>
      </c>
    </row>
    <row r="106" spans="1:7">
      <c r="A106" s="36">
        <v>95</v>
      </c>
      <c r="B106" s="6"/>
      <c r="C106" s="188"/>
      <c r="D106" s="15" t="str">
        <f t="shared" si="5"/>
        <v/>
      </c>
      <c r="E106" s="51" t="str">
        <f t="shared" si="6"/>
        <v/>
      </c>
      <c r="F106" s="307" t="b">
        <f t="shared" si="7"/>
        <v>0</v>
      </c>
      <c r="G106" s="308">
        <f t="shared" si="8"/>
        <v>1</v>
      </c>
    </row>
    <row r="107" spans="1:7">
      <c r="A107" s="36">
        <v>96</v>
      </c>
      <c r="B107" s="6"/>
      <c r="C107" s="188"/>
      <c r="D107" s="15" t="str">
        <f t="shared" si="5"/>
        <v/>
      </c>
      <c r="E107" s="51" t="str">
        <f t="shared" si="6"/>
        <v/>
      </c>
      <c r="F107" s="307" t="b">
        <f t="shared" si="7"/>
        <v>0</v>
      </c>
      <c r="G107" s="308">
        <f t="shared" si="8"/>
        <v>1</v>
      </c>
    </row>
    <row r="108" spans="1:7">
      <c r="A108" s="36">
        <v>97</v>
      </c>
      <c r="B108" s="6"/>
      <c r="C108" s="188"/>
      <c r="D108" s="15" t="str">
        <f t="shared" si="5"/>
        <v/>
      </c>
      <c r="E108" s="51" t="str">
        <f t="shared" si="6"/>
        <v/>
      </c>
      <c r="F108" s="307" t="b">
        <f t="shared" si="7"/>
        <v>0</v>
      </c>
      <c r="G108" s="308">
        <f t="shared" si="8"/>
        <v>1</v>
      </c>
    </row>
    <row r="109" spans="1:7">
      <c r="A109" s="36">
        <v>98</v>
      </c>
      <c r="B109" s="6"/>
      <c r="C109" s="188"/>
      <c r="D109" s="15" t="str">
        <f t="shared" si="5"/>
        <v/>
      </c>
      <c r="E109" s="51" t="str">
        <f t="shared" si="6"/>
        <v/>
      </c>
      <c r="F109" s="307" t="b">
        <f t="shared" si="7"/>
        <v>0</v>
      </c>
      <c r="G109" s="308">
        <f t="shared" si="8"/>
        <v>1</v>
      </c>
    </row>
    <row r="110" spans="1:7">
      <c r="A110" s="125">
        <v>99</v>
      </c>
      <c r="B110" s="6"/>
      <c r="C110" s="188"/>
      <c r="D110" s="15" t="str">
        <f t="shared" si="5"/>
        <v/>
      </c>
      <c r="E110" s="51" t="str">
        <f t="shared" si="6"/>
        <v/>
      </c>
      <c r="F110" s="307" t="b">
        <f t="shared" si="7"/>
        <v>0</v>
      </c>
      <c r="G110" s="308">
        <f t="shared" si="8"/>
        <v>1</v>
      </c>
    </row>
    <row r="111" spans="1:7">
      <c r="A111" s="125">
        <v>100</v>
      </c>
      <c r="B111" s="126"/>
      <c r="C111" s="128"/>
      <c r="D111" s="15" t="str">
        <f t="shared" si="5"/>
        <v/>
      </c>
      <c r="E111" s="51" t="str">
        <f t="shared" si="6"/>
        <v/>
      </c>
      <c r="F111" s="307" t="b">
        <f t="shared" si="7"/>
        <v>0</v>
      </c>
      <c r="G111" s="308">
        <f t="shared" si="8"/>
        <v>1</v>
      </c>
    </row>
    <row r="112" spans="1:7">
      <c r="A112" s="125">
        <v>101</v>
      </c>
      <c r="B112" s="126"/>
      <c r="C112" s="128"/>
      <c r="D112" s="15" t="str">
        <f t="shared" si="5"/>
        <v/>
      </c>
      <c r="E112" s="51" t="str">
        <f t="shared" si="6"/>
        <v/>
      </c>
      <c r="F112" s="307" t="b">
        <f t="shared" si="7"/>
        <v>0</v>
      </c>
      <c r="G112" s="308">
        <f t="shared" si="8"/>
        <v>1</v>
      </c>
    </row>
    <row r="113" spans="1:7">
      <c r="A113" s="125">
        <v>102</v>
      </c>
      <c r="B113" s="126"/>
      <c r="C113" s="128"/>
      <c r="D113" s="15" t="str">
        <f t="shared" si="5"/>
        <v/>
      </c>
      <c r="E113" s="51" t="str">
        <f t="shared" si="6"/>
        <v/>
      </c>
      <c r="F113" s="307" t="b">
        <f t="shared" si="7"/>
        <v>0</v>
      </c>
      <c r="G113" s="308">
        <f t="shared" si="8"/>
        <v>1</v>
      </c>
    </row>
    <row r="114" spans="1:7">
      <c r="A114" s="125">
        <v>103</v>
      </c>
      <c r="B114" s="126"/>
      <c r="C114" s="128"/>
      <c r="D114" s="15" t="str">
        <f t="shared" si="5"/>
        <v/>
      </c>
      <c r="E114" s="51" t="str">
        <f t="shared" si="6"/>
        <v/>
      </c>
      <c r="F114" s="307" t="b">
        <f t="shared" si="7"/>
        <v>0</v>
      </c>
      <c r="G114" s="308">
        <f t="shared" si="8"/>
        <v>1</v>
      </c>
    </row>
    <row r="115" spans="1:7">
      <c r="A115" s="125">
        <v>104</v>
      </c>
      <c r="B115" s="126"/>
      <c r="C115" s="128"/>
      <c r="D115" s="15" t="str">
        <f t="shared" si="5"/>
        <v/>
      </c>
      <c r="E115" s="51" t="str">
        <f t="shared" si="6"/>
        <v/>
      </c>
      <c r="F115" s="307" t="b">
        <f t="shared" si="7"/>
        <v>0</v>
      </c>
      <c r="G115" s="308">
        <f t="shared" si="8"/>
        <v>1</v>
      </c>
    </row>
    <row r="116" spans="1:7">
      <c r="A116" s="125">
        <v>105</v>
      </c>
      <c r="B116" s="126"/>
      <c r="C116" s="128"/>
      <c r="D116" s="15" t="str">
        <f t="shared" si="5"/>
        <v/>
      </c>
      <c r="E116" s="51" t="str">
        <f t="shared" si="6"/>
        <v/>
      </c>
      <c r="F116" s="307" t="b">
        <f t="shared" si="7"/>
        <v>0</v>
      </c>
      <c r="G116" s="308">
        <f t="shared" si="8"/>
        <v>1</v>
      </c>
    </row>
    <row r="117" spans="1:7">
      <c r="A117" s="125">
        <v>106</v>
      </c>
      <c r="B117" s="126"/>
      <c r="C117" s="128"/>
      <c r="D117" s="15" t="str">
        <f t="shared" si="5"/>
        <v/>
      </c>
      <c r="E117" s="51" t="str">
        <f t="shared" si="6"/>
        <v/>
      </c>
      <c r="F117" s="307" t="b">
        <f t="shared" si="7"/>
        <v>0</v>
      </c>
      <c r="G117" s="308">
        <f t="shared" si="8"/>
        <v>1</v>
      </c>
    </row>
    <row r="118" spans="1:7">
      <c r="A118" s="125">
        <v>107</v>
      </c>
      <c r="B118" s="126"/>
      <c r="C118" s="128"/>
      <c r="D118" s="15" t="str">
        <f t="shared" si="5"/>
        <v/>
      </c>
      <c r="E118" s="51" t="str">
        <f t="shared" si="6"/>
        <v/>
      </c>
      <c r="F118" s="307" t="b">
        <f t="shared" si="7"/>
        <v>0</v>
      </c>
      <c r="G118" s="308">
        <f t="shared" si="8"/>
        <v>1</v>
      </c>
    </row>
    <row r="119" spans="1:7">
      <c r="A119" s="125">
        <v>108</v>
      </c>
      <c r="B119" s="126"/>
      <c r="C119" s="128"/>
      <c r="D119" s="15" t="str">
        <f t="shared" si="5"/>
        <v/>
      </c>
      <c r="E119" s="51" t="str">
        <f t="shared" si="6"/>
        <v/>
      </c>
      <c r="F119" s="307" t="b">
        <f t="shared" si="7"/>
        <v>0</v>
      </c>
      <c r="G119" s="308">
        <f t="shared" si="8"/>
        <v>1</v>
      </c>
    </row>
    <row r="120" spans="1:7">
      <c r="A120" s="125">
        <v>109</v>
      </c>
      <c r="B120" s="126"/>
      <c r="C120" s="128"/>
      <c r="D120" s="15" t="str">
        <f t="shared" si="5"/>
        <v/>
      </c>
      <c r="E120" s="51" t="str">
        <f t="shared" si="6"/>
        <v/>
      </c>
      <c r="F120" s="307" t="b">
        <f t="shared" si="7"/>
        <v>0</v>
      </c>
      <c r="G120" s="308">
        <f t="shared" si="8"/>
        <v>1</v>
      </c>
    </row>
    <row r="121" spans="1:7">
      <c r="A121" s="125">
        <v>110</v>
      </c>
      <c r="B121" s="126"/>
      <c r="C121" s="128"/>
      <c r="D121" s="15" t="str">
        <f t="shared" si="5"/>
        <v/>
      </c>
      <c r="E121" s="51" t="str">
        <f t="shared" si="6"/>
        <v/>
      </c>
      <c r="F121" s="307" t="b">
        <f t="shared" si="7"/>
        <v>0</v>
      </c>
      <c r="G121" s="308">
        <f t="shared" si="8"/>
        <v>1</v>
      </c>
    </row>
    <row r="122" spans="1:7">
      <c r="A122" s="125">
        <v>111</v>
      </c>
      <c r="B122" s="126"/>
      <c r="C122" s="128"/>
      <c r="D122" s="15" t="str">
        <f t="shared" si="5"/>
        <v/>
      </c>
      <c r="E122" s="51" t="str">
        <f t="shared" si="6"/>
        <v/>
      </c>
      <c r="F122" s="307" t="b">
        <f t="shared" si="7"/>
        <v>0</v>
      </c>
      <c r="G122" s="308">
        <f t="shared" si="8"/>
        <v>1</v>
      </c>
    </row>
    <row r="123" spans="1:7">
      <c r="A123" s="125">
        <v>112</v>
      </c>
      <c r="B123" s="126"/>
      <c r="C123" s="128"/>
      <c r="D123" s="15" t="str">
        <f t="shared" si="5"/>
        <v/>
      </c>
      <c r="E123" s="51" t="str">
        <f t="shared" si="6"/>
        <v/>
      </c>
      <c r="F123" s="307" t="b">
        <f t="shared" si="7"/>
        <v>0</v>
      </c>
      <c r="G123" s="308">
        <f t="shared" si="8"/>
        <v>1</v>
      </c>
    </row>
    <row r="124" spans="1:7">
      <c r="A124" s="125">
        <v>113</v>
      </c>
      <c r="B124" s="126"/>
      <c r="C124" s="128"/>
      <c r="D124" s="15" t="str">
        <f t="shared" si="5"/>
        <v/>
      </c>
      <c r="E124" s="51" t="str">
        <f t="shared" si="6"/>
        <v/>
      </c>
      <c r="F124" s="307" t="b">
        <f t="shared" si="7"/>
        <v>0</v>
      </c>
      <c r="G124" s="308">
        <f t="shared" si="8"/>
        <v>1</v>
      </c>
    </row>
    <row r="125" spans="1:7">
      <c r="A125" s="125">
        <v>114</v>
      </c>
      <c r="B125" s="126"/>
      <c r="C125" s="128"/>
      <c r="D125" s="15" t="str">
        <f t="shared" si="5"/>
        <v/>
      </c>
      <c r="E125" s="51" t="str">
        <f t="shared" si="6"/>
        <v/>
      </c>
      <c r="F125" s="307" t="b">
        <f t="shared" si="7"/>
        <v>0</v>
      </c>
      <c r="G125" s="308">
        <f t="shared" si="8"/>
        <v>1</v>
      </c>
    </row>
    <row r="126" spans="1:7">
      <c r="A126" s="125">
        <v>115</v>
      </c>
      <c r="B126" s="126"/>
      <c r="C126" s="128"/>
      <c r="D126" s="15" t="str">
        <f t="shared" si="5"/>
        <v/>
      </c>
      <c r="E126" s="51" t="str">
        <f t="shared" si="6"/>
        <v/>
      </c>
      <c r="F126" s="307" t="b">
        <f t="shared" si="7"/>
        <v>0</v>
      </c>
      <c r="G126" s="308">
        <f t="shared" si="8"/>
        <v>1</v>
      </c>
    </row>
    <row r="127" spans="1:7">
      <c r="A127" s="125">
        <v>116</v>
      </c>
      <c r="B127" s="126"/>
      <c r="C127" s="128"/>
      <c r="D127" s="15" t="str">
        <f t="shared" si="5"/>
        <v/>
      </c>
      <c r="E127" s="51" t="str">
        <f t="shared" si="6"/>
        <v/>
      </c>
      <c r="F127" s="307" t="b">
        <f t="shared" si="7"/>
        <v>0</v>
      </c>
      <c r="G127" s="308">
        <f t="shared" si="8"/>
        <v>1</v>
      </c>
    </row>
    <row r="128" spans="1:7">
      <c r="A128" s="125">
        <v>117</v>
      </c>
      <c r="B128" s="126"/>
      <c r="C128" s="128"/>
      <c r="D128" s="15" t="str">
        <f t="shared" si="5"/>
        <v/>
      </c>
      <c r="E128" s="51" t="str">
        <f t="shared" si="6"/>
        <v/>
      </c>
      <c r="F128" s="307" t="b">
        <f t="shared" si="7"/>
        <v>0</v>
      </c>
      <c r="G128" s="308">
        <f t="shared" si="8"/>
        <v>1</v>
      </c>
    </row>
    <row r="129" spans="1:7">
      <c r="A129" s="125">
        <v>118</v>
      </c>
      <c r="B129" s="126"/>
      <c r="C129" s="128"/>
      <c r="D129" s="15" t="str">
        <f t="shared" si="5"/>
        <v/>
      </c>
      <c r="E129" s="51" t="str">
        <f t="shared" si="6"/>
        <v/>
      </c>
      <c r="F129" s="307" t="b">
        <f t="shared" si="7"/>
        <v>0</v>
      </c>
      <c r="G129" s="308">
        <f t="shared" si="8"/>
        <v>1</v>
      </c>
    </row>
    <row r="130" spans="1:7">
      <c r="A130" s="125">
        <v>119</v>
      </c>
      <c r="B130" s="126"/>
      <c r="C130" s="128"/>
      <c r="D130" s="15" t="str">
        <f t="shared" si="5"/>
        <v/>
      </c>
      <c r="E130" s="51" t="str">
        <f t="shared" si="6"/>
        <v/>
      </c>
      <c r="F130" s="307" t="b">
        <f t="shared" si="7"/>
        <v>0</v>
      </c>
      <c r="G130" s="308">
        <f t="shared" si="8"/>
        <v>1</v>
      </c>
    </row>
    <row r="131" spans="1:7">
      <c r="A131" s="125">
        <v>120</v>
      </c>
      <c r="B131" s="126"/>
      <c r="C131" s="128"/>
      <c r="D131" s="15" t="str">
        <f t="shared" si="5"/>
        <v/>
      </c>
      <c r="E131" s="51" t="str">
        <f t="shared" si="6"/>
        <v/>
      </c>
      <c r="F131" s="307" t="b">
        <f t="shared" si="7"/>
        <v>0</v>
      </c>
      <c r="G131" s="308">
        <f t="shared" si="8"/>
        <v>1</v>
      </c>
    </row>
    <row r="132" spans="1:7">
      <c r="A132" s="125">
        <v>121</v>
      </c>
      <c r="B132" s="126"/>
      <c r="C132" s="128"/>
      <c r="D132" s="15" t="str">
        <f t="shared" si="5"/>
        <v/>
      </c>
      <c r="E132" s="51" t="str">
        <f t="shared" si="6"/>
        <v/>
      </c>
      <c r="F132" s="307" t="b">
        <f t="shared" si="7"/>
        <v>0</v>
      </c>
      <c r="G132" s="308">
        <f t="shared" si="8"/>
        <v>1</v>
      </c>
    </row>
    <row r="133" spans="1:7">
      <c r="A133" s="125">
        <v>122</v>
      </c>
      <c r="B133" s="126"/>
      <c r="C133" s="128"/>
      <c r="D133" s="15" t="str">
        <f t="shared" si="5"/>
        <v/>
      </c>
      <c r="E133" s="51" t="str">
        <f t="shared" si="6"/>
        <v/>
      </c>
      <c r="F133" s="307" t="b">
        <f t="shared" si="7"/>
        <v>0</v>
      </c>
      <c r="G133" s="308">
        <f t="shared" si="8"/>
        <v>1</v>
      </c>
    </row>
    <row r="134" spans="1:7">
      <c r="A134" s="125">
        <v>123</v>
      </c>
      <c r="B134" s="126"/>
      <c r="C134" s="128"/>
      <c r="D134" s="15" t="str">
        <f t="shared" si="5"/>
        <v/>
      </c>
      <c r="E134" s="51" t="str">
        <f t="shared" si="6"/>
        <v/>
      </c>
      <c r="F134" s="307" t="b">
        <f t="shared" si="7"/>
        <v>0</v>
      </c>
      <c r="G134" s="308">
        <f t="shared" si="8"/>
        <v>1</v>
      </c>
    </row>
    <row r="135" spans="1:7">
      <c r="A135" s="125">
        <v>124</v>
      </c>
      <c r="B135" s="126"/>
      <c r="C135" s="128"/>
      <c r="D135" s="15" t="str">
        <f t="shared" si="5"/>
        <v/>
      </c>
      <c r="E135" s="51" t="str">
        <f t="shared" si="6"/>
        <v/>
      </c>
      <c r="F135" s="307" t="b">
        <f t="shared" si="7"/>
        <v>0</v>
      </c>
      <c r="G135" s="308">
        <f t="shared" si="8"/>
        <v>1</v>
      </c>
    </row>
    <row r="136" spans="1:7">
      <c r="A136" s="125">
        <v>125</v>
      </c>
      <c r="B136" s="126"/>
      <c r="C136" s="128"/>
      <c r="D136" s="15" t="str">
        <f t="shared" si="5"/>
        <v/>
      </c>
      <c r="E136" s="51" t="str">
        <f t="shared" si="6"/>
        <v/>
      </c>
      <c r="F136" s="307" t="b">
        <f t="shared" si="7"/>
        <v>0</v>
      </c>
      <c r="G136" s="308">
        <f t="shared" si="8"/>
        <v>1</v>
      </c>
    </row>
    <row r="137" spans="1:7">
      <c r="A137" s="125">
        <v>126</v>
      </c>
      <c r="B137" s="126"/>
      <c r="C137" s="128"/>
      <c r="D137" s="15" t="str">
        <f t="shared" si="5"/>
        <v/>
      </c>
      <c r="E137" s="51" t="str">
        <f t="shared" si="6"/>
        <v/>
      </c>
      <c r="F137" s="307" t="b">
        <f t="shared" si="7"/>
        <v>0</v>
      </c>
      <c r="G137" s="308">
        <f t="shared" si="8"/>
        <v>1</v>
      </c>
    </row>
    <row r="138" spans="1:7">
      <c r="A138" s="125">
        <v>127</v>
      </c>
      <c r="B138" s="126"/>
      <c r="C138" s="128"/>
      <c r="D138" s="15" t="str">
        <f t="shared" si="5"/>
        <v/>
      </c>
      <c r="E138" s="51" t="str">
        <f t="shared" si="6"/>
        <v/>
      </c>
      <c r="F138" s="307" t="b">
        <f t="shared" si="7"/>
        <v>0</v>
      </c>
      <c r="G138" s="308">
        <f t="shared" si="8"/>
        <v>1</v>
      </c>
    </row>
    <row r="139" spans="1:7">
      <c r="A139" s="125">
        <v>128</v>
      </c>
      <c r="B139" s="126"/>
      <c r="C139" s="128"/>
      <c r="D139" s="15" t="str">
        <f t="shared" si="5"/>
        <v/>
      </c>
      <c r="E139" s="51" t="str">
        <f t="shared" si="6"/>
        <v/>
      </c>
      <c r="F139" s="307" t="b">
        <f t="shared" si="7"/>
        <v>0</v>
      </c>
      <c r="G139" s="308">
        <f t="shared" si="8"/>
        <v>1</v>
      </c>
    </row>
    <row r="140" spans="1:7">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c r="A141" s="125">
        <v>130</v>
      </c>
      <c r="B141" s="126"/>
      <c r="C141" s="128"/>
      <c r="D141" s="15" t="str">
        <f t="shared" si="9"/>
        <v/>
      </c>
      <c r="E141" s="51" t="str">
        <f t="shared" si="10"/>
        <v/>
      </c>
      <c r="F141" s="307" t="b">
        <f t="shared" si="11"/>
        <v>0</v>
      </c>
      <c r="G141" s="308">
        <f t="shared" ref="G141:G204" si="12">LEN(B141)-LEN(SUBSTITUTE(B141,",",""))+1</f>
        <v>1</v>
      </c>
    </row>
    <row r="142" spans="1:7">
      <c r="A142" s="125">
        <v>131</v>
      </c>
      <c r="B142" s="126"/>
      <c r="C142" s="128"/>
      <c r="D142" s="15" t="str">
        <f t="shared" si="9"/>
        <v/>
      </c>
      <c r="E142" s="51" t="str">
        <f t="shared" si="10"/>
        <v/>
      </c>
      <c r="F142" s="307" t="b">
        <f t="shared" si="11"/>
        <v>0</v>
      </c>
      <c r="G142" s="308">
        <f t="shared" si="12"/>
        <v>1</v>
      </c>
    </row>
    <row r="143" spans="1:7">
      <c r="A143" s="125">
        <v>132</v>
      </c>
      <c r="B143" s="126"/>
      <c r="C143" s="128"/>
      <c r="D143" s="15" t="str">
        <f t="shared" si="9"/>
        <v/>
      </c>
      <c r="E143" s="51" t="str">
        <f t="shared" si="10"/>
        <v/>
      </c>
      <c r="F143" s="307" t="b">
        <f t="shared" si="11"/>
        <v>0</v>
      </c>
      <c r="G143" s="308">
        <f t="shared" si="12"/>
        <v>1</v>
      </c>
    </row>
    <row r="144" spans="1:7">
      <c r="A144" s="125">
        <v>133</v>
      </c>
      <c r="B144" s="126"/>
      <c r="C144" s="128"/>
      <c r="D144" s="15" t="str">
        <f t="shared" si="9"/>
        <v/>
      </c>
      <c r="E144" s="51" t="str">
        <f t="shared" si="10"/>
        <v/>
      </c>
      <c r="F144" s="307" t="b">
        <f t="shared" si="11"/>
        <v>0</v>
      </c>
      <c r="G144" s="308">
        <f t="shared" si="12"/>
        <v>1</v>
      </c>
    </row>
    <row r="145" spans="1:7">
      <c r="A145" s="125">
        <v>134</v>
      </c>
      <c r="B145" s="126"/>
      <c r="C145" s="128"/>
      <c r="D145" s="15" t="str">
        <f t="shared" si="9"/>
        <v/>
      </c>
      <c r="E145" s="51" t="str">
        <f t="shared" si="10"/>
        <v/>
      </c>
      <c r="F145" s="307" t="b">
        <f t="shared" si="11"/>
        <v>0</v>
      </c>
      <c r="G145" s="308">
        <f t="shared" si="12"/>
        <v>1</v>
      </c>
    </row>
    <row r="146" spans="1:7">
      <c r="A146" s="125">
        <v>135</v>
      </c>
      <c r="B146" s="126"/>
      <c r="C146" s="128"/>
      <c r="D146" s="15" t="str">
        <f t="shared" si="9"/>
        <v/>
      </c>
      <c r="E146" s="51" t="str">
        <f t="shared" si="10"/>
        <v/>
      </c>
      <c r="F146" s="307" t="b">
        <f t="shared" si="11"/>
        <v>0</v>
      </c>
      <c r="G146" s="308">
        <f t="shared" si="12"/>
        <v>1</v>
      </c>
    </row>
    <row r="147" spans="1:7">
      <c r="A147" s="125">
        <v>136</v>
      </c>
      <c r="B147" s="126"/>
      <c r="C147" s="128"/>
      <c r="D147" s="15" t="str">
        <f t="shared" si="9"/>
        <v/>
      </c>
      <c r="E147" s="51" t="str">
        <f t="shared" si="10"/>
        <v/>
      </c>
      <c r="F147" s="307" t="b">
        <f t="shared" si="11"/>
        <v>0</v>
      </c>
      <c r="G147" s="308">
        <f t="shared" si="12"/>
        <v>1</v>
      </c>
    </row>
    <row r="148" spans="1:7">
      <c r="A148" s="125">
        <v>137</v>
      </c>
      <c r="B148" s="126"/>
      <c r="C148" s="128"/>
      <c r="D148" s="15" t="str">
        <f t="shared" si="9"/>
        <v/>
      </c>
      <c r="E148" s="51" t="str">
        <f t="shared" si="10"/>
        <v/>
      </c>
      <c r="F148" s="307" t="b">
        <f t="shared" si="11"/>
        <v>0</v>
      </c>
      <c r="G148" s="308">
        <f t="shared" si="12"/>
        <v>1</v>
      </c>
    </row>
    <row r="149" spans="1:7">
      <c r="A149" s="125">
        <v>138</v>
      </c>
      <c r="B149" s="126"/>
      <c r="C149" s="128"/>
      <c r="D149" s="15" t="str">
        <f t="shared" si="9"/>
        <v/>
      </c>
      <c r="E149" s="51" t="str">
        <f t="shared" si="10"/>
        <v/>
      </c>
      <c r="F149" s="307" t="b">
        <f t="shared" si="11"/>
        <v>0</v>
      </c>
      <c r="G149" s="308">
        <f t="shared" si="12"/>
        <v>1</v>
      </c>
    </row>
    <row r="150" spans="1:7">
      <c r="A150" s="125">
        <v>139</v>
      </c>
      <c r="B150" s="126"/>
      <c r="C150" s="128"/>
      <c r="D150" s="15" t="str">
        <f t="shared" si="9"/>
        <v/>
      </c>
      <c r="E150" s="51" t="str">
        <f t="shared" si="10"/>
        <v/>
      </c>
      <c r="F150" s="307" t="b">
        <f t="shared" si="11"/>
        <v>0</v>
      </c>
      <c r="G150" s="308">
        <f t="shared" si="12"/>
        <v>1</v>
      </c>
    </row>
    <row r="151" spans="1:7">
      <c r="A151" s="125">
        <v>140</v>
      </c>
      <c r="B151" s="126"/>
      <c r="C151" s="128"/>
      <c r="D151" s="15" t="str">
        <f t="shared" si="9"/>
        <v/>
      </c>
      <c r="E151" s="51" t="str">
        <f t="shared" si="10"/>
        <v/>
      </c>
      <c r="F151" s="307" t="b">
        <f t="shared" si="11"/>
        <v>0</v>
      </c>
      <c r="G151" s="308">
        <f t="shared" si="12"/>
        <v>1</v>
      </c>
    </row>
    <row r="152" spans="1:7">
      <c r="A152" s="125">
        <v>141</v>
      </c>
      <c r="B152" s="126"/>
      <c r="C152" s="128"/>
      <c r="D152" s="15" t="str">
        <f t="shared" si="9"/>
        <v/>
      </c>
      <c r="E152" s="51" t="str">
        <f t="shared" si="10"/>
        <v/>
      </c>
      <c r="F152" s="307" t="b">
        <f t="shared" si="11"/>
        <v>0</v>
      </c>
      <c r="G152" s="308">
        <f t="shared" si="12"/>
        <v>1</v>
      </c>
    </row>
    <row r="153" spans="1:7">
      <c r="A153" s="125">
        <v>142</v>
      </c>
      <c r="B153" s="126"/>
      <c r="C153" s="128"/>
      <c r="D153" s="15" t="str">
        <f t="shared" si="9"/>
        <v/>
      </c>
      <c r="E153" s="51" t="str">
        <f t="shared" si="10"/>
        <v/>
      </c>
      <c r="F153" s="307" t="b">
        <f t="shared" si="11"/>
        <v>0</v>
      </c>
      <c r="G153" s="308">
        <f t="shared" si="12"/>
        <v>1</v>
      </c>
    </row>
    <row r="154" spans="1:7">
      <c r="A154" s="125">
        <v>143</v>
      </c>
      <c r="B154" s="126"/>
      <c r="C154" s="128"/>
      <c r="D154" s="15" t="str">
        <f t="shared" si="9"/>
        <v/>
      </c>
      <c r="E154" s="51" t="str">
        <f t="shared" si="10"/>
        <v/>
      </c>
      <c r="F154" s="307" t="b">
        <f t="shared" si="11"/>
        <v>0</v>
      </c>
      <c r="G154" s="308">
        <f t="shared" si="12"/>
        <v>1</v>
      </c>
    </row>
    <row r="155" spans="1:7">
      <c r="A155" s="125">
        <v>144</v>
      </c>
      <c r="B155" s="126"/>
      <c r="C155" s="128"/>
      <c r="D155" s="15" t="str">
        <f t="shared" si="9"/>
        <v/>
      </c>
      <c r="E155" s="51" t="str">
        <f t="shared" si="10"/>
        <v/>
      </c>
      <c r="F155" s="307" t="b">
        <f t="shared" si="11"/>
        <v>0</v>
      </c>
      <c r="G155" s="308">
        <f t="shared" si="12"/>
        <v>1</v>
      </c>
    </row>
    <row r="156" spans="1:7">
      <c r="A156" s="125">
        <v>145</v>
      </c>
      <c r="B156" s="126"/>
      <c r="C156" s="128"/>
      <c r="D156" s="15" t="str">
        <f t="shared" si="9"/>
        <v/>
      </c>
      <c r="E156" s="51" t="str">
        <f t="shared" si="10"/>
        <v/>
      </c>
      <c r="F156" s="307" t="b">
        <f t="shared" si="11"/>
        <v>0</v>
      </c>
      <c r="G156" s="308">
        <f t="shared" si="12"/>
        <v>1</v>
      </c>
    </row>
    <row r="157" spans="1:7">
      <c r="A157" s="125">
        <v>146</v>
      </c>
      <c r="B157" s="126"/>
      <c r="C157" s="128"/>
      <c r="D157" s="15" t="str">
        <f t="shared" si="9"/>
        <v/>
      </c>
      <c r="E157" s="51" t="str">
        <f t="shared" si="10"/>
        <v/>
      </c>
      <c r="F157" s="307" t="b">
        <f t="shared" si="11"/>
        <v>0</v>
      </c>
      <c r="G157" s="308">
        <f t="shared" si="12"/>
        <v>1</v>
      </c>
    </row>
    <row r="158" spans="1:7">
      <c r="A158" s="125">
        <v>147</v>
      </c>
      <c r="B158" s="126"/>
      <c r="C158" s="128"/>
      <c r="D158" s="15" t="str">
        <f t="shared" si="9"/>
        <v/>
      </c>
      <c r="E158" s="51" t="str">
        <f t="shared" si="10"/>
        <v/>
      </c>
      <c r="F158" s="307" t="b">
        <f t="shared" si="11"/>
        <v>0</v>
      </c>
      <c r="G158" s="308">
        <f t="shared" si="12"/>
        <v>1</v>
      </c>
    </row>
    <row r="159" spans="1:7">
      <c r="A159" s="125">
        <v>148</v>
      </c>
      <c r="B159" s="126"/>
      <c r="C159" s="128"/>
      <c r="D159" s="15" t="str">
        <f t="shared" si="9"/>
        <v/>
      </c>
      <c r="E159" s="51" t="str">
        <f t="shared" si="10"/>
        <v/>
      </c>
      <c r="F159" s="307" t="b">
        <f t="shared" si="11"/>
        <v>0</v>
      </c>
      <c r="G159" s="308">
        <f t="shared" si="12"/>
        <v>1</v>
      </c>
    </row>
    <row r="160" spans="1:7">
      <c r="A160" s="125">
        <v>149</v>
      </c>
      <c r="B160" s="126"/>
      <c r="C160" s="128"/>
      <c r="D160" s="15" t="str">
        <f t="shared" si="9"/>
        <v/>
      </c>
      <c r="E160" s="51" t="str">
        <f t="shared" si="10"/>
        <v/>
      </c>
      <c r="F160" s="307" t="b">
        <f t="shared" si="11"/>
        <v>0</v>
      </c>
      <c r="G160" s="308">
        <f t="shared" si="12"/>
        <v>1</v>
      </c>
    </row>
    <row r="161" spans="1:7">
      <c r="A161" s="125">
        <v>150</v>
      </c>
      <c r="B161" s="126"/>
      <c r="C161" s="128"/>
      <c r="D161" s="15" t="str">
        <f t="shared" si="9"/>
        <v/>
      </c>
      <c r="E161" s="51" t="str">
        <f t="shared" si="10"/>
        <v/>
      </c>
      <c r="F161" s="307" t="b">
        <f t="shared" si="11"/>
        <v>0</v>
      </c>
      <c r="G161" s="308">
        <f t="shared" si="12"/>
        <v>1</v>
      </c>
    </row>
    <row r="162" spans="1:7">
      <c r="A162" s="125">
        <v>151</v>
      </c>
      <c r="B162" s="126"/>
      <c r="C162" s="128"/>
      <c r="D162" s="15" t="str">
        <f t="shared" si="9"/>
        <v/>
      </c>
      <c r="E162" s="51" t="str">
        <f t="shared" si="10"/>
        <v/>
      </c>
      <c r="F162" s="307" t="b">
        <f t="shared" si="11"/>
        <v>0</v>
      </c>
      <c r="G162" s="308">
        <f t="shared" si="12"/>
        <v>1</v>
      </c>
    </row>
    <row r="163" spans="1:7">
      <c r="A163" s="125">
        <v>152</v>
      </c>
      <c r="B163" s="126"/>
      <c r="C163" s="128"/>
      <c r="D163" s="15" t="str">
        <f t="shared" si="9"/>
        <v/>
      </c>
      <c r="E163" s="51" t="str">
        <f t="shared" si="10"/>
        <v/>
      </c>
      <c r="F163" s="307" t="b">
        <f t="shared" si="11"/>
        <v>0</v>
      </c>
      <c r="G163" s="308">
        <f t="shared" si="12"/>
        <v>1</v>
      </c>
    </row>
    <row r="164" spans="1:7">
      <c r="A164" s="125">
        <v>153</v>
      </c>
      <c r="B164" s="126"/>
      <c r="C164" s="128"/>
      <c r="D164" s="15" t="str">
        <f t="shared" si="9"/>
        <v/>
      </c>
      <c r="E164" s="51" t="str">
        <f t="shared" si="10"/>
        <v/>
      </c>
      <c r="F164" s="307" t="b">
        <f t="shared" si="11"/>
        <v>0</v>
      </c>
      <c r="G164" s="308">
        <f t="shared" si="12"/>
        <v>1</v>
      </c>
    </row>
    <row r="165" spans="1:7">
      <c r="A165" s="125">
        <v>154</v>
      </c>
      <c r="B165" s="126"/>
      <c r="C165" s="128"/>
      <c r="D165" s="15" t="str">
        <f t="shared" si="9"/>
        <v/>
      </c>
      <c r="E165" s="51" t="str">
        <f t="shared" si="10"/>
        <v/>
      </c>
      <c r="F165" s="307" t="b">
        <f t="shared" si="11"/>
        <v>0</v>
      </c>
      <c r="G165" s="308">
        <f t="shared" si="12"/>
        <v>1</v>
      </c>
    </row>
    <row r="166" spans="1:7">
      <c r="A166" s="125">
        <v>155</v>
      </c>
      <c r="B166" s="126"/>
      <c r="C166" s="128"/>
      <c r="D166" s="15" t="str">
        <f t="shared" si="9"/>
        <v/>
      </c>
      <c r="E166" s="51" t="str">
        <f t="shared" si="10"/>
        <v/>
      </c>
      <c r="F166" s="307" t="b">
        <f t="shared" si="11"/>
        <v>0</v>
      </c>
      <c r="G166" s="308">
        <f t="shared" si="12"/>
        <v>1</v>
      </c>
    </row>
    <row r="167" spans="1:7">
      <c r="A167" s="125">
        <v>156</v>
      </c>
      <c r="B167" s="126"/>
      <c r="C167" s="128"/>
      <c r="D167" s="15" t="str">
        <f t="shared" si="9"/>
        <v/>
      </c>
      <c r="E167" s="51" t="str">
        <f t="shared" si="10"/>
        <v/>
      </c>
      <c r="F167" s="307" t="b">
        <f t="shared" si="11"/>
        <v>0</v>
      </c>
      <c r="G167" s="308">
        <f t="shared" si="12"/>
        <v>1</v>
      </c>
    </row>
    <row r="168" spans="1:7">
      <c r="A168" s="125">
        <v>157</v>
      </c>
      <c r="B168" s="126"/>
      <c r="C168" s="128"/>
      <c r="D168" s="15" t="str">
        <f t="shared" si="9"/>
        <v/>
      </c>
      <c r="E168" s="51" t="str">
        <f t="shared" si="10"/>
        <v/>
      </c>
      <c r="F168" s="307" t="b">
        <f t="shared" si="11"/>
        <v>0</v>
      </c>
      <c r="G168" s="308">
        <f t="shared" si="12"/>
        <v>1</v>
      </c>
    </row>
    <row r="169" spans="1:7">
      <c r="A169" s="125">
        <v>158</v>
      </c>
      <c r="B169" s="126"/>
      <c r="C169" s="128"/>
      <c r="D169" s="15" t="str">
        <f t="shared" si="9"/>
        <v/>
      </c>
      <c r="E169" s="51" t="str">
        <f t="shared" si="10"/>
        <v/>
      </c>
      <c r="F169" s="307" t="b">
        <f t="shared" si="11"/>
        <v>0</v>
      </c>
      <c r="G169" s="308">
        <f t="shared" si="12"/>
        <v>1</v>
      </c>
    </row>
    <row r="170" spans="1:7">
      <c r="A170" s="125">
        <v>159</v>
      </c>
      <c r="B170" s="126"/>
      <c r="C170" s="128"/>
      <c r="D170" s="15" t="str">
        <f t="shared" si="9"/>
        <v/>
      </c>
      <c r="E170" s="51" t="str">
        <f t="shared" si="10"/>
        <v/>
      </c>
      <c r="F170" s="307" t="b">
        <f t="shared" si="11"/>
        <v>0</v>
      </c>
      <c r="G170" s="308">
        <f t="shared" si="12"/>
        <v>1</v>
      </c>
    </row>
    <row r="171" spans="1:7">
      <c r="A171" s="125">
        <v>160</v>
      </c>
      <c r="B171" s="126"/>
      <c r="C171" s="128"/>
      <c r="D171" s="15" t="str">
        <f t="shared" si="9"/>
        <v/>
      </c>
      <c r="E171" s="51" t="str">
        <f t="shared" si="10"/>
        <v/>
      </c>
      <c r="F171" s="307" t="b">
        <f t="shared" si="11"/>
        <v>0</v>
      </c>
      <c r="G171" s="308">
        <f t="shared" si="12"/>
        <v>1</v>
      </c>
    </row>
    <row r="172" spans="1:7">
      <c r="A172" s="125">
        <v>161</v>
      </c>
      <c r="B172" s="126"/>
      <c r="C172" s="128"/>
      <c r="D172" s="15" t="str">
        <f t="shared" si="9"/>
        <v/>
      </c>
      <c r="E172" s="51" t="str">
        <f t="shared" si="10"/>
        <v/>
      </c>
      <c r="F172" s="307" t="b">
        <f t="shared" si="11"/>
        <v>0</v>
      </c>
      <c r="G172" s="308">
        <f t="shared" si="12"/>
        <v>1</v>
      </c>
    </row>
    <row r="173" spans="1:7">
      <c r="A173" s="125">
        <v>162</v>
      </c>
      <c r="B173" s="126"/>
      <c r="C173" s="128"/>
      <c r="D173" s="15" t="str">
        <f t="shared" si="9"/>
        <v/>
      </c>
      <c r="E173" s="51" t="str">
        <f t="shared" si="10"/>
        <v/>
      </c>
      <c r="F173" s="307" t="b">
        <f t="shared" si="11"/>
        <v>0</v>
      </c>
      <c r="G173" s="308">
        <f t="shared" si="12"/>
        <v>1</v>
      </c>
    </row>
    <row r="174" spans="1:7">
      <c r="A174" s="125">
        <v>163</v>
      </c>
      <c r="B174" s="126"/>
      <c r="C174" s="128"/>
      <c r="D174" s="15" t="str">
        <f t="shared" si="9"/>
        <v/>
      </c>
      <c r="E174" s="51" t="str">
        <f t="shared" si="10"/>
        <v/>
      </c>
      <c r="F174" s="307" t="b">
        <f t="shared" si="11"/>
        <v>0</v>
      </c>
      <c r="G174" s="308">
        <f t="shared" si="12"/>
        <v>1</v>
      </c>
    </row>
    <row r="175" spans="1:7">
      <c r="A175" s="125">
        <v>164</v>
      </c>
      <c r="B175" s="126"/>
      <c r="C175" s="128"/>
      <c r="D175" s="15" t="str">
        <f t="shared" si="9"/>
        <v/>
      </c>
      <c r="E175" s="51" t="str">
        <f t="shared" si="10"/>
        <v/>
      </c>
      <c r="F175" s="307" t="b">
        <f t="shared" si="11"/>
        <v>0</v>
      </c>
      <c r="G175" s="308">
        <f t="shared" si="12"/>
        <v>1</v>
      </c>
    </row>
    <row r="176" spans="1:7">
      <c r="A176" s="125">
        <v>165</v>
      </c>
      <c r="B176" s="126"/>
      <c r="C176" s="128"/>
      <c r="D176" s="15" t="str">
        <f t="shared" si="9"/>
        <v/>
      </c>
      <c r="E176" s="51" t="str">
        <f t="shared" si="10"/>
        <v/>
      </c>
      <c r="F176" s="307" t="b">
        <f t="shared" si="11"/>
        <v>0</v>
      </c>
      <c r="G176" s="308">
        <f t="shared" si="12"/>
        <v>1</v>
      </c>
    </row>
    <row r="177" spans="1:7">
      <c r="A177" s="125">
        <v>166</v>
      </c>
      <c r="B177" s="126"/>
      <c r="C177" s="128"/>
      <c r="D177" s="15" t="str">
        <f t="shared" si="9"/>
        <v/>
      </c>
      <c r="E177" s="51" t="str">
        <f t="shared" si="10"/>
        <v/>
      </c>
      <c r="F177" s="307" t="b">
        <f t="shared" si="11"/>
        <v>0</v>
      </c>
      <c r="G177" s="308">
        <f t="shared" si="12"/>
        <v>1</v>
      </c>
    </row>
    <row r="178" spans="1:7">
      <c r="A178" s="125">
        <v>167</v>
      </c>
      <c r="B178" s="126"/>
      <c r="C178" s="128"/>
      <c r="D178" s="15" t="str">
        <f t="shared" si="9"/>
        <v/>
      </c>
      <c r="E178" s="51" t="str">
        <f t="shared" si="10"/>
        <v/>
      </c>
      <c r="F178" s="307" t="b">
        <f t="shared" si="11"/>
        <v>0</v>
      </c>
      <c r="G178" s="308">
        <f t="shared" si="12"/>
        <v>1</v>
      </c>
    </row>
    <row r="179" spans="1:7">
      <c r="A179" s="125">
        <v>168</v>
      </c>
      <c r="B179" s="126"/>
      <c r="C179" s="128"/>
      <c r="D179" s="15" t="str">
        <f t="shared" si="9"/>
        <v/>
      </c>
      <c r="E179" s="51" t="str">
        <f t="shared" si="10"/>
        <v/>
      </c>
      <c r="F179" s="307" t="b">
        <f t="shared" si="11"/>
        <v>0</v>
      </c>
      <c r="G179" s="308">
        <f t="shared" si="12"/>
        <v>1</v>
      </c>
    </row>
    <row r="180" spans="1:7">
      <c r="A180" s="125">
        <v>169</v>
      </c>
      <c r="B180" s="126"/>
      <c r="C180" s="128"/>
      <c r="D180" s="15" t="str">
        <f t="shared" si="9"/>
        <v/>
      </c>
      <c r="E180" s="51" t="str">
        <f t="shared" si="10"/>
        <v/>
      </c>
      <c r="F180" s="307" t="b">
        <f t="shared" si="11"/>
        <v>0</v>
      </c>
      <c r="G180" s="308">
        <f t="shared" si="12"/>
        <v>1</v>
      </c>
    </row>
    <row r="181" spans="1:7">
      <c r="A181" s="125">
        <v>170</v>
      </c>
      <c r="B181" s="126"/>
      <c r="C181" s="128"/>
      <c r="D181" s="15" t="str">
        <f t="shared" si="9"/>
        <v/>
      </c>
      <c r="E181" s="51" t="str">
        <f t="shared" si="10"/>
        <v/>
      </c>
      <c r="F181" s="307" t="b">
        <f t="shared" si="11"/>
        <v>0</v>
      </c>
      <c r="G181" s="308">
        <f t="shared" si="12"/>
        <v>1</v>
      </c>
    </row>
    <row r="182" spans="1:7">
      <c r="A182" s="125">
        <v>171</v>
      </c>
      <c r="B182" s="126"/>
      <c r="C182" s="128"/>
      <c r="D182" s="15" t="str">
        <f t="shared" si="9"/>
        <v/>
      </c>
      <c r="E182" s="51" t="str">
        <f t="shared" si="10"/>
        <v/>
      </c>
      <c r="F182" s="307" t="b">
        <f t="shared" si="11"/>
        <v>0</v>
      </c>
      <c r="G182" s="308">
        <f t="shared" si="12"/>
        <v>1</v>
      </c>
    </row>
    <row r="183" spans="1:7">
      <c r="A183" s="125">
        <v>172</v>
      </c>
      <c r="B183" s="126"/>
      <c r="C183" s="128"/>
      <c r="D183" s="15" t="str">
        <f t="shared" si="9"/>
        <v/>
      </c>
      <c r="E183" s="51" t="str">
        <f t="shared" si="10"/>
        <v/>
      </c>
      <c r="F183" s="307" t="b">
        <f t="shared" si="11"/>
        <v>0</v>
      </c>
      <c r="G183" s="308">
        <f t="shared" si="12"/>
        <v>1</v>
      </c>
    </row>
    <row r="184" spans="1:7">
      <c r="A184" s="125">
        <v>173</v>
      </c>
      <c r="B184" s="126"/>
      <c r="C184" s="128"/>
      <c r="D184" s="15" t="str">
        <f t="shared" si="9"/>
        <v/>
      </c>
      <c r="E184" s="51" t="str">
        <f t="shared" si="10"/>
        <v/>
      </c>
      <c r="F184" s="307" t="b">
        <f t="shared" si="11"/>
        <v>0</v>
      </c>
      <c r="G184" s="308">
        <f t="shared" si="12"/>
        <v>1</v>
      </c>
    </row>
    <row r="185" spans="1:7">
      <c r="A185" s="125">
        <v>174</v>
      </c>
      <c r="B185" s="126"/>
      <c r="C185" s="128"/>
      <c r="D185" s="15" t="str">
        <f t="shared" si="9"/>
        <v/>
      </c>
      <c r="E185" s="51" t="str">
        <f t="shared" si="10"/>
        <v/>
      </c>
      <c r="F185" s="307" t="b">
        <f t="shared" si="11"/>
        <v>0</v>
      </c>
      <c r="G185" s="308">
        <f t="shared" si="12"/>
        <v>1</v>
      </c>
    </row>
    <row r="186" spans="1:7">
      <c r="A186" s="125">
        <v>175</v>
      </c>
      <c r="B186" s="126"/>
      <c r="C186" s="128"/>
      <c r="D186" s="15" t="str">
        <f t="shared" si="9"/>
        <v/>
      </c>
      <c r="E186" s="51" t="str">
        <f t="shared" si="10"/>
        <v/>
      </c>
      <c r="F186" s="307" t="b">
        <f t="shared" si="11"/>
        <v>0</v>
      </c>
      <c r="G186" s="308">
        <f t="shared" si="12"/>
        <v>1</v>
      </c>
    </row>
    <row r="187" spans="1:7">
      <c r="A187" s="125">
        <v>176</v>
      </c>
      <c r="B187" s="126"/>
      <c r="C187" s="128"/>
      <c r="D187" s="15" t="str">
        <f t="shared" si="9"/>
        <v/>
      </c>
      <c r="E187" s="51" t="str">
        <f t="shared" si="10"/>
        <v/>
      </c>
      <c r="F187" s="307" t="b">
        <f t="shared" si="11"/>
        <v>0</v>
      </c>
      <c r="G187" s="308">
        <f t="shared" si="12"/>
        <v>1</v>
      </c>
    </row>
    <row r="188" spans="1:7">
      <c r="A188" s="125">
        <v>177</v>
      </c>
      <c r="B188" s="126"/>
      <c r="C188" s="128"/>
      <c r="D188" s="15" t="str">
        <f t="shared" si="9"/>
        <v/>
      </c>
      <c r="E188" s="51" t="str">
        <f t="shared" si="10"/>
        <v/>
      </c>
      <c r="F188" s="307" t="b">
        <f t="shared" si="11"/>
        <v>0</v>
      </c>
      <c r="G188" s="308">
        <f t="shared" si="12"/>
        <v>1</v>
      </c>
    </row>
    <row r="189" spans="1:7">
      <c r="A189" s="125">
        <v>178</v>
      </c>
      <c r="B189" s="126"/>
      <c r="C189" s="128"/>
      <c r="D189" s="15" t="str">
        <f t="shared" si="9"/>
        <v/>
      </c>
      <c r="E189" s="51" t="str">
        <f t="shared" si="10"/>
        <v/>
      </c>
      <c r="F189" s="307" t="b">
        <f t="shared" si="11"/>
        <v>0</v>
      </c>
      <c r="G189" s="308">
        <f t="shared" si="12"/>
        <v>1</v>
      </c>
    </row>
    <row r="190" spans="1:7">
      <c r="A190" s="125">
        <v>179</v>
      </c>
      <c r="B190" s="126"/>
      <c r="C190" s="128"/>
      <c r="D190" s="15" t="str">
        <f t="shared" si="9"/>
        <v/>
      </c>
      <c r="E190" s="51" t="str">
        <f t="shared" si="10"/>
        <v/>
      </c>
      <c r="F190" s="307" t="b">
        <f t="shared" si="11"/>
        <v>0</v>
      </c>
      <c r="G190" s="308">
        <f t="shared" si="12"/>
        <v>1</v>
      </c>
    </row>
    <row r="191" spans="1:7">
      <c r="A191" s="125">
        <v>180</v>
      </c>
      <c r="B191" s="126"/>
      <c r="C191" s="128"/>
      <c r="D191" s="15" t="str">
        <f t="shared" si="9"/>
        <v/>
      </c>
      <c r="E191" s="51" t="str">
        <f t="shared" si="10"/>
        <v/>
      </c>
      <c r="F191" s="307" t="b">
        <f t="shared" si="11"/>
        <v>0</v>
      </c>
      <c r="G191" s="308">
        <f t="shared" si="12"/>
        <v>1</v>
      </c>
    </row>
    <row r="192" spans="1:7">
      <c r="A192" s="125">
        <v>181</v>
      </c>
      <c r="B192" s="126"/>
      <c r="C192" s="128"/>
      <c r="D192" s="15" t="str">
        <f t="shared" si="9"/>
        <v/>
      </c>
      <c r="E192" s="51" t="str">
        <f t="shared" si="10"/>
        <v/>
      </c>
      <c r="F192" s="307" t="b">
        <f t="shared" si="11"/>
        <v>0</v>
      </c>
      <c r="G192" s="308">
        <f t="shared" si="12"/>
        <v>1</v>
      </c>
    </row>
    <row r="193" spans="1:7">
      <c r="A193" s="125">
        <v>182</v>
      </c>
      <c r="B193" s="126"/>
      <c r="C193" s="128"/>
      <c r="D193" s="15" t="str">
        <f t="shared" si="9"/>
        <v/>
      </c>
      <c r="E193" s="51" t="str">
        <f t="shared" si="10"/>
        <v/>
      </c>
      <c r="F193" s="307" t="b">
        <f t="shared" si="11"/>
        <v>0</v>
      </c>
      <c r="G193" s="308">
        <f t="shared" si="12"/>
        <v>1</v>
      </c>
    </row>
    <row r="194" spans="1:7">
      <c r="A194" s="125">
        <v>183</v>
      </c>
      <c r="B194" s="126"/>
      <c r="C194" s="128"/>
      <c r="D194" s="15" t="str">
        <f t="shared" si="9"/>
        <v/>
      </c>
      <c r="E194" s="51" t="str">
        <f t="shared" si="10"/>
        <v/>
      </c>
      <c r="F194" s="307" t="b">
        <f t="shared" si="11"/>
        <v>0</v>
      </c>
      <c r="G194" s="308">
        <f t="shared" si="12"/>
        <v>1</v>
      </c>
    </row>
    <row r="195" spans="1:7">
      <c r="A195" s="125">
        <v>184</v>
      </c>
      <c r="B195" s="126"/>
      <c r="C195" s="128"/>
      <c r="D195" s="15" t="str">
        <f t="shared" si="9"/>
        <v/>
      </c>
      <c r="E195" s="51" t="str">
        <f t="shared" si="10"/>
        <v/>
      </c>
      <c r="F195" s="307" t="b">
        <f t="shared" si="11"/>
        <v>0</v>
      </c>
      <c r="G195" s="308">
        <f t="shared" si="12"/>
        <v>1</v>
      </c>
    </row>
    <row r="196" spans="1:7">
      <c r="A196" s="125">
        <v>185</v>
      </c>
      <c r="B196" s="126"/>
      <c r="C196" s="128"/>
      <c r="D196" s="15" t="str">
        <f t="shared" si="9"/>
        <v/>
      </c>
      <c r="E196" s="51" t="str">
        <f t="shared" si="10"/>
        <v/>
      </c>
      <c r="F196" s="307" t="b">
        <f t="shared" si="11"/>
        <v>0</v>
      </c>
      <c r="G196" s="308">
        <f t="shared" si="12"/>
        <v>1</v>
      </c>
    </row>
    <row r="197" spans="1:7">
      <c r="A197" s="125">
        <v>186</v>
      </c>
      <c r="B197" s="126"/>
      <c r="C197" s="128"/>
      <c r="D197" s="15" t="str">
        <f t="shared" si="9"/>
        <v/>
      </c>
      <c r="E197" s="51" t="str">
        <f t="shared" si="10"/>
        <v/>
      </c>
      <c r="F197" s="307" t="b">
        <f t="shared" si="11"/>
        <v>0</v>
      </c>
      <c r="G197" s="308">
        <f t="shared" si="12"/>
        <v>1</v>
      </c>
    </row>
    <row r="198" spans="1:7">
      <c r="A198" s="125">
        <v>187</v>
      </c>
      <c r="B198" s="126"/>
      <c r="C198" s="128"/>
      <c r="D198" s="15" t="str">
        <f t="shared" si="9"/>
        <v/>
      </c>
      <c r="E198" s="51" t="str">
        <f t="shared" si="10"/>
        <v/>
      </c>
      <c r="F198" s="307" t="b">
        <f t="shared" si="11"/>
        <v>0</v>
      </c>
      <c r="G198" s="308">
        <f t="shared" si="12"/>
        <v>1</v>
      </c>
    </row>
    <row r="199" spans="1:7">
      <c r="A199" s="125">
        <v>188</v>
      </c>
      <c r="B199" s="126"/>
      <c r="C199" s="128"/>
      <c r="D199" s="15" t="str">
        <f t="shared" si="9"/>
        <v/>
      </c>
      <c r="E199" s="51" t="str">
        <f t="shared" si="10"/>
        <v/>
      </c>
      <c r="F199" s="307" t="b">
        <f t="shared" si="11"/>
        <v>0</v>
      </c>
      <c r="G199" s="308">
        <f t="shared" si="12"/>
        <v>1</v>
      </c>
    </row>
    <row r="200" spans="1:7">
      <c r="A200" s="125">
        <v>189</v>
      </c>
      <c r="B200" s="126"/>
      <c r="C200" s="128"/>
      <c r="D200" s="15" t="str">
        <f t="shared" si="9"/>
        <v/>
      </c>
      <c r="E200" s="51" t="str">
        <f t="shared" si="10"/>
        <v/>
      </c>
      <c r="F200" s="307" t="b">
        <f t="shared" si="11"/>
        <v>0</v>
      </c>
      <c r="G200" s="308">
        <f t="shared" si="12"/>
        <v>1</v>
      </c>
    </row>
    <row r="201" spans="1:7">
      <c r="A201" s="125">
        <v>190</v>
      </c>
      <c r="B201" s="126"/>
      <c r="C201" s="128"/>
      <c r="D201" s="15" t="str">
        <f t="shared" si="9"/>
        <v/>
      </c>
      <c r="E201" s="51" t="str">
        <f t="shared" si="10"/>
        <v/>
      </c>
      <c r="F201" s="307" t="b">
        <f t="shared" si="11"/>
        <v>0</v>
      </c>
      <c r="G201" s="308">
        <f t="shared" si="12"/>
        <v>1</v>
      </c>
    </row>
    <row r="202" spans="1:7">
      <c r="A202" s="125">
        <v>191</v>
      </c>
      <c r="B202" s="126"/>
      <c r="C202" s="128"/>
      <c r="D202" s="15" t="str">
        <f t="shared" si="9"/>
        <v/>
      </c>
      <c r="E202" s="51" t="str">
        <f t="shared" si="10"/>
        <v/>
      </c>
      <c r="F202" s="307" t="b">
        <f t="shared" si="11"/>
        <v>0</v>
      </c>
      <c r="G202" s="308">
        <f t="shared" si="12"/>
        <v>1</v>
      </c>
    </row>
    <row r="203" spans="1:7">
      <c r="A203" s="125">
        <v>192</v>
      </c>
      <c r="B203" s="126"/>
      <c r="C203" s="128"/>
      <c r="D203" s="15" t="str">
        <f t="shared" si="9"/>
        <v/>
      </c>
      <c r="E203" s="51" t="str">
        <f t="shared" si="10"/>
        <v/>
      </c>
      <c r="F203" s="307" t="b">
        <f t="shared" si="11"/>
        <v>0</v>
      </c>
      <c r="G203" s="308">
        <f t="shared" si="12"/>
        <v>1</v>
      </c>
    </row>
    <row r="204" spans="1:7">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c r="A205" s="125">
        <v>194</v>
      </c>
      <c r="B205" s="126"/>
      <c r="C205" s="128"/>
      <c r="D205" s="15" t="str">
        <f t="shared" si="13"/>
        <v/>
      </c>
      <c r="E205" s="51" t="str">
        <f t="shared" si="14"/>
        <v/>
      </c>
      <c r="F205" s="307" t="b">
        <f t="shared" si="15"/>
        <v>0</v>
      </c>
      <c r="G205" s="308">
        <f t="shared" ref="G205:G261" si="16">LEN(B205)-LEN(SUBSTITUTE(B205,",",""))+1</f>
        <v>1</v>
      </c>
    </row>
    <row r="206" spans="1:7">
      <c r="A206" s="125">
        <v>195</v>
      </c>
      <c r="B206" s="126"/>
      <c r="C206" s="128"/>
      <c r="D206" s="15" t="str">
        <f t="shared" si="13"/>
        <v/>
      </c>
      <c r="E206" s="51" t="str">
        <f t="shared" si="14"/>
        <v/>
      </c>
      <c r="F206" s="307" t="b">
        <f t="shared" si="15"/>
        <v>0</v>
      </c>
      <c r="G206" s="308">
        <f t="shared" si="16"/>
        <v>1</v>
      </c>
    </row>
    <row r="207" spans="1:7">
      <c r="A207" s="125">
        <v>196</v>
      </c>
      <c r="B207" s="126"/>
      <c r="C207" s="128"/>
      <c r="D207" s="15" t="str">
        <f t="shared" si="13"/>
        <v/>
      </c>
      <c r="E207" s="51" t="str">
        <f t="shared" si="14"/>
        <v/>
      </c>
      <c r="F207" s="307" t="b">
        <f t="shared" si="15"/>
        <v>0</v>
      </c>
      <c r="G207" s="308">
        <f t="shared" si="16"/>
        <v>1</v>
      </c>
    </row>
    <row r="208" spans="1:7">
      <c r="A208" s="125">
        <v>197</v>
      </c>
      <c r="B208" s="126"/>
      <c r="C208" s="128"/>
      <c r="D208" s="15" t="str">
        <f t="shared" si="13"/>
        <v/>
      </c>
      <c r="E208" s="51" t="str">
        <f t="shared" si="14"/>
        <v/>
      </c>
      <c r="F208" s="307" t="b">
        <f t="shared" si="15"/>
        <v>0</v>
      </c>
      <c r="G208" s="308">
        <f t="shared" si="16"/>
        <v>1</v>
      </c>
    </row>
    <row r="209" spans="1:7">
      <c r="A209" s="125">
        <v>198</v>
      </c>
      <c r="B209" s="126"/>
      <c r="C209" s="128"/>
      <c r="D209" s="15" t="str">
        <f t="shared" si="13"/>
        <v/>
      </c>
      <c r="E209" s="51" t="str">
        <f t="shared" si="14"/>
        <v/>
      </c>
      <c r="F209" s="307" t="b">
        <f t="shared" si="15"/>
        <v>0</v>
      </c>
      <c r="G209" s="308">
        <f t="shared" si="16"/>
        <v>1</v>
      </c>
    </row>
    <row r="210" spans="1:7">
      <c r="A210" s="125">
        <v>199</v>
      </c>
      <c r="B210" s="126"/>
      <c r="C210" s="128"/>
      <c r="D210" s="15" t="str">
        <f t="shared" si="13"/>
        <v/>
      </c>
      <c r="E210" s="51" t="str">
        <f t="shared" si="14"/>
        <v/>
      </c>
      <c r="F210" s="307" t="b">
        <f t="shared" si="15"/>
        <v>0</v>
      </c>
      <c r="G210" s="308">
        <f t="shared" si="16"/>
        <v>1</v>
      </c>
    </row>
    <row r="211" spans="1:7">
      <c r="A211" s="125">
        <v>200</v>
      </c>
      <c r="B211" s="126"/>
      <c r="C211" s="128"/>
      <c r="D211" s="15" t="str">
        <f t="shared" si="13"/>
        <v/>
      </c>
      <c r="E211" s="51" t="str">
        <f t="shared" si="14"/>
        <v/>
      </c>
      <c r="F211" s="307" t="b">
        <f t="shared" si="15"/>
        <v>0</v>
      </c>
      <c r="G211" s="308">
        <f t="shared" si="16"/>
        <v>1</v>
      </c>
    </row>
    <row r="212" spans="1:7">
      <c r="A212" s="125">
        <v>201</v>
      </c>
      <c r="B212" s="126"/>
      <c r="C212" s="128"/>
      <c r="D212" s="15" t="str">
        <f t="shared" si="13"/>
        <v/>
      </c>
      <c r="E212" s="51" t="str">
        <f t="shared" si="14"/>
        <v/>
      </c>
      <c r="F212" s="307" t="b">
        <f t="shared" si="15"/>
        <v>0</v>
      </c>
      <c r="G212" s="308">
        <f t="shared" si="16"/>
        <v>1</v>
      </c>
    </row>
    <row r="213" spans="1:7">
      <c r="A213" s="125">
        <v>202</v>
      </c>
      <c r="B213" s="126"/>
      <c r="C213" s="128"/>
      <c r="D213" s="15" t="str">
        <f t="shared" si="13"/>
        <v/>
      </c>
      <c r="E213" s="51" t="str">
        <f t="shared" si="14"/>
        <v/>
      </c>
      <c r="F213" s="307" t="b">
        <f t="shared" si="15"/>
        <v>0</v>
      </c>
      <c r="G213" s="308">
        <f t="shared" si="16"/>
        <v>1</v>
      </c>
    </row>
    <row r="214" spans="1:7">
      <c r="A214" s="125">
        <v>203</v>
      </c>
      <c r="B214" s="126"/>
      <c r="C214" s="128"/>
      <c r="D214" s="15" t="str">
        <f t="shared" si="13"/>
        <v/>
      </c>
      <c r="E214" s="51" t="str">
        <f t="shared" si="14"/>
        <v/>
      </c>
      <c r="F214" s="307" t="b">
        <f t="shared" si="15"/>
        <v>0</v>
      </c>
      <c r="G214" s="308">
        <f t="shared" si="16"/>
        <v>1</v>
      </c>
    </row>
    <row r="215" spans="1:7">
      <c r="A215" s="125">
        <v>204</v>
      </c>
      <c r="B215" s="126"/>
      <c r="C215" s="128"/>
      <c r="D215" s="15" t="str">
        <f t="shared" si="13"/>
        <v/>
      </c>
      <c r="E215" s="51" t="str">
        <f t="shared" si="14"/>
        <v/>
      </c>
      <c r="F215" s="307" t="b">
        <f t="shared" si="15"/>
        <v>0</v>
      </c>
      <c r="G215" s="308">
        <f t="shared" si="16"/>
        <v>1</v>
      </c>
    </row>
    <row r="216" spans="1:7">
      <c r="A216" s="125">
        <v>205</v>
      </c>
      <c r="B216" s="126"/>
      <c r="C216" s="128"/>
      <c r="D216" s="15" t="str">
        <f t="shared" si="13"/>
        <v/>
      </c>
      <c r="E216" s="51" t="str">
        <f t="shared" si="14"/>
        <v/>
      </c>
      <c r="F216" s="307" t="b">
        <f t="shared" si="15"/>
        <v>0</v>
      </c>
      <c r="G216" s="308">
        <f t="shared" si="16"/>
        <v>1</v>
      </c>
    </row>
    <row r="217" spans="1:7">
      <c r="A217" s="125">
        <v>206</v>
      </c>
      <c r="B217" s="126"/>
      <c r="C217" s="128"/>
      <c r="D217" s="15" t="str">
        <f t="shared" si="13"/>
        <v/>
      </c>
      <c r="E217" s="51" t="str">
        <f t="shared" si="14"/>
        <v/>
      </c>
      <c r="F217" s="307" t="b">
        <f t="shared" si="15"/>
        <v>0</v>
      </c>
      <c r="G217" s="308">
        <f t="shared" si="16"/>
        <v>1</v>
      </c>
    </row>
    <row r="218" spans="1:7">
      <c r="A218" s="125">
        <v>207</v>
      </c>
      <c r="B218" s="126"/>
      <c r="C218" s="128"/>
      <c r="D218" s="15" t="str">
        <f t="shared" si="13"/>
        <v/>
      </c>
      <c r="E218" s="51" t="str">
        <f t="shared" si="14"/>
        <v/>
      </c>
      <c r="F218" s="307" t="b">
        <f t="shared" si="15"/>
        <v>0</v>
      </c>
      <c r="G218" s="308">
        <f t="shared" si="16"/>
        <v>1</v>
      </c>
    </row>
    <row r="219" spans="1:7">
      <c r="A219" s="125">
        <v>208</v>
      </c>
      <c r="B219" s="126"/>
      <c r="C219" s="128"/>
      <c r="D219" s="15" t="str">
        <f t="shared" si="13"/>
        <v/>
      </c>
      <c r="E219" s="51" t="str">
        <f t="shared" si="14"/>
        <v/>
      </c>
      <c r="F219" s="307" t="b">
        <f t="shared" si="15"/>
        <v>0</v>
      </c>
      <c r="G219" s="308">
        <f t="shared" si="16"/>
        <v>1</v>
      </c>
    </row>
    <row r="220" spans="1:7">
      <c r="A220" s="125">
        <v>209</v>
      </c>
      <c r="B220" s="126"/>
      <c r="C220" s="128"/>
      <c r="D220" s="15" t="str">
        <f t="shared" si="13"/>
        <v/>
      </c>
      <c r="E220" s="51" t="str">
        <f t="shared" si="14"/>
        <v/>
      </c>
      <c r="F220" s="307" t="b">
        <f t="shared" si="15"/>
        <v>0</v>
      </c>
      <c r="G220" s="308">
        <f t="shared" si="16"/>
        <v>1</v>
      </c>
    </row>
    <row r="221" spans="1:7">
      <c r="A221" s="125">
        <v>210</v>
      </c>
      <c r="B221" s="126"/>
      <c r="C221" s="128"/>
      <c r="D221" s="15" t="str">
        <f t="shared" si="13"/>
        <v/>
      </c>
      <c r="E221" s="51" t="str">
        <f t="shared" si="14"/>
        <v/>
      </c>
      <c r="F221" s="307" t="b">
        <f t="shared" si="15"/>
        <v>0</v>
      </c>
      <c r="G221" s="308">
        <f t="shared" si="16"/>
        <v>1</v>
      </c>
    </row>
    <row r="222" spans="1:7">
      <c r="A222" s="125">
        <v>211</v>
      </c>
      <c r="B222" s="126"/>
      <c r="C222" s="128"/>
      <c r="D222" s="15" t="str">
        <f t="shared" si="13"/>
        <v/>
      </c>
      <c r="E222" s="51" t="str">
        <f t="shared" si="14"/>
        <v/>
      </c>
      <c r="F222" s="307" t="b">
        <f t="shared" si="15"/>
        <v>0</v>
      </c>
      <c r="G222" s="308">
        <f t="shared" si="16"/>
        <v>1</v>
      </c>
    </row>
    <row r="223" spans="1:7">
      <c r="A223" s="125">
        <v>212</v>
      </c>
      <c r="B223" s="126"/>
      <c r="C223" s="128"/>
      <c r="D223" s="15" t="str">
        <f t="shared" si="13"/>
        <v/>
      </c>
      <c r="E223" s="51" t="str">
        <f t="shared" si="14"/>
        <v/>
      </c>
      <c r="F223" s="307" t="b">
        <f t="shared" si="15"/>
        <v>0</v>
      </c>
      <c r="G223" s="308">
        <f t="shared" si="16"/>
        <v>1</v>
      </c>
    </row>
    <row r="224" spans="1:7">
      <c r="A224" s="125">
        <v>213</v>
      </c>
      <c r="B224" s="126"/>
      <c r="C224" s="128"/>
      <c r="D224" s="15" t="str">
        <f t="shared" si="13"/>
        <v/>
      </c>
      <c r="E224" s="51" t="str">
        <f t="shared" si="14"/>
        <v/>
      </c>
      <c r="F224" s="307" t="b">
        <f t="shared" si="15"/>
        <v>0</v>
      </c>
      <c r="G224" s="308">
        <f t="shared" si="16"/>
        <v>1</v>
      </c>
    </row>
    <row r="225" spans="1:7">
      <c r="A225" s="125">
        <v>214</v>
      </c>
      <c r="B225" s="126"/>
      <c r="C225" s="128"/>
      <c r="D225" s="15" t="str">
        <f t="shared" si="13"/>
        <v/>
      </c>
      <c r="E225" s="51" t="str">
        <f t="shared" si="14"/>
        <v/>
      </c>
      <c r="F225" s="307" t="b">
        <f t="shared" si="15"/>
        <v>0</v>
      </c>
      <c r="G225" s="308">
        <f t="shared" si="16"/>
        <v>1</v>
      </c>
    </row>
    <row r="226" spans="1:7">
      <c r="A226" s="125">
        <v>215</v>
      </c>
      <c r="B226" s="126"/>
      <c r="C226" s="128"/>
      <c r="D226" s="15" t="str">
        <f t="shared" si="13"/>
        <v/>
      </c>
      <c r="E226" s="51" t="str">
        <f t="shared" si="14"/>
        <v/>
      </c>
      <c r="F226" s="307" t="b">
        <f t="shared" si="15"/>
        <v>0</v>
      </c>
      <c r="G226" s="308">
        <f t="shared" si="16"/>
        <v>1</v>
      </c>
    </row>
    <row r="227" spans="1:7">
      <c r="A227" s="125">
        <v>216</v>
      </c>
      <c r="B227" s="126"/>
      <c r="C227" s="128"/>
      <c r="D227" s="15" t="str">
        <f t="shared" si="13"/>
        <v/>
      </c>
      <c r="E227" s="51" t="str">
        <f t="shared" si="14"/>
        <v/>
      </c>
      <c r="F227" s="307" t="b">
        <f t="shared" si="15"/>
        <v>0</v>
      </c>
      <c r="G227" s="308">
        <f t="shared" si="16"/>
        <v>1</v>
      </c>
    </row>
    <row r="228" spans="1:7">
      <c r="A228" s="125">
        <v>217</v>
      </c>
      <c r="B228" s="126"/>
      <c r="C228" s="128"/>
      <c r="D228" s="15" t="str">
        <f t="shared" si="13"/>
        <v/>
      </c>
      <c r="E228" s="51" t="str">
        <f t="shared" si="14"/>
        <v/>
      </c>
      <c r="F228" s="307" t="b">
        <f t="shared" si="15"/>
        <v>0</v>
      </c>
      <c r="G228" s="308">
        <f t="shared" si="16"/>
        <v>1</v>
      </c>
    </row>
    <row r="229" spans="1:7">
      <c r="A229" s="125">
        <v>218</v>
      </c>
      <c r="B229" s="126"/>
      <c r="C229" s="128"/>
      <c r="D229" s="15" t="str">
        <f t="shared" si="13"/>
        <v/>
      </c>
      <c r="E229" s="51" t="str">
        <f t="shared" si="14"/>
        <v/>
      </c>
      <c r="F229" s="307" t="b">
        <f t="shared" si="15"/>
        <v>0</v>
      </c>
      <c r="G229" s="308">
        <f t="shared" si="16"/>
        <v>1</v>
      </c>
    </row>
    <row r="230" spans="1:7">
      <c r="A230" s="125">
        <v>219</v>
      </c>
      <c r="B230" s="126"/>
      <c r="C230" s="128"/>
      <c r="D230" s="15" t="str">
        <f t="shared" si="13"/>
        <v/>
      </c>
      <c r="E230" s="51" t="str">
        <f t="shared" si="14"/>
        <v/>
      </c>
      <c r="F230" s="307" t="b">
        <f t="shared" si="15"/>
        <v>0</v>
      </c>
      <c r="G230" s="308">
        <f t="shared" si="16"/>
        <v>1</v>
      </c>
    </row>
    <row r="231" spans="1:7">
      <c r="A231" s="125">
        <v>220</v>
      </c>
      <c r="B231" s="126"/>
      <c r="C231" s="128"/>
      <c r="D231" s="15" t="str">
        <f t="shared" si="13"/>
        <v/>
      </c>
      <c r="E231" s="51" t="str">
        <f t="shared" si="14"/>
        <v/>
      </c>
      <c r="F231" s="307" t="b">
        <f t="shared" si="15"/>
        <v>0</v>
      </c>
      <c r="G231" s="308">
        <f t="shared" si="16"/>
        <v>1</v>
      </c>
    </row>
    <row r="232" spans="1:7">
      <c r="A232" s="125">
        <v>221</v>
      </c>
      <c r="B232" s="126"/>
      <c r="C232" s="128"/>
      <c r="D232" s="15" t="str">
        <f t="shared" si="13"/>
        <v/>
      </c>
      <c r="E232" s="51" t="str">
        <f t="shared" si="14"/>
        <v/>
      </c>
      <c r="F232" s="307" t="b">
        <f t="shared" si="15"/>
        <v>0</v>
      </c>
      <c r="G232" s="308">
        <f t="shared" si="16"/>
        <v>1</v>
      </c>
    </row>
    <row r="233" spans="1:7">
      <c r="A233" s="125">
        <v>222</v>
      </c>
      <c r="B233" s="126"/>
      <c r="C233" s="128"/>
      <c r="D233" s="15" t="str">
        <f t="shared" si="13"/>
        <v/>
      </c>
      <c r="E233" s="51" t="str">
        <f t="shared" si="14"/>
        <v/>
      </c>
      <c r="F233" s="307" t="b">
        <f t="shared" si="15"/>
        <v>0</v>
      </c>
      <c r="G233" s="308">
        <f t="shared" si="16"/>
        <v>1</v>
      </c>
    </row>
    <row r="234" spans="1:7">
      <c r="A234" s="125">
        <v>223</v>
      </c>
      <c r="B234" s="126"/>
      <c r="C234" s="128"/>
      <c r="D234" s="15" t="str">
        <f t="shared" si="13"/>
        <v/>
      </c>
      <c r="E234" s="51" t="str">
        <f t="shared" si="14"/>
        <v/>
      </c>
      <c r="F234" s="307" t="b">
        <f t="shared" si="15"/>
        <v>0</v>
      </c>
      <c r="G234" s="308">
        <f t="shared" si="16"/>
        <v>1</v>
      </c>
    </row>
    <row r="235" spans="1:7">
      <c r="A235" s="125">
        <v>224</v>
      </c>
      <c r="B235" s="126"/>
      <c r="C235" s="128"/>
      <c r="D235" s="15" t="str">
        <f t="shared" si="13"/>
        <v/>
      </c>
      <c r="E235" s="51" t="str">
        <f t="shared" si="14"/>
        <v/>
      </c>
      <c r="F235" s="307" t="b">
        <f t="shared" si="15"/>
        <v>0</v>
      </c>
      <c r="G235" s="308">
        <f t="shared" si="16"/>
        <v>1</v>
      </c>
    </row>
    <row r="236" spans="1:7">
      <c r="A236" s="125">
        <v>225</v>
      </c>
      <c r="B236" s="126"/>
      <c r="C236" s="128"/>
      <c r="D236" s="15" t="str">
        <f t="shared" si="13"/>
        <v/>
      </c>
      <c r="E236" s="51" t="str">
        <f t="shared" si="14"/>
        <v/>
      </c>
      <c r="F236" s="307" t="b">
        <f t="shared" si="15"/>
        <v>0</v>
      </c>
      <c r="G236" s="308">
        <f t="shared" si="16"/>
        <v>1</v>
      </c>
    </row>
    <row r="237" spans="1:7">
      <c r="A237" s="125">
        <v>226</v>
      </c>
      <c r="B237" s="126"/>
      <c r="C237" s="128"/>
      <c r="D237" s="15" t="str">
        <f t="shared" si="13"/>
        <v/>
      </c>
      <c r="E237" s="51" t="str">
        <f t="shared" si="14"/>
        <v/>
      </c>
      <c r="F237" s="307" t="b">
        <f t="shared" si="15"/>
        <v>0</v>
      </c>
      <c r="G237" s="308">
        <f t="shared" si="16"/>
        <v>1</v>
      </c>
    </row>
    <row r="238" spans="1:7">
      <c r="A238" s="125">
        <v>227</v>
      </c>
      <c r="B238" s="126"/>
      <c r="C238" s="128"/>
      <c r="D238" s="15" t="str">
        <f t="shared" si="13"/>
        <v/>
      </c>
      <c r="E238" s="51" t="str">
        <f t="shared" si="14"/>
        <v/>
      </c>
      <c r="F238" s="307" t="b">
        <f t="shared" si="15"/>
        <v>0</v>
      </c>
      <c r="G238" s="308">
        <f t="shared" si="16"/>
        <v>1</v>
      </c>
    </row>
    <row r="239" spans="1:7">
      <c r="A239" s="125">
        <v>228</v>
      </c>
      <c r="B239" s="126"/>
      <c r="C239" s="128"/>
      <c r="D239" s="15" t="str">
        <f t="shared" si="13"/>
        <v/>
      </c>
      <c r="E239" s="51" t="str">
        <f t="shared" si="14"/>
        <v/>
      </c>
      <c r="F239" s="307" t="b">
        <f t="shared" si="15"/>
        <v>0</v>
      </c>
      <c r="G239" s="308">
        <f t="shared" si="16"/>
        <v>1</v>
      </c>
    </row>
    <row r="240" spans="1:7">
      <c r="A240" s="125">
        <v>229</v>
      </c>
      <c r="B240" s="126"/>
      <c r="C240" s="128"/>
      <c r="D240" s="15" t="str">
        <f t="shared" si="13"/>
        <v/>
      </c>
      <c r="E240" s="51" t="str">
        <f t="shared" si="14"/>
        <v/>
      </c>
      <c r="F240" s="307" t="b">
        <f t="shared" si="15"/>
        <v>0</v>
      </c>
      <c r="G240" s="308">
        <f t="shared" si="16"/>
        <v>1</v>
      </c>
    </row>
    <row r="241" spans="1:7">
      <c r="A241" s="125">
        <v>230</v>
      </c>
      <c r="B241" s="126"/>
      <c r="C241" s="128"/>
      <c r="D241" s="15" t="str">
        <f t="shared" si="13"/>
        <v/>
      </c>
      <c r="E241" s="51" t="str">
        <f t="shared" si="14"/>
        <v/>
      </c>
      <c r="F241" s="307" t="b">
        <f t="shared" si="15"/>
        <v>0</v>
      </c>
      <c r="G241" s="308">
        <f t="shared" si="16"/>
        <v>1</v>
      </c>
    </row>
    <row r="242" spans="1:7">
      <c r="A242" s="125">
        <v>231</v>
      </c>
      <c r="B242" s="126"/>
      <c r="C242" s="128"/>
      <c r="D242" s="15" t="str">
        <f t="shared" si="13"/>
        <v/>
      </c>
      <c r="E242" s="51" t="str">
        <f t="shared" si="14"/>
        <v/>
      </c>
      <c r="F242" s="307" t="b">
        <f t="shared" si="15"/>
        <v>0</v>
      </c>
      <c r="G242" s="308">
        <f t="shared" si="16"/>
        <v>1</v>
      </c>
    </row>
    <row r="243" spans="1:7">
      <c r="A243" s="125">
        <v>232</v>
      </c>
      <c r="B243" s="126"/>
      <c r="C243" s="128"/>
      <c r="D243" s="15" t="str">
        <f t="shared" si="13"/>
        <v/>
      </c>
      <c r="E243" s="51" t="str">
        <f t="shared" si="14"/>
        <v/>
      </c>
      <c r="F243" s="307" t="b">
        <f t="shared" si="15"/>
        <v>0</v>
      </c>
      <c r="G243" s="308">
        <f t="shared" si="16"/>
        <v>1</v>
      </c>
    </row>
    <row r="244" spans="1:7">
      <c r="A244" s="125">
        <v>233</v>
      </c>
      <c r="B244" s="126"/>
      <c r="C244" s="128"/>
      <c r="D244" s="15" t="str">
        <f t="shared" si="13"/>
        <v/>
      </c>
      <c r="E244" s="51" t="str">
        <f t="shared" si="14"/>
        <v/>
      </c>
      <c r="F244" s="307" t="b">
        <f t="shared" si="15"/>
        <v>0</v>
      </c>
      <c r="G244" s="308">
        <f t="shared" si="16"/>
        <v>1</v>
      </c>
    </row>
    <row r="245" spans="1:7">
      <c r="A245" s="125">
        <v>234</v>
      </c>
      <c r="B245" s="126"/>
      <c r="C245" s="128"/>
      <c r="D245" s="15" t="str">
        <f t="shared" si="13"/>
        <v/>
      </c>
      <c r="E245" s="51" t="str">
        <f t="shared" si="14"/>
        <v/>
      </c>
      <c r="F245" s="307" t="b">
        <f t="shared" si="15"/>
        <v>0</v>
      </c>
      <c r="G245" s="308">
        <f t="shared" si="16"/>
        <v>1</v>
      </c>
    </row>
    <row r="246" spans="1:7">
      <c r="A246" s="125">
        <v>235</v>
      </c>
      <c r="B246" s="126"/>
      <c r="C246" s="128"/>
      <c r="D246" s="15" t="str">
        <f t="shared" si="13"/>
        <v/>
      </c>
      <c r="E246" s="51" t="str">
        <f t="shared" si="14"/>
        <v/>
      </c>
      <c r="F246" s="307" t="b">
        <f t="shared" si="15"/>
        <v>0</v>
      </c>
      <c r="G246" s="308">
        <f t="shared" si="16"/>
        <v>1</v>
      </c>
    </row>
    <row r="247" spans="1:7">
      <c r="A247" s="125">
        <v>236</v>
      </c>
      <c r="B247" s="126"/>
      <c r="C247" s="128"/>
      <c r="D247" s="15" t="str">
        <f t="shared" si="13"/>
        <v/>
      </c>
      <c r="E247" s="51" t="str">
        <f t="shared" si="14"/>
        <v/>
      </c>
      <c r="F247" s="307" t="b">
        <f t="shared" si="15"/>
        <v>0</v>
      </c>
      <c r="G247" s="308">
        <f t="shared" si="16"/>
        <v>1</v>
      </c>
    </row>
    <row r="248" spans="1:7">
      <c r="A248" s="125">
        <v>237</v>
      </c>
      <c r="B248" s="126"/>
      <c r="C248" s="128"/>
      <c r="D248" s="15" t="str">
        <f t="shared" si="13"/>
        <v/>
      </c>
      <c r="E248" s="51" t="str">
        <f t="shared" si="14"/>
        <v/>
      </c>
      <c r="F248" s="307" t="b">
        <f t="shared" si="15"/>
        <v>0</v>
      </c>
      <c r="G248" s="308">
        <f t="shared" si="16"/>
        <v>1</v>
      </c>
    </row>
    <row r="249" spans="1:7">
      <c r="A249" s="125">
        <v>238</v>
      </c>
      <c r="B249" s="126"/>
      <c r="C249" s="128"/>
      <c r="D249" s="15" t="str">
        <f t="shared" si="13"/>
        <v/>
      </c>
      <c r="E249" s="51" t="str">
        <f t="shared" si="14"/>
        <v/>
      </c>
      <c r="F249" s="307" t="b">
        <f t="shared" si="15"/>
        <v>0</v>
      </c>
      <c r="G249" s="308">
        <f t="shared" si="16"/>
        <v>1</v>
      </c>
    </row>
    <row r="250" spans="1:7">
      <c r="A250" s="125">
        <v>239</v>
      </c>
      <c r="B250" s="126"/>
      <c r="C250" s="128"/>
      <c r="D250" s="15" t="str">
        <f t="shared" si="13"/>
        <v/>
      </c>
      <c r="E250" s="51" t="str">
        <f t="shared" si="14"/>
        <v/>
      </c>
      <c r="F250" s="307" t="b">
        <f t="shared" si="15"/>
        <v>0</v>
      </c>
      <c r="G250" s="308">
        <f t="shared" si="16"/>
        <v>1</v>
      </c>
    </row>
    <row r="251" spans="1:7">
      <c r="A251" s="125">
        <v>240</v>
      </c>
      <c r="B251" s="126"/>
      <c r="C251" s="128"/>
      <c r="D251" s="15" t="str">
        <f t="shared" si="13"/>
        <v/>
      </c>
      <c r="E251" s="51" t="str">
        <f t="shared" si="14"/>
        <v/>
      </c>
      <c r="F251" s="307" t="b">
        <f t="shared" si="15"/>
        <v>0</v>
      </c>
      <c r="G251" s="308">
        <f t="shared" si="16"/>
        <v>1</v>
      </c>
    </row>
    <row r="252" spans="1:7">
      <c r="A252" s="125">
        <v>241</v>
      </c>
      <c r="B252" s="126"/>
      <c r="C252" s="128"/>
      <c r="D252" s="15" t="str">
        <f t="shared" si="13"/>
        <v/>
      </c>
      <c r="E252" s="51" t="str">
        <f t="shared" si="14"/>
        <v/>
      </c>
      <c r="F252" s="307" t="b">
        <f t="shared" si="15"/>
        <v>0</v>
      </c>
      <c r="G252" s="308">
        <f t="shared" si="16"/>
        <v>1</v>
      </c>
    </row>
    <row r="253" spans="1:7">
      <c r="A253" s="125">
        <v>242</v>
      </c>
      <c r="B253" s="126"/>
      <c r="C253" s="128"/>
      <c r="D253" s="15" t="str">
        <f t="shared" si="13"/>
        <v/>
      </c>
      <c r="E253" s="51" t="str">
        <f t="shared" si="14"/>
        <v/>
      </c>
      <c r="F253" s="307" t="b">
        <f t="shared" si="15"/>
        <v>0</v>
      </c>
      <c r="G253" s="308">
        <f t="shared" si="16"/>
        <v>1</v>
      </c>
    </row>
    <row r="254" spans="1:7">
      <c r="A254" s="125">
        <v>243</v>
      </c>
      <c r="B254" s="126"/>
      <c r="C254" s="128"/>
      <c r="D254" s="15" t="str">
        <f t="shared" si="13"/>
        <v/>
      </c>
      <c r="E254" s="51" t="str">
        <f t="shared" si="14"/>
        <v/>
      </c>
      <c r="F254" s="307" t="b">
        <f t="shared" si="15"/>
        <v>0</v>
      </c>
      <c r="G254" s="308">
        <f t="shared" si="16"/>
        <v>1</v>
      </c>
    </row>
    <row r="255" spans="1:7">
      <c r="A255" s="125">
        <v>244</v>
      </c>
      <c r="B255" s="126"/>
      <c r="C255" s="128"/>
      <c r="D255" s="15" t="str">
        <f t="shared" si="13"/>
        <v/>
      </c>
      <c r="E255" s="51" t="str">
        <f t="shared" si="14"/>
        <v/>
      </c>
      <c r="F255" s="307" t="b">
        <f t="shared" si="15"/>
        <v>0</v>
      </c>
      <c r="G255" s="308">
        <f t="shared" si="16"/>
        <v>1</v>
      </c>
    </row>
    <row r="256" spans="1:7">
      <c r="A256" s="125">
        <v>245</v>
      </c>
      <c r="B256" s="126"/>
      <c r="C256" s="128"/>
      <c r="D256" s="15" t="str">
        <f t="shared" si="13"/>
        <v/>
      </c>
      <c r="E256" s="51" t="str">
        <f t="shared" si="14"/>
        <v/>
      </c>
      <c r="F256" s="307" t="b">
        <f t="shared" si="15"/>
        <v>0</v>
      </c>
      <c r="G256" s="308">
        <f t="shared" si="16"/>
        <v>1</v>
      </c>
    </row>
    <row r="257" spans="1:7">
      <c r="A257" s="125">
        <v>246</v>
      </c>
      <c r="B257" s="126"/>
      <c r="C257" s="128"/>
      <c r="D257" s="15" t="str">
        <f t="shared" si="13"/>
        <v/>
      </c>
      <c r="E257" s="51" t="str">
        <f t="shared" si="14"/>
        <v/>
      </c>
      <c r="F257" s="307" t="b">
        <f t="shared" si="15"/>
        <v>0</v>
      </c>
      <c r="G257" s="308">
        <f t="shared" si="16"/>
        <v>1</v>
      </c>
    </row>
    <row r="258" spans="1:7">
      <c r="A258" s="125">
        <v>247</v>
      </c>
      <c r="B258" s="126"/>
      <c r="C258" s="128"/>
      <c r="D258" s="15" t="str">
        <f t="shared" si="13"/>
        <v/>
      </c>
      <c r="E258" s="51" t="str">
        <f t="shared" si="14"/>
        <v/>
      </c>
      <c r="F258" s="307" t="b">
        <f t="shared" si="15"/>
        <v>0</v>
      </c>
      <c r="G258" s="308">
        <f t="shared" si="16"/>
        <v>1</v>
      </c>
    </row>
    <row r="259" spans="1:7">
      <c r="A259" s="125">
        <v>248</v>
      </c>
      <c r="B259" s="126"/>
      <c r="C259" s="128"/>
      <c r="D259" s="15" t="str">
        <f t="shared" si="13"/>
        <v/>
      </c>
      <c r="E259" s="51" t="str">
        <f t="shared" si="14"/>
        <v/>
      </c>
      <c r="F259" s="307" t="b">
        <f t="shared" si="15"/>
        <v>0</v>
      </c>
      <c r="G259" s="308">
        <f t="shared" si="16"/>
        <v>1</v>
      </c>
    </row>
    <row r="260" spans="1:7">
      <c r="A260" s="125">
        <v>249</v>
      </c>
      <c r="B260" s="126"/>
      <c r="C260" s="128"/>
      <c r="D260" s="15" t="str">
        <f t="shared" si="13"/>
        <v/>
      </c>
      <c r="E260" s="51" t="str">
        <f t="shared" si="14"/>
        <v/>
      </c>
      <c r="F260" s="307" t="b">
        <f t="shared" si="15"/>
        <v>0</v>
      </c>
      <c r="G260" s="308">
        <f t="shared" si="16"/>
        <v>1</v>
      </c>
    </row>
    <row r="261" spans="1:7">
      <c r="A261" s="125">
        <v>250</v>
      </c>
      <c r="B261" s="126"/>
      <c r="C261" s="128"/>
      <c r="D261" s="15" t="str">
        <f t="shared" si="13"/>
        <v/>
      </c>
      <c r="E261" s="51" t="str">
        <f t="shared" si="14"/>
        <v/>
      </c>
      <c r="F261" s="307" t="b">
        <f t="shared" si="15"/>
        <v>0</v>
      </c>
      <c r="G261" s="308">
        <f t="shared" si="16"/>
        <v>1</v>
      </c>
    </row>
  </sheetData>
  <sheetProtection algorithmName="SHA-512" hashValue="y4OqdbdlQnbkvWcgWPG1aGwfgQ2ZpM73KwtxXyyDCbm7B0l/ZfOCTamIVdCD9wLa2iQpdBI4xDsmKnGzH40DqQ==" saltValue="i/Kj+6TWRsb1bJlMQ6MlGw=="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H10" sqref="H10"/>
    </sheetView>
  </sheetViews>
  <sheetFormatPr defaultColWidth="9.140625" defaultRowHeight="15"/>
  <cols>
    <col min="1" max="1" width="9.140625" style="45"/>
    <col min="2" max="2" width="18.28515625" style="45" customWidth="1"/>
    <col min="3" max="3" width="16.7109375" style="45" customWidth="1"/>
    <col min="4" max="4" width="31.5703125" style="45" customWidth="1"/>
    <col min="5" max="10" width="9.140625" style="45"/>
    <col min="11" max="11" width="19.85546875" style="45" customWidth="1"/>
    <col min="12" max="12" width="9.140625" style="45"/>
    <col min="13" max="13" width="0" style="45" hidden="1" customWidth="1"/>
    <col min="14" max="16384" width="9.140625" style="45"/>
  </cols>
  <sheetData>
    <row r="1" spans="1:14" s="53" customFormat="1" ht="15.75">
      <c r="A1" s="52" t="s">
        <v>483</v>
      </c>
      <c r="B1" s="57"/>
      <c r="C1" s="57"/>
      <c r="D1" s="57"/>
      <c r="E1" s="63"/>
      <c r="F1" s="63"/>
      <c r="G1" s="57"/>
      <c r="H1" s="61"/>
      <c r="I1" s="62"/>
      <c r="J1" s="57"/>
      <c r="K1" s="61"/>
      <c r="L1" s="57"/>
    </row>
    <row r="2" spans="1:14" s="53" customFormat="1" ht="15.75">
      <c r="A2" s="304" t="str">
        <f>IF(ISBLANK(facultate), IF(ISBLANK(departament),"","Departament " &amp; departament), "Facultatea " &amp; facultate)</f>
        <v>Facultatea Științe ale Comunicării</v>
      </c>
      <c r="B2" s="57"/>
      <c r="C2" s="57"/>
      <c r="D2" s="57"/>
      <c r="E2" s="63"/>
      <c r="F2" s="63"/>
      <c r="G2" s="57"/>
      <c r="H2" s="61"/>
      <c r="I2" s="62"/>
      <c r="J2" s="57"/>
      <c r="K2" s="61"/>
      <c r="L2" s="57"/>
    </row>
    <row r="3" spans="1:14" s="53" customFormat="1" ht="15.75">
      <c r="A3" s="304" t="str">
        <f>IF(ISBLANK(departament),"","Departamentul " &amp; departament)</f>
        <v>Departamentul Comunicare și Limbi Străine</v>
      </c>
      <c r="B3" s="57"/>
      <c r="C3" s="57"/>
      <c r="D3" s="57"/>
      <c r="E3" s="63"/>
      <c r="F3" s="63"/>
      <c r="G3" s="57"/>
      <c r="H3" s="61"/>
      <c r="I3" s="62"/>
      <c r="J3" s="57"/>
      <c r="K3" s="61"/>
      <c r="L3" s="57"/>
    </row>
    <row r="4" spans="1:14" s="57" customFormat="1" ht="15.75">
      <c r="A4" s="448" t="s">
        <v>784</v>
      </c>
      <c r="B4" s="448"/>
      <c r="C4" s="448"/>
      <c r="D4" s="448"/>
      <c r="E4" s="448"/>
      <c r="F4" s="448"/>
      <c r="G4" s="448"/>
      <c r="H4" s="448"/>
      <c r="I4" s="448"/>
      <c r="J4" s="448"/>
      <c r="K4" s="448"/>
      <c r="L4" s="448"/>
      <c r="M4" s="63"/>
    </row>
    <row r="5" spans="1:14" s="57" customFormat="1" ht="15.75">
      <c r="A5" s="448" t="s">
        <v>1015</v>
      </c>
      <c r="B5" s="448"/>
      <c r="C5" s="448"/>
      <c r="D5" s="448"/>
      <c r="E5" s="448"/>
      <c r="F5" s="448"/>
      <c r="G5" s="448"/>
      <c r="H5" s="448"/>
      <c r="I5" s="448"/>
      <c r="J5" s="448"/>
      <c r="K5" s="448"/>
      <c r="L5" s="448"/>
      <c r="M5" s="63"/>
    </row>
    <row r="6" spans="1:14" s="53" customFormat="1" ht="13.5" customHeight="1">
      <c r="E6" s="54"/>
      <c r="F6" s="54"/>
      <c r="H6" s="55"/>
      <c r="I6" s="56"/>
      <c r="K6" s="55"/>
      <c r="L6" s="305" t="str">
        <f>CONCATENATE(functie," ",nume_candidat)</f>
        <v>Profesor Pop Mirela-Cristina</v>
      </c>
    </row>
    <row r="7" spans="1:14" s="57" customFormat="1" ht="18.75" customHeight="1">
      <c r="A7" s="445" t="s">
        <v>338</v>
      </c>
      <c r="B7" s="445" t="s">
        <v>41</v>
      </c>
      <c r="C7" s="446" t="s">
        <v>543</v>
      </c>
      <c r="D7" s="445" t="s">
        <v>42</v>
      </c>
      <c r="E7" s="449" t="s">
        <v>44</v>
      </c>
      <c r="F7" s="450"/>
      <c r="G7" s="445" t="s">
        <v>16</v>
      </c>
      <c r="H7" s="446" t="s">
        <v>17</v>
      </c>
      <c r="I7" s="451" t="s">
        <v>2</v>
      </c>
      <c r="J7" s="445" t="s">
        <v>47</v>
      </c>
      <c r="K7" s="446" t="s">
        <v>43</v>
      </c>
      <c r="L7" s="446" t="s">
        <v>544</v>
      </c>
      <c r="M7" s="446" t="s">
        <v>541</v>
      </c>
      <c r="N7" s="255"/>
    </row>
    <row r="8" spans="1:14" s="57" customFormat="1" ht="40.5" customHeight="1">
      <c r="A8" s="445"/>
      <c r="B8" s="445"/>
      <c r="C8" s="447"/>
      <c r="D8" s="445"/>
      <c r="E8" s="125" t="s">
        <v>45</v>
      </c>
      <c r="F8" s="125" t="s">
        <v>46</v>
      </c>
      <c r="G8" s="445"/>
      <c r="H8" s="447"/>
      <c r="I8" s="451"/>
      <c r="J8" s="445"/>
      <c r="K8" s="447"/>
      <c r="L8" s="447"/>
      <c r="M8" s="447"/>
      <c r="N8" s="256"/>
    </row>
    <row r="9" spans="1:14" s="57" customFormat="1" ht="15.75">
      <c r="A9" s="79"/>
      <c r="B9" s="58"/>
      <c r="C9" s="58"/>
      <c r="D9" s="58"/>
      <c r="E9" s="59"/>
      <c r="F9" s="59"/>
      <c r="G9" s="58"/>
      <c r="H9" s="59"/>
      <c r="I9" s="29"/>
      <c r="J9" s="59"/>
      <c r="K9" s="60"/>
      <c r="L9" s="334">
        <f>SUMIF(L10:L14,"&gt;0")</f>
        <v>0</v>
      </c>
      <c r="M9" s="257"/>
      <c r="N9" s="258"/>
    </row>
    <row r="10" spans="1:14" s="57" customFormat="1" ht="15.75">
      <c r="A10" s="36">
        <v>1</v>
      </c>
      <c r="B10" s="7"/>
      <c r="C10" s="7"/>
      <c r="D10" s="7"/>
      <c r="E10" s="5"/>
      <c r="F10" s="5"/>
      <c r="G10" s="7"/>
      <c r="H10" s="5"/>
      <c r="I10" s="189"/>
      <c r="J10" s="189"/>
      <c r="K10" s="5"/>
      <c r="L10" s="335" t="str">
        <f>IF(OR($B10="",$C10="",$D10="",$I10&lt;an_initial,$I10&gt;an_final,$K10="",$M10=FALSE),"",100)</f>
        <v/>
      </c>
      <c r="M10" s="51" t="b">
        <f>IF(nume_candidat="",FALSE,ISNUMBER(SEARCH(nume_candidat,$B10)))</f>
        <v>0</v>
      </c>
      <c r="N10" s="259"/>
    </row>
    <row r="11" spans="1:14" s="57" customFormat="1" ht="15.75">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75">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75">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75">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N0M3buDFuxuMYCrc6w3HFkRzNiCOUq8GjHua3Rv8mHMvAXfrMwQF575QDNMsoUiKhJI5BJl9Qdjmuu9nJ0209w==" saltValue="zVdKeBFK2xIlGZAkHEiSb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K24" sqref="K24"/>
    </sheetView>
  </sheetViews>
  <sheetFormatPr defaultColWidth="9.140625" defaultRowHeight="15.75"/>
  <cols>
    <col min="1" max="1" width="5.7109375" style="53" customWidth="1"/>
    <col min="2" max="2" width="48.28515625" style="57" customWidth="1"/>
    <col min="3" max="3" width="10.7109375" style="62" customWidth="1"/>
    <col min="4" max="5" width="17.7109375" style="57" customWidth="1"/>
    <col min="6" max="6" width="10.7109375" style="57" hidden="1" customWidth="1"/>
    <col min="7" max="7" width="9.140625" customWidth="1"/>
    <col min="8" max="16" width="9.140625" style="57" customWidth="1"/>
    <col min="17" max="16384" width="9.140625" style="57"/>
  </cols>
  <sheetData>
    <row r="1" spans="1:7" s="53" customFormat="1">
      <c r="A1" s="52" t="s">
        <v>483</v>
      </c>
      <c r="C1" s="54"/>
      <c r="D1" s="56"/>
      <c r="E1" s="46"/>
      <c r="F1" s="55"/>
      <c r="G1"/>
    </row>
    <row r="2" spans="1:7" s="53" customFormat="1">
      <c r="A2" s="133" t="str">
        <f>IF(ISBLANK(facultate), IF(ISBLANK(departament),"","Departament " &amp; departament), "Facultatea " &amp; facultate)</f>
        <v>Facultatea Științe ale Comunicării</v>
      </c>
      <c r="C2" s="54"/>
      <c r="D2" s="56"/>
      <c r="E2" s="46"/>
      <c r="F2" s="55"/>
      <c r="G2"/>
    </row>
    <row r="3" spans="1:7" s="53" customFormat="1">
      <c r="A3" s="133" t="str">
        <f>IF(ISBLANK(departament),"","Departamentul " &amp; departament)</f>
        <v>Departamentul Comunicare și Limbi Străine</v>
      </c>
      <c r="C3" s="54"/>
      <c r="D3" s="56"/>
      <c r="E3" s="46"/>
      <c r="F3" s="55"/>
      <c r="G3"/>
    </row>
    <row r="4" spans="1:7">
      <c r="A4" s="448" t="s">
        <v>836</v>
      </c>
      <c r="B4" s="448"/>
      <c r="C4" s="448"/>
      <c r="D4" s="448"/>
      <c r="E4" s="448"/>
      <c r="F4" s="448"/>
    </row>
    <row r="5" spans="1:7">
      <c r="A5" s="448" t="s">
        <v>882</v>
      </c>
      <c r="B5" s="448"/>
      <c r="C5" s="448"/>
      <c r="D5" s="448"/>
      <c r="E5" s="301"/>
      <c r="F5" s="196"/>
    </row>
    <row r="6" spans="1:7" ht="13.5" customHeight="1">
      <c r="C6" s="57"/>
      <c r="D6" s="305"/>
      <c r="E6" s="305" t="str">
        <f>CONCATENATE(functie," ",nume_candidat)</f>
        <v>Profesor Pop Mirela-Cristina</v>
      </c>
    </row>
    <row r="7" spans="1:7" ht="18.75" customHeight="1">
      <c r="A7" s="446" t="s">
        <v>338</v>
      </c>
      <c r="B7" s="446" t="s">
        <v>890</v>
      </c>
      <c r="C7" s="456" t="s">
        <v>2</v>
      </c>
      <c r="D7" s="446" t="s">
        <v>544</v>
      </c>
      <c r="E7" s="456" t="s">
        <v>1102</v>
      </c>
      <c r="F7" s="446" t="s">
        <v>4</v>
      </c>
    </row>
    <row r="8" spans="1:7" ht="18.75" customHeight="1">
      <c r="A8" s="463"/>
      <c r="B8" s="463"/>
      <c r="C8" s="457"/>
      <c r="D8" s="463"/>
      <c r="E8" s="457"/>
      <c r="F8" s="463"/>
    </row>
    <row r="9" spans="1:7" ht="18.75" customHeight="1">
      <c r="A9" s="463"/>
      <c r="B9" s="463"/>
      <c r="C9" s="457"/>
      <c r="D9" s="447"/>
      <c r="E9" s="457"/>
      <c r="F9" s="447"/>
    </row>
    <row r="10" spans="1:7" ht="18.75" customHeight="1">
      <c r="A10" s="447"/>
      <c r="B10" s="447"/>
      <c r="C10" s="458"/>
      <c r="D10" s="263" t="str">
        <f>CONCATENATE("ultimii ",durata_evaluare," ani")</f>
        <v>ultimii 5 ani</v>
      </c>
      <c r="E10" s="458"/>
      <c r="F10" s="263" t="str">
        <f>CONCATENATE("ultimii                                  ",durata_evaluare," ani")</f>
        <v>ultimii                                  5 ani</v>
      </c>
    </row>
    <row r="11" spans="1:7">
      <c r="A11" s="79"/>
      <c r="B11" s="58"/>
      <c r="C11" s="29"/>
      <c r="D11" s="131">
        <f>SUMIF(D12:D1012,"&gt;0")</f>
        <v>100</v>
      </c>
      <c r="E11" s="360"/>
      <c r="F11" s="67">
        <f>SUMIF(F12:F1110,"&gt;0")</f>
        <v>2</v>
      </c>
    </row>
    <row r="12" spans="1:7">
      <c r="A12" s="36">
        <v>1</v>
      </c>
      <c r="B12" s="7" t="s">
        <v>887</v>
      </c>
      <c r="C12" s="189">
        <v>2022</v>
      </c>
      <c r="D12" s="132">
        <f t="shared" ref="D12:D75" si="0">IF(OR(,$C12&lt;an_initial,$C12&gt;an_final),"",F12*(HLOOKUP(B12,iii12punctaje,2,FALSE)))</f>
        <v>50</v>
      </c>
      <c r="E12" s="36"/>
      <c r="F12" s="68">
        <f t="shared" ref="F12:F75" si="1">IF(OR(,,$C12="",$C12&gt;an_final),"",IF($C12&gt;=an_initial,1,""))</f>
        <v>1</v>
      </c>
    </row>
    <row r="13" spans="1:7">
      <c r="A13" s="36">
        <v>2</v>
      </c>
      <c r="B13" s="7" t="s">
        <v>887</v>
      </c>
      <c r="C13" s="189">
        <v>2024</v>
      </c>
      <c r="D13" s="132">
        <f t="shared" si="0"/>
        <v>50</v>
      </c>
      <c r="E13" s="36"/>
      <c r="F13" s="68">
        <f t="shared" si="1"/>
        <v>1</v>
      </c>
    </row>
    <row r="14" spans="1:7">
      <c r="A14" s="36">
        <v>3</v>
      </c>
      <c r="B14" s="7"/>
      <c r="C14" s="189"/>
      <c r="D14" s="132" t="str">
        <f t="shared" si="0"/>
        <v/>
      </c>
      <c r="E14" s="36"/>
      <c r="F14" s="68" t="str">
        <f t="shared" si="1"/>
        <v/>
      </c>
    </row>
    <row r="15" spans="1:7">
      <c r="A15" s="36">
        <v>4</v>
      </c>
      <c r="B15" s="6"/>
      <c r="C15" s="188"/>
      <c r="D15" s="132" t="str">
        <f t="shared" si="0"/>
        <v/>
      </c>
      <c r="E15" s="36"/>
      <c r="F15" s="68" t="str">
        <f t="shared" si="1"/>
        <v/>
      </c>
    </row>
    <row r="16" spans="1:7">
      <c r="A16" s="36">
        <v>5</v>
      </c>
      <c r="B16" s="6"/>
      <c r="C16" s="188"/>
      <c r="D16" s="132" t="str">
        <f t="shared" si="0"/>
        <v/>
      </c>
      <c r="E16" s="36"/>
      <c r="F16" s="68" t="str">
        <f t="shared" si="1"/>
        <v/>
      </c>
    </row>
    <row r="17" spans="1:6">
      <c r="A17" s="36">
        <v>6</v>
      </c>
      <c r="B17" s="6"/>
      <c r="C17" s="188"/>
      <c r="D17" s="132" t="str">
        <f t="shared" si="0"/>
        <v/>
      </c>
      <c r="E17" s="36"/>
      <c r="F17" s="68" t="str">
        <f t="shared" si="1"/>
        <v/>
      </c>
    </row>
    <row r="18" spans="1:6">
      <c r="A18" s="36">
        <v>7</v>
      </c>
      <c r="B18" s="6"/>
      <c r="C18" s="188"/>
      <c r="D18" s="132" t="str">
        <f t="shared" si="0"/>
        <v/>
      </c>
      <c r="E18" s="36"/>
      <c r="F18" s="68" t="str">
        <f t="shared" si="1"/>
        <v/>
      </c>
    </row>
    <row r="19" spans="1:6">
      <c r="A19" s="36">
        <v>8</v>
      </c>
      <c r="B19" s="6"/>
      <c r="C19" s="188"/>
      <c r="D19" s="132" t="str">
        <f t="shared" si="0"/>
        <v/>
      </c>
      <c r="E19" s="36"/>
      <c r="F19" s="68" t="str">
        <f t="shared" si="1"/>
        <v/>
      </c>
    </row>
    <row r="20" spans="1:6">
      <c r="A20" s="36">
        <v>9</v>
      </c>
      <c r="B20" s="6"/>
      <c r="C20" s="188"/>
      <c r="D20" s="132" t="str">
        <f t="shared" si="0"/>
        <v/>
      </c>
      <c r="E20" s="36"/>
      <c r="F20" s="68" t="str">
        <f t="shared" si="1"/>
        <v/>
      </c>
    </row>
    <row r="21" spans="1:6">
      <c r="A21" s="36">
        <v>10</v>
      </c>
      <c r="B21" s="6"/>
      <c r="C21" s="188"/>
      <c r="D21" s="132" t="str">
        <f t="shared" si="0"/>
        <v/>
      </c>
      <c r="E21" s="36"/>
      <c r="F21" s="68" t="str">
        <f t="shared" si="1"/>
        <v/>
      </c>
    </row>
    <row r="22" spans="1:6">
      <c r="A22" s="36">
        <v>11</v>
      </c>
      <c r="B22" s="6"/>
      <c r="C22" s="188"/>
      <c r="D22" s="132" t="str">
        <f t="shared" si="0"/>
        <v/>
      </c>
      <c r="E22" s="36"/>
      <c r="F22" s="68" t="str">
        <f t="shared" si="1"/>
        <v/>
      </c>
    </row>
    <row r="23" spans="1:6">
      <c r="A23" s="36">
        <v>12</v>
      </c>
      <c r="B23" s="6"/>
      <c r="C23" s="188"/>
      <c r="D23" s="132" t="str">
        <f t="shared" si="0"/>
        <v/>
      </c>
      <c r="E23" s="36"/>
      <c r="F23" s="68" t="str">
        <f t="shared" si="1"/>
        <v/>
      </c>
    </row>
    <row r="24" spans="1:6">
      <c r="A24" s="36">
        <v>13</v>
      </c>
      <c r="B24" s="6"/>
      <c r="C24" s="188"/>
      <c r="D24" s="132" t="str">
        <f t="shared" si="0"/>
        <v/>
      </c>
      <c r="E24" s="36"/>
      <c r="F24" s="68" t="str">
        <f t="shared" si="1"/>
        <v/>
      </c>
    </row>
    <row r="25" spans="1:6">
      <c r="A25" s="36">
        <v>14</v>
      </c>
      <c r="B25" s="6"/>
      <c r="C25" s="188"/>
      <c r="D25" s="132" t="str">
        <f t="shared" si="0"/>
        <v/>
      </c>
      <c r="E25" s="36"/>
      <c r="F25" s="68" t="str">
        <f t="shared" si="1"/>
        <v/>
      </c>
    </row>
    <row r="26" spans="1:6">
      <c r="A26" s="36">
        <v>15</v>
      </c>
      <c r="B26" s="6"/>
      <c r="C26" s="188"/>
      <c r="D26" s="132" t="str">
        <f t="shared" si="0"/>
        <v/>
      </c>
      <c r="E26" s="36"/>
      <c r="F26" s="68" t="str">
        <f t="shared" si="1"/>
        <v/>
      </c>
    </row>
    <row r="27" spans="1:6">
      <c r="A27" s="36">
        <v>16</v>
      </c>
      <c r="B27" s="6"/>
      <c r="C27" s="188"/>
      <c r="D27" s="132" t="str">
        <f t="shared" si="0"/>
        <v/>
      </c>
      <c r="E27" s="36"/>
      <c r="F27" s="68" t="str">
        <f t="shared" si="1"/>
        <v/>
      </c>
    </row>
    <row r="28" spans="1:6">
      <c r="A28" s="36">
        <v>17</v>
      </c>
      <c r="B28" s="6"/>
      <c r="C28" s="188"/>
      <c r="D28" s="132" t="str">
        <f t="shared" si="0"/>
        <v/>
      </c>
      <c r="E28" s="36"/>
      <c r="F28" s="68" t="str">
        <f t="shared" si="1"/>
        <v/>
      </c>
    </row>
    <row r="29" spans="1:6">
      <c r="A29" s="36">
        <v>18</v>
      </c>
      <c r="B29" s="6"/>
      <c r="C29" s="188"/>
      <c r="D29" s="132" t="str">
        <f t="shared" si="0"/>
        <v/>
      </c>
      <c r="E29" s="36"/>
      <c r="F29" s="68" t="str">
        <f t="shared" si="1"/>
        <v/>
      </c>
    </row>
    <row r="30" spans="1:6">
      <c r="A30" s="36">
        <v>19</v>
      </c>
      <c r="B30" s="6"/>
      <c r="C30" s="188"/>
      <c r="D30" s="132" t="str">
        <f t="shared" si="0"/>
        <v/>
      </c>
      <c r="E30" s="36"/>
      <c r="F30" s="68" t="str">
        <f t="shared" si="1"/>
        <v/>
      </c>
    </row>
    <row r="31" spans="1:6">
      <c r="A31" s="36">
        <v>20</v>
      </c>
      <c r="B31" s="6"/>
      <c r="C31" s="188"/>
      <c r="D31" s="132" t="str">
        <f t="shared" si="0"/>
        <v/>
      </c>
      <c r="E31" s="36"/>
      <c r="F31" s="68" t="str">
        <f t="shared" si="1"/>
        <v/>
      </c>
    </row>
    <row r="32" spans="1:6">
      <c r="A32" s="36">
        <v>21</v>
      </c>
      <c r="B32" s="6"/>
      <c r="C32" s="188"/>
      <c r="D32" s="132" t="str">
        <f t="shared" si="0"/>
        <v/>
      </c>
      <c r="E32" s="36"/>
      <c r="F32" s="68" t="str">
        <f t="shared" si="1"/>
        <v/>
      </c>
    </row>
    <row r="33" spans="1:6">
      <c r="A33" s="36">
        <v>22</v>
      </c>
      <c r="B33" s="6"/>
      <c r="C33" s="188"/>
      <c r="D33" s="132" t="str">
        <f t="shared" si="0"/>
        <v/>
      </c>
      <c r="E33" s="36"/>
      <c r="F33" s="68" t="str">
        <f t="shared" si="1"/>
        <v/>
      </c>
    </row>
    <row r="34" spans="1:6">
      <c r="A34" s="36">
        <v>23</v>
      </c>
      <c r="B34" s="6"/>
      <c r="C34" s="188"/>
      <c r="D34" s="132" t="str">
        <f t="shared" si="0"/>
        <v/>
      </c>
      <c r="E34" s="36"/>
      <c r="F34" s="68" t="str">
        <f t="shared" si="1"/>
        <v/>
      </c>
    </row>
    <row r="35" spans="1:6">
      <c r="A35" s="36">
        <v>24</v>
      </c>
      <c r="B35" s="6"/>
      <c r="C35" s="188"/>
      <c r="D35" s="132" t="str">
        <f t="shared" si="0"/>
        <v/>
      </c>
      <c r="E35" s="36"/>
      <c r="F35" s="68" t="str">
        <f t="shared" si="1"/>
        <v/>
      </c>
    </row>
    <row r="36" spans="1:6">
      <c r="A36" s="36">
        <v>25</v>
      </c>
      <c r="B36" s="6"/>
      <c r="C36" s="188"/>
      <c r="D36" s="132" t="str">
        <f t="shared" si="0"/>
        <v/>
      </c>
      <c r="E36" s="36"/>
      <c r="F36" s="68" t="str">
        <f t="shared" si="1"/>
        <v/>
      </c>
    </row>
    <row r="37" spans="1:6">
      <c r="A37" s="36">
        <v>26</v>
      </c>
      <c r="B37" s="6"/>
      <c r="C37" s="188"/>
      <c r="D37" s="132" t="str">
        <f t="shared" si="0"/>
        <v/>
      </c>
      <c r="E37" s="36"/>
      <c r="F37" s="68" t="str">
        <f t="shared" si="1"/>
        <v/>
      </c>
    </row>
    <row r="38" spans="1:6">
      <c r="A38" s="36">
        <v>27</v>
      </c>
      <c r="B38" s="6"/>
      <c r="C38" s="188"/>
      <c r="D38" s="132" t="str">
        <f t="shared" si="0"/>
        <v/>
      </c>
      <c r="E38" s="36"/>
      <c r="F38" s="68" t="str">
        <f t="shared" si="1"/>
        <v/>
      </c>
    </row>
    <row r="39" spans="1:6">
      <c r="A39" s="36">
        <v>28</v>
      </c>
      <c r="B39" s="6"/>
      <c r="C39" s="188"/>
      <c r="D39" s="132" t="str">
        <f t="shared" si="0"/>
        <v/>
      </c>
      <c r="E39" s="36"/>
      <c r="F39" s="68" t="str">
        <f t="shared" si="1"/>
        <v/>
      </c>
    </row>
    <row r="40" spans="1:6">
      <c r="A40" s="36">
        <v>29</v>
      </c>
      <c r="B40" s="6"/>
      <c r="C40" s="188"/>
      <c r="D40" s="132" t="str">
        <f t="shared" si="0"/>
        <v/>
      </c>
      <c r="E40" s="36"/>
      <c r="F40" s="68" t="str">
        <f t="shared" si="1"/>
        <v/>
      </c>
    </row>
    <row r="41" spans="1:6">
      <c r="A41" s="36">
        <v>30</v>
      </c>
      <c r="B41" s="6"/>
      <c r="C41" s="188"/>
      <c r="D41" s="132" t="str">
        <f t="shared" si="0"/>
        <v/>
      </c>
      <c r="E41" s="36"/>
      <c r="F41" s="68" t="str">
        <f t="shared" si="1"/>
        <v/>
      </c>
    </row>
    <row r="42" spans="1:6">
      <c r="A42" s="36">
        <v>31</v>
      </c>
      <c r="B42" s="6"/>
      <c r="C42" s="188"/>
      <c r="D42" s="132" t="str">
        <f t="shared" si="0"/>
        <v/>
      </c>
      <c r="E42" s="36"/>
      <c r="F42" s="68" t="str">
        <f t="shared" si="1"/>
        <v/>
      </c>
    </row>
    <row r="43" spans="1:6">
      <c r="A43" s="36">
        <v>32</v>
      </c>
      <c r="B43" s="6"/>
      <c r="C43" s="188"/>
      <c r="D43" s="132" t="str">
        <f t="shared" si="0"/>
        <v/>
      </c>
      <c r="E43" s="36"/>
      <c r="F43" s="68" t="str">
        <f t="shared" si="1"/>
        <v/>
      </c>
    </row>
    <row r="44" spans="1:6">
      <c r="A44" s="36">
        <v>33</v>
      </c>
      <c r="B44" s="6"/>
      <c r="C44" s="188"/>
      <c r="D44" s="132" t="str">
        <f t="shared" si="0"/>
        <v/>
      </c>
      <c r="E44" s="36"/>
      <c r="F44" s="68" t="str">
        <f t="shared" si="1"/>
        <v/>
      </c>
    </row>
    <row r="45" spans="1:6">
      <c r="A45" s="36">
        <v>34</v>
      </c>
      <c r="B45" s="6"/>
      <c r="C45" s="188"/>
      <c r="D45" s="132" t="str">
        <f t="shared" si="0"/>
        <v/>
      </c>
      <c r="E45" s="36"/>
      <c r="F45" s="68" t="str">
        <f t="shared" si="1"/>
        <v/>
      </c>
    </row>
    <row r="46" spans="1:6">
      <c r="A46" s="36">
        <v>35</v>
      </c>
      <c r="B46" s="6"/>
      <c r="C46" s="188"/>
      <c r="D46" s="132" t="str">
        <f t="shared" si="0"/>
        <v/>
      </c>
      <c r="E46" s="36"/>
      <c r="F46" s="68" t="str">
        <f t="shared" si="1"/>
        <v/>
      </c>
    </row>
    <row r="47" spans="1:6">
      <c r="A47" s="36">
        <v>36</v>
      </c>
      <c r="B47" s="6"/>
      <c r="C47" s="188"/>
      <c r="D47" s="132" t="str">
        <f t="shared" si="0"/>
        <v/>
      </c>
      <c r="E47" s="36"/>
      <c r="F47" s="68" t="str">
        <f t="shared" si="1"/>
        <v/>
      </c>
    </row>
    <row r="48" spans="1:6">
      <c r="A48" s="36">
        <v>37</v>
      </c>
      <c r="B48" s="6"/>
      <c r="C48" s="188"/>
      <c r="D48" s="132" t="str">
        <f t="shared" si="0"/>
        <v/>
      </c>
      <c r="E48" s="36"/>
      <c r="F48" s="68" t="str">
        <f t="shared" si="1"/>
        <v/>
      </c>
    </row>
    <row r="49" spans="1:6">
      <c r="A49" s="36">
        <v>38</v>
      </c>
      <c r="B49" s="6"/>
      <c r="C49" s="188"/>
      <c r="D49" s="132" t="str">
        <f t="shared" si="0"/>
        <v/>
      </c>
      <c r="E49" s="36"/>
      <c r="F49" s="68" t="str">
        <f t="shared" si="1"/>
        <v/>
      </c>
    </row>
    <row r="50" spans="1:6">
      <c r="A50" s="36">
        <v>39</v>
      </c>
      <c r="B50" s="6"/>
      <c r="C50" s="188"/>
      <c r="D50" s="132" t="str">
        <f t="shared" si="0"/>
        <v/>
      </c>
      <c r="E50" s="36"/>
      <c r="F50" s="68" t="str">
        <f t="shared" si="1"/>
        <v/>
      </c>
    </row>
    <row r="51" spans="1:6">
      <c r="A51" s="36">
        <v>40</v>
      </c>
      <c r="B51" s="6"/>
      <c r="C51" s="188"/>
      <c r="D51" s="132" t="str">
        <f t="shared" si="0"/>
        <v/>
      </c>
      <c r="E51" s="36"/>
      <c r="F51" s="68" t="str">
        <f t="shared" si="1"/>
        <v/>
      </c>
    </row>
    <row r="52" spans="1:6">
      <c r="A52" s="36">
        <v>41</v>
      </c>
      <c r="B52" s="6"/>
      <c r="C52" s="188"/>
      <c r="D52" s="132" t="str">
        <f t="shared" si="0"/>
        <v/>
      </c>
      <c r="E52" s="36"/>
      <c r="F52" s="68" t="str">
        <f t="shared" si="1"/>
        <v/>
      </c>
    </row>
    <row r="53" spans="1:6">
      <c r="A53" s="36">
        <v>42</v>
      </c>
      <c r="B53" s="6"/>
      <c r="C53" s="188"/>
      <c r="D53" s="132" t="str">
        <f t="shared" si="0"/>
        <v/>
      </c>
      <c r="E53" s="36"/>
      <c r="F53" s="68" t="str">
        <f t="shared" si="1"/>
        <v/>
      </c>
    </row>
    <row r="54" spans="1:6">
      <c r="A54" s="36">
        <v>43</v>
      </c>
      <c r="B54" s="6"/>
      <c r="C54" s="188"/>
      <c r="D54" s="132" t="str">
        <f t="shared" si="0"/>
        <v/>
      </c>
      <c r="E54" s="36"/>
      <c r="F54" s="68" t="str">
        <f t="shared" si="1"/>
        <v/>
      </c>
    </row>
    <row r="55" spans="1:6">
      <c r="A55" s="36">
        <v>44</v>
      </c>
      <c r="B55" s="6"/>
      <c r="C55" s="188"/>
      <c r="D55" s="132" t="str">
        <f t="shared" si="0"/>
        <v/>
      </c>
      <c r="E55" s="36"/>
      <c r="F55" s="68" t="str">
        <f t="shared" si="1"/>
        <v/>
      </c>
    </row>
    <row r="56" spans="1:6">
      <c r="A56" s="36">
        <v>45</v>
      </c>
      <c r="B56" s="6"/>
      <c r="C56" s="188"/>
      <c r="D56" s="132" t="str">
        <f t="shared" si="0"/>
        <v/>
      </c>
      <c r="E56" s="36"/>
      <c r="F56" s="68" t="str">
        <f t="shared" si="1"/>
        <v/>
      </c>
    </row>
    <row r="57" spans="1:6">
      <c r="A57" s="36">
        <v>46</v>
      </c>
      <c r="B57" s="6"/>
      <c r="C57" s="188"/>
      <c r="D57" s="132" t="str">
        <f t="shared" si="0"/>
        <v/>
      </c>
      <c r="E57" s="36"/>
      <c r="F57" s="68" t="str">
        <f t="shared" si="1"/>
        <v/>
      </c>
    </row>
    <row r="58" spans="1:6">
      <c r="A58" s="36">
        <v>47</v>
      </c>
      <c r="B58" s="6"/>
      <c r="C58" s="188"/>
      <c r="D58" s="132" t="str">
        <f t="shared" si="0"/>
        <v/>
      </c>
      <c r="E58" s="36"/>
      <c r="F58" s="68" t="str">
        <f t="shared" si="1"/>
        <v/>
      </c>
    </row>
    <row r="59" spans="1:6">
      <c r="A59" s="36">
        <v>48</v>
      </c>
      <c r="B59" s="6"/>
      <c r="C59" s="188"/>
      <c r="D59" s="132" t="str">
        <f t="shared" si="0"/>
        <v/>
      </c>
      <c r="E59" s="36"/>
      <c r="F59" s="68" t="str">
        <f t="shared" si="1"/>
        <v/>
      </c>
    </row>
    <row r="60" spans="1:6">
      <c r="A60" s="36">
        <v>49</v>
      </c>
      <c r="B60" s="6"/>
      <c r="C60" s="188"/>
      <c r="D60" s="132" t="str">
        <f t="shared" si="0"/>
        <v/>
      </c>
      <c r="E60" s="36"/>
      <c r="F60" s="68" t="str">
        <f t="shared" si="1"/>
        <v/>
      </c>
    </row>
    <row r="61" spans="1:6">
      <c r="A61" s="36">
        <v>50</v>
      </c>
      <c r="B61" s="6"/>
      <c r="C61" s="188"/>
      <c r="D61" s="132" t="str">
        <f t="shared" si="0"/>
        <v/>
      </c>
      <c r="E61" s="36"/>
      <c r="F61" s="68" t="str">
        <f t="shared" si="1"/>
        <v/>
      </c>
    </row>
    <row r="62" spans="1:6">
      <c r="A62" s="36">
        <v>51</v>
      </c>
      <c r="B62" s="6"/>
      <c r="C62" s="188"/>
      <c r="D62" s="132" t="str">
        <f t="shared" si="0"/>
        <v/>
      </c>
      <c r="E62" s="36"/>
      <c r="F62" s="68" t="str">
        <f t="shared" si="1"/>
        <v/>
      </c>
    </row>
    <row r="63" spans="1:6">
      <c r="A63" s="36">
        <v>52</v>
      </c>
      <c r="B63" s="6"/>
      <c r="C63" s="188"/>
      <c r="D63" s="132" t="str">
        <f t="shared" si="0"/>
        <v/>
      </c>
      <c r="E63" s="36"/>
      <c r="F63" s="68" t="str">
        <f t="shared" si="1"/>
        <v/>
      </c>
    </row>
    <row r="64" spans="1:6">
      <c r="A64" s="36">
        <v>53</v>
      </c>
      <c r="B64" s="6"/>
      <c r="C64" s="188"/>
      <c r="D64" s="132" t="str">
        <f t="shared" si="0"/>
        <v/>
      </c>
      <c r="E64" s="36"/>
      <c r="F64" s="68" t="str">
        <f t="shared" si="1"/>
        <v/>
      </c>
    </row>
    <row r="65" spans="1:6">
      <c r="A65" s="36">
        <v>54</v>
      </c>
      <c r="B65" s="6"/>
      <c r="C65" s="188"/>
      <c r="D65" s="132" t="str">
        <f t="shared" si="0"/>
        <v/>
      </c>
      <c r="E65" s="36"/>
      <c r="F65" s="68" t="str">
        <f t="shared" si="1"/>
        <v/>
      </c>
    </row>
    <row r="66" spans="1:6">
      <c r="A66" s="36">
        <v>55</v>
      </c>
      <c r="B66" s="6"/>
      <c r="C66" s="188"/>
      <c r="D66" s="132" t="str">
        <f t="shared" si="0"/>
        <v/>
      </c>
      <c r="E66" s="36"/>
      <c r="F66" s="68" t="str">
        <f t="shared" si="1"/>
        <v/>
      </c>
    </row>
    <row r="67" spans="1:6">
      <c r="A67" s="36">
        <v>56</v>
      </c>
      <c r="B67" s="6"/>
      <c r="C67" s="188"/>
      <c r="D67" s="132" t="str">
        <f t="shared" si="0"/>
        <v/>
      </c>
      <c r="E67" s="36"/>
      <c r="F67" s="68" t="str">
        <f t="shared" si="1"/>
        <v/>
      </c>
    </row>
    <row r="68" spans="1:6">
      <c r="A68" s="36">
        <v>57</v>
      </c>
      <c r="B68" s="6"/>
      <c r="C68" s="188"/>
      <c r="D68" s="132" t="str">
        <f t="shared" si="0"/>
        <v/>
      </c>
      <c r="E68" s="36"/>
      <c r="F68" s="68" t="str">
        <f t="shared" si="1"/>
        <v/>
      </c>
    </row>
    <row r="69" spans="1:6">
      <c r="A69" s="36">
        <v>58</v>
      </c>
      <c r="B69" s="6"/>
      <c r="C69" s="188"/>
      <c r="D69" s="132" t="str">
        <f t="shared" si="0"/>
        <v/>
      </c>
      <c r="E69" s="36"/>
      <c r="F69" s="68" t="str">
        <f t="shared" si="1"/>
        <v/>
      </c>
    </row>
    <row r="70" spans="1:6">
      <c r="A70" s="36">
        <v>59</v>
      </c>
      <c r="B70" s="6"/>
      <c r="C70" s="188"/>
      <c r="D70" s="132" t="str">
        <f t="shared" si="0"/>
        <v/>
      </c>
      <c r="E70" s="36"/>
      <c r="F70" s="68" t="str">
        <f t="shared" si="1"/>
        <v/>
      </c>
    </row>
    <row r="71" spans="1:6">
      <c r="A71" s="36">
        <v>60</v>
      </c>
      <c r="B71" s="6"/>
      <c r="C71" s="188"/>
      <c r="D71" s="132" t="str">
        <f t="shared" si="0"/>
        <v/>
      </c>
      <c r="E71" s="36"/>
      <c r="F71" s="68" t="str">
        <f t="shared" si="1"/>
        <v/>
      </c>
    </row>
    <row r="72" spans="1:6">
      <c r="A72" s="36">
        <v>61</v>
      </c>
      <c r="B72" s="6"/>
      <c r="C72" s="188"/>
      <c r="D72" s="132" t="str">
        <f t="shared" si="0"/>
        <v/>
      </c>
      <c r="E72" s="36"/>
      <c r="F72" s="68" t="str">
        <f t="shared" si="1"/>
        <v/>
      </c>
    </row>
    <row r="73" spans="1:6">
      <c r="A73" s="36">
        <v>62</v>
      </c>
      <c r="B73" s="6"/>
      <c r="C73" s="188"/>
      <c r="D73" s="132" t="str">
        <f t="shared" si="0"/>
        <v/>
      </c>
      <c r="E73" s="36"/>
      <c r="F73" s="68" t="str">
        <f t="shared" si="1"/>
        <v/>
      </c>
    </row>
    <row r="74" spans="1:6">
      <c r="A74" s="36">
        <v>63</v>
      </c>
      <c r="B74" s="6"/>
      <c r="C74" s="188"/>
      <c r="D74" s="132" t="str">
        <f t="shared" si="0"/>
        <v/>
      </c>
      <c r="E74" s="36"/>
      <c r="F74" s="68" t="str">
        <f t="shared" si="1"/>
        <v/>
      </c>
    </row>
    <row r="75" spans="1:6">
      <c r="A75" s="36">
        <v>64</v>
      </c>
      <c r="B75" s="6"/>
      <c r="C75" s="188"/>
      <c r="D75" s="132" t="str">
        <f t="shared" si="0"/>
        <v/>
      </c>
      <c r="E75" s="36"/>
      <c r="F75" s="68" t="str">
        <f t="shared" si="1"/>
        <v/>
      </c>
    </row>
    <row r="76" spans="1:6">
      <c r="A76" s="36">
        <v>65</v>
      </c>
      <c r="B76" s="6"/>
      <c r="C76" s="188"/>
      <c r="D76" s="132" t="str">
        <f t="shared" ref="D76:D139" si="2">IF(OR(,$C76&lt;an_initial,$C76&gt;an_final),"",F76*(HLOOKUP(B76,iii12punctaje,2,FALSE)))</f>
        <v/>
      </c>
      <c r="E76" s="36"/>
      <c r="F76" s="68" t="str">
        <f t="shared" ref="F76:F139" si="3">IF(OR(,,$C76="",$C76&gt;an_final),"",IF($C76&gt;=an_initial,1,""))</f>
        <v/>
      </c>
    </row>
    <row r="77" spans="1:6">
      <c r="A77" s="36">
        <v>66</v>
      </c>
      <c r="B77" s="6"/>
      <c r="C77" s="188"/>
      <c r="D77" s="132" t="str">
        <f t="shared" si="2"/>
        <v/>
      </c>
      <c r="E77" s="36"/>
      <c r="F77" s="68" t="str">
        <f t="shared" si="3"/>
        <v/>
      </c>
    </row>
    <row r="78" spans="1:6">
      <c r="A78" s="36">
        <v>67</v>
      </c>
      <c r="B78" s="6"/>
      <c r="C78" s="188"/>
      <c r="D78" s="132" t="str">
        <f t="shared" si="2"/>
        <v/>
      </c>
      <c r="E78" s="36"/>
      <c r="F78" s="68" t="str">
        <f t="shared" si="3"/>
        <v/>
      </c>
    </row>
    <row r="79" spans="1:6">
      <c r="A79" s="36">
        <v>68</v>
      </c>
      <c r="B79" s="6"/>
      <c r="C79" s="188"/>
      <c r="D79" s="132" t="str">
        <f t="shared" si="2"/>
        <v/>
      </c>
      <c r="E79" s="36"/>
      <c r="F79" s="68" t="str">
        <f t="shared" si="3"/>
        <v/>
      </c>
    </row>
    <row r="80" spans="1:6">
      <c r="A80" s="36">
        <v>69</v>
      </c>
      <c r="B80" s="6"/>
      <c r="C80" s="188"/>
      <c r="D80" s="132" t="str">
        <f t="shared" si="2"/>
        <v/>
      </c>
      <c r="E80" s="36"/>
      <c r="F80" s="68" t="str">
        <f t="shared" si="3"/>
        <v/>
      </c>
    </row>
    <row r="81" spans="1:6">
      <c r="A81" s="36">
        <v>70</v>
      </c>
      <c r="B81" s="6"/>
      <c r="C81" s="188"/>
      <c r="D81" s="132" t="str">
        <f t="shared" si="2"/>
        <v/>
      </c>
      <c r="E81" s="36"/>
      <c r="F81" s="68" t="str">
        <f t="shared" si="3"/>
        <v/>
      </c>
    </row>
    <row r="82" spans="1:6">
      <c r="A82" s="36">
        <v>71</v>
      </c>
      <c r="B82" s="6"/>
      <c r="C82" s="188"/>
      <c r="D82" s="132" t="str">
        <f t="shared" si="2"/>
        <v/>
      </c>
      <c r="E82" s="36"/>
      <c r="F82" s="68" t="str">
        <f t="shared" si="3"/>
        <v/>
      </c>
    </row>
    <row r="83" spans="1:6">
      <c r="A83" s="36">
        <v>72</v>
      </c>
      <c r="B83" s="6"/>
      <c r="C83" s="188"/>
      <c r="D83" s="132" t="str">
        <f t="shared" si="2"/>
        <v/>
      </c>
      <c r="E83" s="36"/>
      <c r="F83" s="68" t="str">
        <f t="shared" si="3"/>
        <v/>
      </c>
    </row>
    <row r="84" spans="1:6">
      <c r="A84" s="36">
        <v>73</v>
      </c>
      <c r="B84" s="6"/>
      <c r="C84" s="188"/>
      <c r="D84" s="132" t="str">
        <f t="shared" si="2"/>
        <v/>
      </c>
      <c r="E84" s="36"/>
      <c r="F84" s="68" t="str">
        <f t="shared" si="3"/>
        <v/>
      </c>
    </row>
    <row r="85" spans="1:6">
      <c r="A85" s="36">
        <v>74</v>
      </c>
      <c r="B85" s="6"/>
      <c r="C85" s="188"/>
      <c r="D85" s="132" t="str">
        <f t="shared" si="2"/>
        <v/>
      </c>
      <c r="E85" s="36"/>
      <c r="F85" s="68" t="str">
        <f t="shared" si="3"/>
        <v/>
      </c>
    </row>
    <row r="86" spans="1:6">
      <c r="A86" s="36">
        <v>75</v>
      </c>
      <c r="B86" s="6"/>
      <c r="C86" s="188"/>
      <c r="D86" s="132" t="str">
        <f t="shared" si="2"/>
        <v/>
      </c>
      <c r="E86" s="36"/>
      <c r="F86" s="68" t="str">
        <f t="shared" si="3"/>
        <v/>
      </c>
    </row>
    <row r="87" spans="1:6">
      <c r="A87" s="36">
        <v>76</v>
      </c>
      <c r="B87" s="6"/>
      <c r="C87" s="188"/>
      <c r="D87" s="132" t="str">
        <f t="shared" si="2"/>
        <v/>
      </c>
      <c r="E87" s="36"/>
      <c r="F87" s="68" t="str">
        <f t="shared" si="3"/>
        <v/>
      </c>
    </row>
    <row r="88" spans="1:6">
      <c r="A88" s="36">
        <v>77</v>
      </c>
      <c r="B88" s="6"/>
      <c r="C88" s="188"/>
      <c r="D88" s="132" t="str">
        <f t="shared" si="2"/>
        <v/>
      </c>
      <c r="E88" s="36"/>
      <c r="F88" s="68" t="str">
        <f t="shared" si="3"/>
        <v/>
      </c>
    </row>
    <row r="89" spans="1:6">
      <c r="A89" s="36">
        <v>78</v>
      </c>
      <c r="B89" s="6"/>
      <c r="C89" s="188"/>
      <c r="D89" s="132" t="str">
        <f t="shared" si="2"/>
        <v/>
      </c>
      <c r="E89" s="36"/>
      <c r="F89" s="68" t="str">
        <f t="shared" si="3"/>
        <v/>
      </c>
    </row>
    <row r="90" spans="1:6">
      <c r="A90" s="36">
        <v>79</v>
      </c>
      <c r="B90" s="6"/>
      <c r="C90" s="188"/>
      <c r="D90" s="132" t="str">
        <f t="shared" si="2"/>
        <v/>
      </c>
      <c r="E90" s="36"/>
      <c r="F90" s="68" t="str">
        <f t="shared" si="3"/>
        <v/>
      </c>
    </row>
    <row r="91" spans="1:6">
      <c r="A91" s="36">
        <v>80</v>
      </c>
      <c r="B91" s="6"/>
      <c r="C91" s="188"/>
      <c r="D91" s="132" t="str">
        <f t="shared" si="2"/>
        <v/>
      </c>
      <c r="E91" s="36"/>
      <c r="F91" s="68" t="str">
        <f t="shared" si="3"/>
        <v/>
      </c>
    </row>
    <row r="92" spans="1:6">
      <c r="A92" s="36">
        <v>81</v>
      </c>
      <c r="B92" s="6"/>
      <c r="C92" s="188"/>
      <c r="D92" s="132" t="str">
        <f t="shared" si="2"/>
        <v/>
      </c>
      <c r="E92" s="36"/>
      <c r="F92" s="68" t="str">
        <f t="shared" si="3"/>
        <v/>
      </c>
    </row>
    <row r="93" spans="1:6">
      <c r="A93" s="36">
        <v>82</v>
      </c>
      <c r="B93" s="6"/>
      <c r="C93" s="188"/>
      <c r="D93" s="132" t="str">
        <f t="shared" si="2"/>
        <v/>
      </c>
      <c r="E93" s="36"/>
      <c r="F93" s="68" t="str">
        <f t="shared" si="3"/>
        <v/>
      </c>
    </row>
    <row r="94" spans="1:6">
      <c r="A94" s="36">
        <v>83</v>
      </c>
      <c r="B94" s="6"/>
      <c r="C94" s="188"/>
      <c r="D94" s="132" t="str">
        <f t="shared" si="2"/>
        <v/>
      </c>
      <c r="E94" s="36"/>
      <c r="F94" s="68" t="str">
        <f t="shared" si="3"/>
        <v/>
      </c>
    </row>
    <row r="95" spans="1:6">
      <c r="A95" s="36">
        <v>84</v>
      </c>
      <c r="B95" s="6"/>
      <c r="C95" s="188"/>
      <c r="D95" s="132" t="str">
        <f t="shared" si="2"/>
        <v/>
      </c>
      <c r="E95" s="36"/>
      <c r="F95" s="68" t="str">
        <f t="shared" si="3"/>
        <v/>
      </c>
    </row>
    <row r="96" spans="1:6">
      <c r="A96" s="36">
        <v>85</v>
      </c>
      <c r="B96" s="6"/>
      <c r="C96" s="188"/>
      <c r="D96" s="132" t="str">
        <f t="shared" si="2"/>
        <v/>
      </c>
      <c r="E96" s="36"/>
      <c r="F96" s="68" t="str">
        <f t="shared" si="3"/>
        <v/>
      </c>
    </row>
    <row r="97" spans="1:6">
      <c r="A97" s="36">
        <v>86</v>
      </c>
      <c r="B97" s="6"/>
      <c r="C97" s="188"/>
      <c r="D97" s="132" t="str">
        <f t="shared" si="2"/>
        <v/>
      </c>
      <c r="E97" s="36"/>
      <c r="F97" s="68" t="str">
        <f t="shared" si="3"/>
        <v/>
      </c>
    </row>
    <row r="98" spans="1:6">
      <c r="A98" s="36">
        <v>87</v>
      </c>
      <c r="B98" s="6"/>
      <c r="C98" s="188"/>
      <c r="D98" s="132" t="str">
        <f t="shared" si="2"/>
        <v/>
      </c>
      <c r="E98" s="36"/>
      <c r="F98" s="68" t="str">
        <f t="shared" si="3"/>
        <v/>
      </c>
    </row>
    <row r="99" spans="1:6">
      <c r="A99" s="36">
        <v>88</v>
      </c>
      <c r="B99" s="6"/>
      <c r="C99" s="188"/>
      <c r="D99" s="132" t="str">
        <f t="shared" si="2"/>
        <v/>
      </c>
      <c r="E99" s="36"/>
      <c r="F99" s="68" t="str">
        <f t="shared" si="3"/>
        <v/>
      </c>
    </row>
    <row r="100" spans="1:6">
      <c r="A100" s="36">
        <v>89</v>
      </c>
      <c r="B100" s="6"/>
      <c r="C100" s="188"/>
      <c r="D100" s="132" t="str">
        <f t="shared" si="2"/>
        <v/>
      </c>
      <c r="E100" s="36"/>
      <c r="F100" s="68" t="str">
        <f t="shared" si="3"/>
        <v/>
      </c>
    </row>
    <row r="101" spans="1:6">
      <c r="A101" s="36">
        <v>90</v>
      </c>
      <c r="B101" s="6"/>
      <c r="C101" s="188"/>
      <c r="D101" s="132" t="str">
        <f t="shared" si="2"/>
        <v/>
      </c>
      <c r="E101" s="36"/>
      <c r="F101" s="68" t="str">
        <f t="shared" si="3"/>
        <v/>
      </c>
    </row>
    <row r="102" spans="1:6">
      <c r="A102" s="36">
        <v>91</v>
      </c>
      <c r="B102" s="6"/>
      <c r="C102" s="188"/>
      <c r="D102" s="132" t="str">
        <f t="shared" si="2"/>
        <v/>
      </c>
      <c r="E102" s="36"/>
      <c r="F102" s="68" t="str">
        <f t="shared" si="3"/>
        <v/>
      </c>
    </row>
    <row r="103" spans="1:6">
      <c r="A103" s="36">
        <v>92</v>
      </c>
      <c r="B103" s="6"/>
      <c r="C103" s="188"/>
      <c r="D103" s="132" t="str">
        <f t="shared" si="2"/>
        <v/>
      </c>
      <c r="E103" s="36"/>
      <c r="F103" s="68" t="str">
        <f t="shared" si="3"/>
        <v/>
      </c>
    </row>
    <row r="104" spans="1:6">
      <c r="A104" s="36">
        <v>93</v>
      </c>
      <c r="B104" s="6"/>
      <c r="C104" s="188"/>
      <c r="D104" s="132" t="str">
        <f t="shared" si="2"/>
        <v/>
      </c>
      <c r="E104" s="36"/>
      <c r="F104" s="68" t="str">
        <f t="shared" si="3"/>
        <v/>
      </c>
    </row>
    <row r="105" spans="1:6">
      <c r="A105" s="36">
        <v>94</v>
      </c>
      <c r="B105" s="6"/>
      <c r="C105" s="188"/>
      <c r="D105" s="132" t="str">
        <f t="shared" si="2"/>
        <v/>
      </c>
      <c r="E105" s="36"/>
      <c r="F105" s="68" t="str">
        <f t="shared" si="3"/>
        <v/>
      </c>
    </row>
    <row r="106" spans="1:6">
      <c r="A106" s="36">
        <v>95</v>
      </c>
      <c r="B106" s="6"/>
      <c r="C106" s="188"/>
      <c r="D106" s="132" t="str">
        <f t="shared" si="2"/>
        <v/>
      </c>
      <c r="E106" s="36"/>
      <c r="F106" s="68" t="str">
        <f t="shared" si="3"/>
        <v/>
      </c>
    </row>
    <row r="107" spans="1:6">
      <c r="A107" s="36">
        <v>96</v>
      </c>
      <c r="B107" s="6"/>
      <c r="C107" s="188"/>
      <c r="D107" s="132" t="str">
        <f t="shared" si="2"/>
        <v/>
      </c>
      <c r="E107" s="36"/>
      <c r="F107" s="68" t="str">
        <f t="shared" si="3"/>
        <v/>
      </c>
    </row>
    <row r="108" spans="1:6">
      <c r="A108" s="36">
        <v>97</v>
      </c>
      <c r="B108" s="6"/>
      <c r="C108" s="188"/>
      <c r="D108" s="132" t="str">
        <f t="shared" si="2"/>
        <v/>
      </c>
      <c r="E108" s="36"/>
      <c r="F108" s="68" t="str">
        <f t="shared" si="3"/>
        <v/>
      </c>
    </row>
    <row r="109" spans="1:6">
      <c r="A109" s="36">
        <v>98</v>
      </c>
      <c r="B109" s="6"/>
      <c r="C109" s="188"/>
      <c r="D109" s="132" t="str">
        <f t="shared" si="2"/>
        <v/>
      </c>
      <c r="E109" s="36"/>
      <c r="F109" s="68" t="str">
        <f t="shared" si="3"/>
        <v/>
      </c>
    </row>
    <row r="110" spans="1:6">
      <c r="A110" s="125">
        <v>99</v>
      </c>
      <c r="B110" s="6"/>
      <c r="C110" s="188"/>
      <c r="D110" s="132" t="str">
        <f t="shared" si="2"/>
        <v/>
      </c>
      <c r="E110" s="125"/>
      <c r="F110" s="68" t="str">
        <f t="shared" si="3"/>
        <v/>
      </c>
    </row>
    <row r="111" spans="1:6">
      <c r="A111" s="125">
        <v>100</v>
      </c>
      <c r="B111" s="126"/>
      <c r="C111" s="128"/>
      <c r="D111" s="132" t="str">
        <f t="shared" si="2"/>
        <v/>
      </c>
      <c r="E111" s="125"/>
      <c r="F111" s="68" t="str">
        <f t="shared" si="3"/>
        <v/>
      </c>
    </row>
    <row r="112" spans="1:6">
      <c r="A112" s="125">
        <v>101</v>
      </c>
      <c r="B112" s="126"/>
      <c r="C112" s="128"/>
      <c r="D112" s="132" t="str">
        <f t="shared" si="2"/>
        <v/>
      </c>
      <c r="E112" s="125"/>
      <c r="F112" s="68" t="str">
        <f t="shared" si="3"/>
        <v/>
      </c>
    </row>
    <row r="113" spans="1:6">
      <c r="A113" s="125">
        <v>102</v>
      </c>
      <c r="B113" s="126"/>
      <c r="C113" s="128"/>
      <c r="D113" s="132" t="str">
        <f t="shared" si="2"/>
        <v/>
      </c>
      <c r="E113" s="125"/>
      <c r="F113" s="68" t="str">
        <f t="shared" si="3"/>
        <v/>
      </c>
    </row>
    <row r="114" spans="1:6">
      <c r="A114" s="125">
        <v>103</v>
      </c>
      <c r="B114" s="126"/>
      <c r="C114" s="128"/>
      <c r="D114" s="132" t="str">
        <f t="shared" si="2"/>
        <v/>
      </c>
      <c r="E114" s="125"/>
      <c r="F114" s="68" t="str">
        <f t="shared" si="3"/>
        <v/>
      </c>
    </row>
    <row r="115" spans="1:6">
      <c r="A115" s="125">
        <v>104</v>
      </c>
      <c r="B115" s="126"/>
      <c r="C115" s="128"/>
      <c r="D115" s="132" t="str">
        <f t="shared" si="2"/>
        <v/>
      </c>
      <c r="E115" s="125"/>
      <c r="F115" s="68" t="str">
        <f t="shared" si="3"/>
        <v/>
      </c>
    </row>
    <row r="116" spans="1:6">
      <c r="A116" s="125">
        <v>105</v>
      </c>
      <c r="B116" s="126"/>
      <c r="C116" s="128"/>
      <c r="D116" s="132" t="str">
        <f t="shared" si="2"/>
        <v/>
      </c>
      <c r="E116" s="125"/>
      <c r="F116" s="68" t="str">
        <f t="shared" si="3"/>
        <v/>
      </c>
    </row>
    <row r="117" spans="1:6">
      <c r="A117" s="125">
        <v>106</v>
      </c>
      <c r="B117" s="126"/>
      <c r="C117" s="128"/>
      <c r="D117" s="132" t="str">
        <f t="shared" si="2"/>
        <v/>
      </c>
      <c r="E117" s="125"/>
      <c r="F117" s="68" t="str">
        <f t="shared" si="3"/>
        <v/>
      </c>
    </row>
    <row r="118" spans="1:6">
      <c r="A118" s="125">
        <v>107</v>
      </c>
      <c r="B118" s="126"/>
      <c r="C118" s="128"/>
      <c r="D118" s="132" t="str">
        <f t="shared" si="2"/>
        <v/>
      </c>
      <c r="E118" s="125"/>
      <c r="F118" s="68" t="str">
        <f t="shared" si="3"/>
        <v/>
      </c>
    </row>
    <row r="119" spans="1:6">
      <c r="A119" s="125">
        <v>108</v>
      </c>
      <c r="B119" s="126"/>
      <c r="C119" s="128"/>
      <c r="D119" s="132" t="str">
        <f t="shared" si="2"/>
        <v/>
      </c>
      <c r="E119" s="125"/>
      <c r="F119" s="68" t="str">
        <f t="shared" si="3"/>
        <v/>
      </c>
    </row>
    <row r="120" spans="1:6">
      <c r="A120" s="125">
        <v>109</v>
      </c>
      <c r="B120" s="126"/>
      <c r="C120" s="128"/>
      <c r="D120" s="132" t="str">
        <f t="shared" si="2"/>
        <v/>
      </c>
      <c r="E120" s="125"/>
      <c r="F120" s="68" t="str">
        <f t="shared" si="3"/>
        <v/>
      </c>
    </row>
    <row r="121" spans="1:6">
      <c r="A121" s="125">
        <v>110</v>
      </c>
      <c r="B121" s="126"/>
      <c r="C121" s="128"/>
      <c r="D121" s="132" t="str">
        <f t="shared" si="2"/>
        <v/>
      </c>
      <c r="E121" s="125"/>
      <c r="F121" s="68" t="str">
        <f t="shared" si="3"/>
        <v/>
      </c>
    </row>
    <row r="122" spans="1:6">
      <c r="A122" s="125">
        <v>111</v>
      </c>
      <c r="B122" s="126"/>
      <c r="C122" s="128"/>
      <c r="D122" s="132" t="str">
        <f t="shared" si="2"/>
        <v/>
      </c>
      <c r="E122" s="125"/>
      <c r="F122" s="68" t="str">
        <f t="shared" si="3"/>
        <v/>
      </c>
    </row>
    <row r="123" spans="1:6">
      <c r="A123" s="125">
        <v>112</v>
      </c>
      <c r="B123" s="126"/>
      <c r="C123" s="128"/>
      <c r="D123" s="132" t="str">
        <f t="shared" si="2"/>
        <v/>
      </c>
      <c r="E123" s="125"/>
      <c r="F123" s="68" t="str">
        <f t="shared" si="3"/>
        <v/>
      </c>
    </row>
    <row r="124" spans="1:6">
      <c r="A124" s="125">
        <v>113</v>
      </c>
      <c r="B124" s="126"/>
      <c r="C124" s="128"/>
      <c r="D124" s="132" t="str">
        <f t="shared" si="2"/>
        <v/>
      </c>
      <c r="E124" s="125"/>
      <c r="F124" s="68" t="str">
        <f t="shared" si="3"/>
        <v/>
      </c>
    </row>
    <row r="125" spans="1:6">
      <c r="A125" s="125">
        <v>114</v>
      </c>
      <c r="B125" s="126"/>
      <c r="C125" s="128"/>
      <c r="D125" s="132" t="str">
        <f t="shared" si="2"/>
        <v/>
      </c>
      <c r="E125" s="125"/>
      <c r="F125" s="68" t="str">
        <f t="shared" si="3"/>
        <v/>
      </c>
    </row>
    <row r="126" spans="1:6">
      <c r="A126" s="125">
        <v>115</v>
      </c>
      <c r="B126" s="126"/>
      <c r="C126" s="128"/>
      <c r="D126" s="132" t="str">
        <f t="shared" si="2"/>
        <v/>
      </c>
      <c r="E126" s="125"/>
      <c r="F126" s="68" t="str">
        <f t="shared" si="3"/>
        <v/>
      </c>
    </row>
    <row r="127" spans="1:6">
      <c r="A127" s="125">
        <v>116</v>
      </c>
      <c r="B127" s="126"/>
      <c r="C127" s="128"/>
      <c r="D127" s="132" t="str">
        <f t="shared" si="2"/>
        <v/>
      </c>
      <c r="E127" s="125"/>
      <c r="F127" s="68" t="str">
        <f t="shared" si="3"/>
        <v/>
      </c>
    </row>
    <row r="128" spans="1:6">
      <c r="A128" s="125">
        <v>117</v>
      </c>
      <c r="B128" s="126"/>
      <c r="C128" s="128"/>
      <c r="D128" s="132" t="str">
        <f t="shared" si="2"/>
        <v/>
      </c>
      <c r="E128" s="125"/>
      <c r="F128" s="68" t="str">
        <f t="shared" si="3"/>
        <v/>
      </c>
    </row>
    <row r="129" spans="1:6">
      <c r="A129" s="125">
        <v>118</v>
      </c>
      <c r="B129" s="126"/>
      <c r="C129" s="128"/>
      <c r="D129" s="132" t="str">
        <f t="shared" si="2"/>
        <v/>
      </c>
      <c r="E129" s="125"/>
      <c r="F129" s="68" t="str">
        <f t="shared" si="3"/>
        <v/>
      </c>
    </row>
    <row r="130" spans="1:6">
      <c r="A130" s="125">
        <v>119</v>
      </c>
      <c r="B130" s="126"/>
      <c r="C130" s="128"/>
      <c r="D130" s="132" t="str">
        <f t="shared" si="2"/>
        <v/>
      </c>
      <c r="E130" s="125"/>
      <c r="F130" s="68" t="str">
        <f t="shared" si="3"/>
        <v/>
      </c>
    </row>
    <row r="131" spans="1:6">
      <c r="A131" s="125">
        <v>120</v>
      </c>
      <c r="B131" s="126"/>
      <c r="C131" s="128"/>
      <c r="D131" s="132" t="str">
        <f t="shared" si="2"/>
        <v/>
      </c>
      <c r="E131" s="125"/>
      <c r="F131" s="68" t="str">
        <f t="shared" si="3"/>
        <v/>
      </c>
    </row>
    <row r="132" spans="1:6">
      <c r="A132" s="125">
        <v>121</v>
      </c>
      <c r="B132" s="126"/>
      <c r="C132" s="128"/>
      <c r="D132" s="132" t="str">
        <f t="shared" si="2"/>
        <v/>
      </c>
      <c r="E132" s="125"/>
      <c r="F132" s="68" t="str">
        <f t="shared" si="3"/>
        <v/>
      </c>
    </row>
    <row r="133" spans="1:6">
      <c r="A133" s="125">
        <v>122</v>
      </c>
      <c r="B133" s="126"/>
      <c r="C133" s="128"/>
      <c r="D133" s="132" t="str">
        <f t="shared" si="2"/>
        <v/>
      </c>
      <c r="E133" s="125"/>
      <c r="F133" s="68" t="str">
        <f t="shared" si="3"/>
        <v/>
      </c>
    </row>
    <row r="134" spans="1:6">
      <c r="A134" s="125">
        <v>123</v>
      </c>
      <c r="B134" s="126"/>
      <c r="C134" s="128"/>
      <c r="D134" s="132" t="str">
        <f t="shared" si="2"/>
        <v/>
      </c>
      <c r="E134" s="125"/>
      <c r="F134" s="68" t="str">
        <f t="shared" si="3"/>
        <v/>
      </c>
    </row>
    <row r="135" spans="1:6">
      <c r="A135" s="125">
        <v>124</v>
      </c>
      <c r="B135" s="126"/>
      <c r="C135" s="128"/>
      <c r="D135" s="132" t="str">
        <f t="shared" si="2"/>
        <v/>
      </c>
      <c r="E135" s="125"/>
      <c r="F135" s="68" t="str">
        <f t="shared" si="3"/>
        <v/>
      </c>
    </row>
    <row r="136" spans="1:6">
      <c r="A136" s="125">
        <v>125</v>
      </c>
      <c r="B136" s="126"/>
      <c r="C136" s="128"/>
      <c r="D136" s="132" t="str">
        <f t="shared" si="2"/>
        <v/>
      </c>
      <c r="E136" s="125"/>
      <c r="F136" s="68" t="str">
        <f t="shared" si="3"/>
        <v/>
      </c>
    </row>
    <row r="137" spans="1:6">
      <c r="A137" s="125">
        <v>126</v>
      </c>
      <c r="B137" s="126"/>
      <c r="C137" s="128"/>
      <c r="D137" s="132" t="str">
        <f t="shared" si="2"/>
        <v/>
      </c>
      <c r="E137" s="125"/>
      <c r="F137" s="68" t="str">
        <f t="shared" si="3"/>
        <v/>
      </c>
    </row>
    <row r="138" spans="1:6">
      <c r="A138" s="125">
        <v>127</v>
      </c>
      <c r="B138" s="126"/>
      <c r="C138" s="128"/>
      <c r="D138" s="132" t="str">
        <f t="shared" si="2"/>
        <v/>
      </c>
      <c r="E138" s="125"/>
      <c r="F138" s="68" t="str">
        <f t="shared" si="3"/>
        <v/>
      </c>
    </row>
    <row r="139" spans="1:6">
      <c r="A139" s="125">
        <v>128</v>
      </c>
      <c r="B139" s="126"/>
      <c r="C139" s="128"/>
      <c r="D139" s="132" t="str">
        <f t="shared" si="2"/>
        <v/>
      </c>
      <c r="E139" s="125"/>
      <c r="F139" s="68" t="str">
        <f t="shared" si="3"/>
        <v/>
      </c>
    </row>
    <row r="140" spans="1:6">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c r="A141" s="125">
        <v>130</v>
      </c>
      <c r="B141" s="126"/>
      <c r="C141" s="128"/>
      <c r="D141" s="132" t="str">
        <f t="shared" si="4"/>
        <v/>
      </c>
      <c r="E141" s="125"/>
      <c r="F141" s="68" t="str">
        <f t="shared" si="5"/>
        <v/>
      </c>
    </row>
    <row r="142" spans="1:6">
      <c r="A142" s="125">
        <v>131</v>
      </c>
      <c r="B142" s="126"/>
      <c r="C142" s="128"/>
      <c r="D142" s="132" t="str">
        <f t="shared" si="4"/>
        <v/>
      </c>
      <c r="E142" s="125"/>
      <c r="F142" s="68" t="str">
        <f t="shared" si="5"/>
        <v/>
      </c>
    </row>
    <row r="143" spans="1:6">
      <c r="A143" s="125">
        <v>132</v>
      </c>
      <c r="B143" s="126"/>
      <c r="C143" s="128"/>
      <c r="D143" s="132" t="str">
        <f t="shared" si="4"/>
        <v/>
      </c>
      <c r="E143" s="125"/>
      <c r="F143" s="68" t="str">
        <f t="shared" si="5"/>
        <v/>
      </c>
    </row>
    <row r="144" spans="1:6">
      <c r="A144" s="125">
        <v>133</v>
      </c>
      <c r="B144" s="126"/>
      <c r="C144" s="128"/>
      <c r="D144" s="132" t="str">
        <f t="shared" si="4"/>
        <v/>
      </c>
      <c r="E144" s="125"/>
      <c r="F144" s="68" t="str">
        <f t="shared" si="5"/>
        <v/>
      </c>
    </row>
    <row r="145" spans="1:6">
      <c r="A145" s="125">
        <v>134</v>
      </c>
      <c r="B145" s="126"/>
      <c r="C145" s="128"/>
      <c r="D145" s="132" t="str">
        <f t="shared" si="4"/>
        <v/>
      </c>
      <c r="E145" s="125"/>
      <c r="F145" s="68" t="str">
        <f t="shared" si="5"/>
        <v/>
      </c>
    </row>
    <row r="146" spans="1:6">
      <c r="A146" s="125">
        <v>135</v>
      </c>
      <c r="B146" s="126"/>
      <c r="C146" s="128"/>
      <c r="D146" s="132" t="str">
        <f t="shared" si="4"/>
        <v/>
      </c>
      <c r="E146" s="125"/>
      <c r="F146" s="68" t="str">
        <f t="shared" si="5"/>
        <v/>
      </c>
    </row>
    <row r="147" spans="1:6">
      <c r="A147" s="125">
        <v>136</v>
      </c>
      <c r="B147" s="126"/>
      <c r="C147" s="128"/>
      <c r="D147" s="132" t="str">
        <f t="shared" si="4"/>
        <v/>
      </c>
      <c r="E147" s="125"/>
      <c r="F147" s="68" t="str">
        <f t="shared" si="5"/>
        <v/>
      </c>
    </row>
    <row r="148" spans="1:6">
      <c r="A148" s="125">
        <v>137</v>
      </c>
      <c r="B148" s="126"/>
      <c r="C148" s="128"/>
      <c r="D148" s="132" t="str">
        <f t="shared" si="4"/>
        <v/>
      </c>
      <c r="E148" s="125"/>
      <c r="F148" s="68" t="str">
        <f t="shared" si="5"/>
        <v/>
      </c>
    </row>
    <row r="149" spans="1:6">
      <c r="A149" s="125">
        <v>138</v>
      </c>
      <c r="B149" s="126"/>
      <c r="C149" s="128"/>
      <c r="D149" s="132" t="str">
        <f t="shared" si="4"/>
        <v/>
      </c>
      <c r="E149" s="125"/>
      <c r="F149" s="68" t="str">
        <f t="shared" si="5"/>
        <v/>
      </c>
    </row>
    <row r="150" spans="1:6">
      <c r="A150" s="125">
        <v>139</v>
      </c>
      <c r="B150" s="126"/>
      <c r="C150" s="128"/>
      <c r="D150" s="132" t="str">
        <f t="shared" si="4"/>
        <v/>
      </c>
      <c r="E150" s="125"/>
      <c r="F150" s="68" t="str">
        <f t="shared" si="5"/>
        <v/>
      </c>
    </row>
    <row r="151" spans="1:6">
      <c r="A151" s="125">
        <v>140</v>
      </c>
      <c r="B151" s="126"/>
      <c r="C151" s="128"/>
      <c r="D151" s="132" t="str">
        <f t="shared" si="4"/>
        <v/>
      </c>
      <c r="E151" s="125"/>
      <c r="F151" s="68" t="str">
        <f t="shared" si="5"/>
        <v/>
      </c>
    </row>
    <row r="152" spans="1:6">
      <c r="A152" s="125">
        <v>141</v>
      </c>
      <c r="B152" s="126"/>
      <c r="C152" s="128"/>
      <c r="D152" s="132" t="str">
        <f t="shared" si="4"/>
        <v/>
      </c>
      <c r="E152" s="125"/>
      <c r="F152" s="68" t="str">
        <f t="shared" si="5"/>
        <v/>
      </c>
    </row>
    <row r="153" spans="1:6">
      <c r="A153" s="125">
        <v>142</v>
      </c>
      <c r="B153" s="126"/>
      <c r="C153" s="128"/>
      <c r="D153" s="132" t="str">
        <f t="shared" si="4"/>
        <v/>
      </c>
      <c r="E153" s="125"/>
      <c r="F153" s="68" t="str">
        <f t="shared" si="5"/>
        <v/>
      </c>
    </row>
    <row r="154" spans="1:6">
      <c r="A154" s="125">
        <v>143</v>
      </c>
      <c r="B154" s="126"/>
      <c r="C154" s="128"/>
      <c r="D154" s="132" t="str">
        <f t="shared" si="4"/>
        <v/>
      </c>
      <c r="E154" s="125"/>
      <c r="F154" s="68" t="str">
        <f t="shared" si="5"/>
        <v/>
      </c>
    </row>
    <row r="155" spans="1:6">
      <c r="A155" s="125">
        <v>144</v>
      </c>
      <c r="B155" s="126"/>
      <c r="C155" s="128"/>
      <c r="D155" s="132" t="str">
        <f t="shared" si="4"/>
        <v/>
      </c>
      <c r="E155" s="125"/>
      <c r="F155" s="68" t="str">
        <f t="shared" si="5"/>
        <v/>
      </c>
    </row>
    <row r="156" spans="1:6">
      <c r="A156" s="125">
        <v>145</v>
      </c>
      <c r="B156" s="126"/>
      <c r="C156" s="128"/>
      <c r="D156" s="132" t="str">
        <f t="shared" si="4"/>
        <v/>
      </c>
      <c r="E156" s="125"/>
      <c r="F156" s="68" t="str">
        <f t="shared" si="5"/>
        <v/>
      </c>
    </row>
    <row r="157" spans="1:6">
      <c r="A157" s="125">
        <v>146</v>
      </c>
      <c r="B157" s="126"/>
      <c r="C157" s="128"/>
      <c r="D157" s="132" t="str">
        <f t="shared" si="4"/>
        <v/>
      </c>
      <c r="E157" s="125"/>
      <c r="F157" s="68" t="str">
        <f t="shared" si="5"/>
        <v/>
      </c>
    </row>
    <row r="158" spans="1:6">
      <c r="A158" s="125">
        <v>147</v>
      </c>
      <c r="B158" s="126"/>
      <c r="C158" s="128"/>
      <c r="D158" s="132" t="str">
        <f t="shared" si="4"/>
        <v/>
      </c>
      <c r="E158" s="125"/>
      <c r="F158" s="68" t="str">
        <f t="shared" si="5"/>
        <v/>
      </c>
    </row>
    <row r="159" spans="1:6">
      <c r="A159" s="125">
        <v>148</v>
      </c>
      <c r="B159" s="126"/>
      <c r="C159" s="128"/>
      <c r="D159" s="132" t="str">
        <f t="shared" si="4"/>
        <v/>
      </c>
      <c r="E159" s="125"/>
      <c r="F159" s="68" t="str">
        <f t="shared" si="5"/>
        <v/>
      </c>
    </row>
    <row r="160" spans="1:6">
      <c r="A160" s="125">
        <v>149</v>
      </c>
      <c r="B160" s="126"/>
      <c r="C160" s="128"/>
      <c r="D160" s="132" t="str">
        <f t="shared" si="4"/>
        <v/>
      </c>
      <c r="E160" s="125"/>
      <c r="F160" s="68" t="str">
        <f t="shared" si="5"/>
        <v/>
      </c>
    </row>
    <row r="161" spans="1:6">
      <c r="A161" s="125">
        <v>150</v>
      </c>
      <c r="B161" s="126"/>
      <c r="C161" s="128"/>
      <c r="D161" s="132" t="str">
        <f t="shared" si="4"/>
        <v/>
      </c>
      <c r="E161" s="125"/>
      <c r="F161" s="68" t="str">
        <f t="shared" si="5"/>
        <v/>
      </c>
    </row>
    <row r="162" spans="1:6">
      <c r="A162" s="125">
        <v>151</v>
      </c>
      <c r="B162" s="126"/>
      <c r="C162" s="128"/>
      <c r="D162" s="132" t="str">
        <f t="shared" si="4"/>
        <v/>
      </c>
      <c r="E162" s="125"/>
      <c r="F162" s="68" t="str">
        <f t="shared" si="5"/>
        <v/>
      </c>
    </row>
    <row r="163" spans="1:6">
      <c r="A163" s="125">
        <v>152</v>
      </c>
      <c r="B163" s="126"/>
      <c r="C163" s="128"/>
      <c r="D163" s="132" t="str">
        <f t="shared" si="4"/>
        <v/>
      </c>
      <c r="E163" s="125"/>
      <c r="F163" s="68" t="str">
        <f t="shared" si="5"/>
        <v/>
      </c>
    </row>
    <row r="164" spans="1:6">
      <c r="A164" s="125">
        <v>153</v>
      </c>
      <c r="B164" s="126"/>
      <c r="C164" s="128"/>
      <c r="D164" s="132" t="str">
        <f t="shared" si="4"/>
        <v/>
      </c>
      <c r="E164" s="125"/>
      <c r="F164" s="68" t="str">
        <f t="shared" si="5"/>
        <v/>
      </c>
    </row>
    <row r="165" spans="1:6">
      <c r="A165" s="125">
        <v>154</v>
      </c>
      <c r="B165" s="126"/>
      <c r="C165" s="128"/>
      <c r="D165" s="132" t="str">
        <f t="shared" si="4"/>
        <v/>
      </c>
      <c r="E165" s="125"/>
      <c r="F165" s="68" t="str">
        <f t="shared" si="5"/>
        <v/>
      </c>
    </row>
    <row r="166" spans="1:6">
      <c r="A166" s="125">
        <v>155</v>
      </c>
      <c r="B166" s="126"/>
      <c r="C166" s="128"/>
      <c r="D166" s="132" t="str">
        <f t="shared" si="4"/>
        <v/>
      </c>
      <c r="E166" s="125"/>
      <c r="F166" s="68" t="str">
        <f t="shared" si="5"/>
        <v/>
      </c>
    </row>
    <row r="167" spans="1:6">
      <c r="A167" s="125">
        <v>156</v>
      </c>
      <c r="B167" s="126"/>
      <c r="C167" s="128"/>
      <c r="D167" s="132" t="str">
        <f t="shared" si="4"/>
        <v/>
      </c>
      <c r="E167" s="125"/>
      <c r="F167" s="68" t="str">
        <f t="shared" si="5"/>
        <v/>
      </c>
    </row>
    <row r="168" spans="1:6">
      <c r="A168" s="125">
        <v>157</v>
      </c>
      <c r="B168" s="126"/>
      <c r="C168" s="128"/>
      <c r="D168" s="132" t="str">
        <f t="shared" si="4"/>
        <v/>
      </c>
      <c r="E168" s="125"/>
      <c r="F168" s="68" t="str">
        <f t="shared" si="5"/>
        <v/>
      </c>
    </row>
    <row r="169" spans="1:6">
      <c r="A169" s="125">
        <v>158</v>
      </c>
      <c r="B169" s="126"/>
      <c r="C169" s="128"/>
      <c r="D169" s="132" t="str">
        <f t="shared" si="4"/>
        <v/>
      </c>
      <c r="E169" s="125"/>
      <c r="F169" s="68" t="str">
        <f t="shared" si="5"/>
        <v/>
      </c>
    </row>
    <row r="170" spans="1:6">
      <c r="A170" s="125">
        <v>159</v>
      </c>
      <c r="B170" s="126"/>
      <c r="C170" s="128"/>
      <c r="D170" s="132" t="str">
        <f t="shared" si="4"/>
        <v/>
      </c>
      <c r="E170" s="125"/>
      <c r="F170" s="68" t="str">
        <f t="shared" si="5"/>
        <v/>
      </c>
    </row>
    <row r="171" spans="1:6">
      <c r="A171" s="125">
        <v>160</v>
      </c>
      <c r="B171" s="126"/>
      <c r="C171" s="128"/>
      <c r="D171" s="132" t="str">
        <f t="shared" si="4"/>
        <v/>
      </c>
      <c r="E171" s="125"/>
      <c r="F171" s="68" t="str">
        <f t="shared" si="5"/>
        <v/>
      </c>
    </row>
    <row r="172" spans="1:6">
      <c r="A172" s="125">
        <v>161</v>
      </c>
      <c r="B172" s="126"/>
      <c r="C172" s="128"/>
      <c r="D172" s="132" t="str">
        <f t="shared" si="4"/>
        <v/>
      </c>
      <c r="E172" s="125"/>
      <c r="F172" s="68" t="str">
        <f t="shared" si="5"/>
        <v/>
      </c>
    </row>
    <row r="173" spans="1:6">
      <c r="A173" s="125">
        <v>162</v>
      </c>
      <c r="B173" s="126"/>
      <c r="C173" s="128"/>
      <c r="D173" s="132" t="str">
        <f t="shared" si="4"/>
        <v/>
      </c>
      <c r="E173" s="125"/>
      <c r="F173" s="68" t="str">
        <f t="shared" si="5"/>
        <v/>
      </c>
    </row>
    <row r="174" spans="1:6">
      <c r="A174" s="125">
        <v>163</v>
      </c>
      <c r="B174" s="126"/>
      <c r="C174" s="128"/>
      <c r="D174" s="132" t="str">
        <f t="shared" si="4"/>
        <v/>
      </c>
      <c r="E174" s="125"/>
      <c r="F174" s="68" t="str">
        <f t="shared" si="5"/>
        <v/>
      </c>
    </row>
    <row r="175" spans="1:6">
      <c r="A175" s="125">
        <v>164</v>
      </c>
      <c r="B175" s="126"/>
      <c r="C175" s="128"/>
      <c r="D175" s="132" t="str">
        <f t="shared" si="4"/>
        <v/>
      </c>
      <c r="E175" s="125"/>
      <c r="F175" s="68" t="str">
        <f t="shared" si="5"/>
        <v/>
      </c>
    </row>
    <row r="176" spans="1:6">
      <c r="A176" s="125">
        <v>165</v>
      </c>
      <c r="B176" s="126"/>
      <c r="C176" s="128"/>
      <c r="D176" s="132" t="str">
        <f t="shared" si="4"/>
        <v/>
      </c>
      <c r="E176" s="125"/>
      <c r="F176" s="68" t="str">
        <f t="shared" si="5"/>
        <v/>
      </c>
    </row>
    <row r="177" spans="1:6">
      <c r="A177" s="125">
        <v>166</v>
      </c>
      <c r="B177" s="126"/>
      <c r="C177" s="128"/>
      <c r="D177" s="132" t="str">
        <f t="shared" si="4"/>
        <v/>
      </c>
      <c r="E177" s="125"/>
      <c r="F177" s="68" t="str">
        <f t="shared" si="5"/>
        <v/>
      </c>
    </row>
    <row r="178" spans="1:6">
      <c r="A178" s="125">
        <v>167</v>
      </c>
      <c r="B178" s="126"/>
      <c r="C178" s="128"/>
      <c r="D178" s="132" t="str">
        <f t="shared" si="4"/>
        <v/>
      </c>
      <c r="E178" s="125"/>
      <c r="F178" s="68" t="str">
        <f t="shared" si="5"/>
        <v/>
      </c>
    </row>
    <row r="179" spans="1:6">
      <c r="A179" s="125">
        <v>168</v>
      </c>
      <c r="B179" s="126"/>
      <c r="C179" s="128"/>
      <c r="D179" s="132" t="str">
        <f t="shared" si="4"/>
        <v/>
      </c>
      <c r="E179" s="125"/>
      <c r="F179" s="68" t="str">
        <f t="shared" si="5"/>
        <v/>
      </c>
    </row>
    <row r="180" spans="1:6">
      <c r="A180" s="125">
        <v>169</v>
      </c>
      <c r="B180" s="126"/>
      <c r="C180" s="128"/>
      <c r="D180" s="132" t="str">
        <f t="shared" si="4"/>
        <v/>
      </c>
      <c r="E180" s="125"/>
      <c r="F180" s="68" t="str">
        <f t="shared" si="5"/>
        <v/>
      </c>
    </row>
    <row r="181" spans="1:6">
      <c r="A181" s="125">
        <v>170</v>
      </c>
      <c r="B181" s="126"/>
      <c r="C181" s="128"/>
      <c r="D181" s="132" t="str">
        <f t="shared" si="4"/>
        <v/>
      </c>
      <c r="E181" s="125"/>
      <c r="F181" s="68" t="str">
        <f t="shared" si="5"/>
        <v/>
      </c>
    </row>
    <row r="182" spans="1:6">
      <c r="A182" s="125">
        <v>171</v>
      </c>
      <c r="B182" s="126"/>
      <c r="C182" s="128"/>
      <c r="D182" s="132" t="str">
        <f t="shared" si="4"/>
        <v/>
      </c>
      <c r="E182" s="125"/>
      <c r="F182" s="68" t="str">
        <f t="shared" si="5"/>
        <v/>
      </c>
    </row>
    <row r="183" spans="1:6">
      <c r="A183" s="125">
        <v>172</v>
      </c>
      <c r="B183" s="126"/>
      <c r="C183" s="128"/>
      <c r="D183" s="132" t="str">
        <f t="shared" si="4"/>
        <v/>
      </c>
      <c r="E183" s="125"/>
      <c r="F183" s="68" t="str">
        <f t="shared" si="5"/>
        <v/>
      </c>
    </row>
    <row r="184" spans="1:6">
      <c r="A184" s="125">
        <v>173</v>
      </c>
      <c r="B184" s="126"/>
      <c r="C184" s="128"/>
      <c r="D184" s="132" t="str">
        <f t="shared" si="4"/>
        <v/>
      </c>
      <c r="E184" s="125"/>
      <c r="F184" s="68" t="str">
        <f t="shared" si="5"/>
        <v/>
      </c>
    </row>
    <row r="185" spans="1:6">
      <c r="A185" s="125">
        <v>174</v>
      </c>
      <c r="B185" s="126"/>
      <c r="C185" s="128"/>
      <c r="D185" s="132" t="str">
        <f t="shared" si="4"/>
        <v/>
      </c>
      <c r="E185" s="125"/>
      <c r="F185" s="68" t="str">
        <f t="shared" si="5"/>
        <v/>
      </c>
    </row>
    <row r="186" spans="1:6">
      <c r="A186" s="125">
        <v>175</v>
      </c>
      <c r="B186" s="126"/>
      <c r="C186" s="128"/>
      <c r="D186" s="132" t="str">
        <f t="shared" si="4"/>
        <v/>
      </c>
      <c r="E186" s="125"/>
      <c r="F186" s="68" t="str">
        <f t="shared" si="5"/>
        <v/>
      </c>
    </row>
    <row r="187" spans="1:6">
      <c r="A187" s="125">
        <v>176</v>
      </c>
      <c r="B187" s="126"/>
      <c r="C187" s="128"/>
      <c r="D187" s="132" t="str">
        <f t="shared" si="4"/>
        <v/>
      </c>
      <c r="E187" s="125"/>
      <c r="F187" s="68" t="str">
        <f t="shared" si="5"/>
        <v/>
      </c>
    </row>
    <row r="188" spans="1:6">
      <c r="A188" s="125">
        <v>177</v>
      </c>
      <c r="B188" s="126"/>
      <c r="C188" s="128"/>
      <c r="D188" s="132" t="str">
        <f t="shared" si="4"/>
        <v/>
      </c>
      <c r="E188" s="125"/>
      <c r="F188" s="68" t="str">
        <f t="shared" si="5"/>
        <v/>
      </c>
    </row>
    <row r="189" spans="1:6">
      <c r="A189" s="125">
        <v>178</v>
      </c>
      <c r="B189" s="126"/>
      <c r="C189" s="128"/>
      <c r="D189" s="132" t="str">
        <f t="shared" si="4"/>
        <v/>
      </c>
      <c r="E189" s="125"/>
      <c r="F189" s="68" t="str">
        <f t="shared" si="5"/>
        <v/>
      </c>
    </row>
    <row r="190" spans="1:6">
      <c r="A190" s="125">
        <v>179</v>
      </c>
      <c r="B190" s="126"/>
      <c r="C190" s="128"/>
      <c r="D190" s="132" t="str">
        <f t="shared" si="4"/>
        <v/>
      </c>
      <c r="E190" s="125"/>
      <c r="F190" s="68" t="str">
        <f t="shared" si="5"/>
        <v/>
      </c>
    </row>
    <row r="191" spans="1:6">
      <c r="A191" s="125">
        <v>180</v>
      </c>
      <c r="B191" s="126"/>
      <c r="C191" s="128"/>
      <c r="D191" s="132" t="str">
        <f t="shared" si="4"/>
        <v/>
      </c>
      <c r="E191" s="125"/>
      <c r="F191" s="68" t="str">
        <f t="shared" si="5"/>
        <v/>
      </c>
    </row>
    <row r="192" spans="1:6">
      <c r="A192" s="125">
        <v>181</v>
      </c>
      <c r="B192" s="126"/>
      <c r="C192" s="128"/>
      <c r="D192" s="132" t="str">
        <f t="shared" si="4"/>
        <v/>
      </c>
      <c r="E192" s="125"/>
      <c r="F192" s="68" t="str">
        <f t="shared" si="5"/>
        <v/>
      </c>
    </row>
    <row r="193" spans="1:6">
      <c r="A193" s="125">
        <v>182</v>
      </c>
      <c r="B193" s="126"/>
      <c r="C193" s="128"/>
      <c r="D193" s="132" t="str">
        <f t="shared" si="4"/>
        <v/>
      </c>
      <c r="E193" s="125"/>
      <c r="F193" s="68" t="str">
        <f t="shared" si="5"/>
        <v/>
      </c>
    </row>
    <row r="194" spans="1:6">
      <c r="A194" s="125">
        <v>183</v>
      </c>
      <c r="B194" s="126"/>
      <c r="C194" s="128"/>
      <c r="D194" s="132" t="str">
        <f t="shared" si="4"/>
        <v/>
      </c>
      <c r="E194" s="125"/>
      <c r="F194" s="68" t="str">
        <f t="shared" si="5"/>
        <v/>
      </c>
    </row>
    <row r="195" spans="1:6">
      <c r="A195" s="125">
        <v>184</v>
      </c>
      <c r="B195" s="126"/>
      <c r="C195" s="128"/>
      <c r="D195" s="132" t="str">
        <f t="shared" si="4"/>
        <v/>
      </c>
      <c r="E195" s="125"/>
      <c r="F195" s="68" t="str">
        <f t="shared" si="5"/>
        <v/>
      </c>
    </row>
    <row r="196" spans="1:6">
      <c r="A196" s="125">
        <v>185</v>
      </c>
      <c r="B196" s="126"/>
      <c r="C196" s="128"/>
      <c r="D196" s="132" t="str">
        <f t="shared" si="4"/>
        <v/>
      </c>
      <c r="E196" s="125"/>
      <c r="F196" s="68" t="str">
        <f t="shared" si="5"/>
        <v/>
      </c>
    </row>
    <row r="197" spans="1:6">
      <c r="A197" s="125">
        <v>186</v>
      </c>
      <c r="B197" s="126"/>
      <c r="C197" s="128"/>
      <c r="D197" s="132" t="str">
        <f t="shared" si="4"/>
        <v/>
      </c>
      <c r="E197" s="125"/>
      <c r="F197" s="68" t="str">
        <f t="shared" si="5"/>
        <v/>
      </c>
    </row>
    <row r="198" spans="1:6">
      <c r="A198" s="125">
        <v>187</v>
      </c>
      <c r="B198" s="126"/>
      <c r="C198" s="128"/>
      <c r="D198" s="132" t="str">
        <f t="shared" si="4"/>
        <v/>
      </c>
      <c r="E198" s="125"/>
      <c r="F198" s="68" t="str">
        <f t="shared" si="5"/>
        <v/>
      </c>
    </row>
    <row r="199" spans="1:6">
      <c r="A199" s="125">
        <v>188</v>
      </c>
      <c r="B199" s="126"/>
      <c r="C199" s="128"/>
      <c r="D199" s="132" t="str">
        <f t="shared" si="4"/>
        <v/>
      </c>
      <c r="E199" s="125"/>
      <c r="F199" s="68" t="str">
        <f t="shared" si="5"/>
        <v/>
      </c>
    </row>
    <row r="200" spans="1:6">
      <c r="A200" s="125">
        <v>189</v>
      </c>
      <c r="B200" s="126"/>
      <c r="C200" s="128"/>
      <c r="D200" s="132" t="str">
        <f t="shared" si="4"/>
        <v/>
      </c>
      <c r="E200" s="125"/>
      <c r="F200" s="68" t="str">
        <f t="shared" si="5"/>
        <v/>
      </c>
    </row>
    <row r="201" spans="1:6">
      <c r="A201" s="125">
        <v>190</v>
      </c>
      <c r="B201" s="126"/>
      <c r="C201" s="128"/>
      <c r="D201" s="132" t="str">
        <f t="shared" si="4"/>
        <v/>
      </c>
      <c r="E201" s="125"/>
      <c r="F201" s="68" t="str">
        <f t="shared" si="5"/>
        <v/>
      </c>
    </row>
    <row r="202" spans="1:6">
      <c r="A202" s="125">
        <v>191</v>
      </c>
      <c r="B202" s="126"/>
      <c r="C202" s="128"/>
      <c r="D202" s="132" t="str">
        <f t="shared" si="4"/>
        <v/>
      </c>
      <c r="E202" s="125"/>
      <c r="F202" s="68" t="str">
        <f t="shared" si="5"/>
        <v/>
      </c>
    </row>
    <row r="203" spans="1:6">
      <c r="A203" s="125">
        <v>192</v>
      </c>
      <c r="B203" s="126"/>
      <c r="C203" s="128"/>
      <c r="D203" s="132" t="str">
        <f t="shared" si="4"/>
        <v/>
      </c>
      <c r="E203" s="125"/>
      <c r="F203" s="68" t="str">
        <f t="shared" si="5"/>
        <v/>
      </c>
    </row>
    <row r="204" spans="1:6">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c r="A205" s="125">
        <v>194</v>
      </c>
      <c r="B205" s="126"/>
      <c r="C205" s="128"/>
      <c r="D205" s="132" t="str">
        <f t="shared" si="6"/>
        <v/>
      </c>
      <c r="E205" s="125"/>
      <c r="F205" s="68" t="str">
        <f t="shared" si="7"/>
        <v/>
      </c>
    </row>
    <row r="206" spans="1:6">
      <c r="A206" s="125">
        <v>195</v>
      </c>
      <c r="B206" s="126"/>
      <c r="C206" s="128"/>
      <c r="D206" s="132" t="str">
        <f t="shared" si="6"/>
        <v/>
      </c>
      <c r="E206" s="125"/>
      <c r="F206" s="68" t="str">
        <f t="shared" si="7"/>
        <v/>
      </c>
    </row>
    <row r="207" spans="1:6">
      <c r="A207" s="125">
        <v>196</v>
      </c>
      <c r="B207" s="126"/>
      <c r="C207" s="128"/>
      <c r="D207" s="132" t="str">
        <f t="shared" si="6"/>
        <v/>
      </c>
      <c r="E207" s="125"/>
      <c r="F207" s="68" t="str">
        <f t="shared" si="7"/>
        <v/>
      </c>
    </row>
    <row r="208" spans="1:6">
      <c r="A208" s="125">
        <v>197</v>
      </c>
      <c r="B208" s="126"/>
      <c r="C208" s="128"/>
      <c r="D208" s="132" t="str">
        <f t="shared" si="6"/>
        <v/>
      </c>
      <c r="E208" s="125"/>
      <c r="F208" s="68" t="str">
        <f t="shared" si="7"/>
        <v/>
      </c>
    </row>
    <row r="209" spans="1:6">
      <c r="A209" s="125">
        <v>198</v>
      </c>
      <c r="B209" s="126"/>
      <c r="C209" s="128"/>
      <c r="D209" s="132" t="str">
        <f t="shared" si="6"/>
        <v/>
      </c>
      <c r="E209" s="125"/>
      <c r="F209" s="68" t="str">
        <f t="shared" si="7"/>
        <v/>
      </c>
    </row>
    <row r="210" spans="1:6">
      <c r="A210" s="125">
        <v>199</v>
      </c>
      <c r="B210" s="126"/>
      <c r="C210" s="128"/>
      <c r="D210" s="132" t="str">
        <f t="shared" si="6"/>
        <v/>
      </c>
      <c r="E210" s="125"/>
      <c r="F210" s="68" t="str">
        <f t="shared" si="7"/>
        <v/>
      </c>
    </row>
    <row r="211" spans="1:6">
      <c r="A211" s="125">
        <v>200</v>
      </c>
      <c r="B211" s="126"/>
      <c r="C211" s="128"/>
      <c r="D211" s="132" t="str">
        <f t="shared" si="6"/>
        <v/>
      </c>
      <c r="E211" s="125"/>
      <c r="F211" s="68" t="str">
        <f t="shared" si="7"/>
        <v/>
      </c>
    </row>
    <row r="212" spans="1:6">
      <c r="A212" s="125">
        <v>201</v>
      </c>
      <c r="B212" s="126"/>
      <c r="C212" s="128"/>
      <c r="D212" s="132" t="str">
        <f t="shared" si="6"/>
        <v/>
      </c>
      <c r="E212" s="125"/>
      <c r="F212" s="68" t="str">
        <f t="shared" si="7"/>
        <v/>
      </c>
    </row>
    <row r="213" spans="1:6">
      <c r="A213" s="125">
        <v>202</v>
      </c>
      <c r="B213" s="126"/>
      <c r="C213" s="128"/>
      <c r="D213" s="132" t="str">
        <f t="shared" si="6"/>
        <v/>
      </c>
      <c r="E213" s="125"/>
      <c r="F213" s="68" t="str">
        <f t="shared" si="7"/>
        <v/>
      </c>
    </row>
    <row r="214" spans="1:6">
      <c r="A214" s="125">
        <v>203</v>
      </c>
      <c r="B214" s="126"/>
      <c r="C214" s="128"/>
      <c r="D214" s="132" t="str">
        <f t="shared" si="6"/>
        <v/>
      </c>
      <c r="E214" s="125"/>
      <c r="F214" s="68" t="str">
        <f t="shared" si="7"/>
        <v/>
      </c>
    </row>
    <row r="215" spans="1:6">
      <c r="A215" s="125">
        <v>204</v>
      </c>
      <c r="B215" s="126"/>
      <c r="C215" s="128"/>
      <c r="D215" s="132" t="str">
        <f t="shared" si="6"/>
        <v/>
      </c>
      <c r="E215" s="125"/>
      <c r="F215" s="68" t="str">
        <f t="shared" si="7"/>
        <v/>
      </c>
    </row>
    <row r="216" spans="1:6">
      <c r="A216" s="125">
        <v>205</v>
      </c>
      <c r="B216" s="126"/>
      <c r="C216" s="128"/>
      <c r="D216" s="132" t="str">
        <f t="shared" si="6"/>
        <v/>
      </c>
      <c r="E216" s="125"/>
      <c r="F216" s="68" t="str">
        <f t="shared" si="7"/>
        <v/>
      </c>
    </row>
    <row r="217" spans="1:6">
      <c r="A217" s="125">
        <v>206</v>
      </c>
      <c r="B217" s="126"/>
      <c r="C217" s="128"/>
      <c r="D217" s="132" t="str">
        <f t="shared" si="6"/>
        <v/>
      </c>
      <c r="E217" s="125"/>
      <c r="F217" s="68" t="str">
        <f t="shared" si="7"/>
        <v/>
      </c>
    </row>
    <row r="218" spans="1:6">
      <c r="A218" s="125">
        <v>207</v>
      </c>
      <c r="B218" s="126"/>
      <c r="C218" s="128"/>
      <c r="D218" s="132" t="str">
        <f t="shared" si="6"/>
        <v/>
      </c>
      <c r="E218" s="125"/>
      <c r="F218" s="68" t="str">
        <f t="shared" si="7"/>
        <v/>
      </c>
    </row>
    <row r="219" spans="1:6">
      <c r="A219" s="125">
        <v>208</v>
      </c>
      <c r="B219" s="126"/>
      <c r="C219" s="128"/>
      <c r="D219" s="132" t="str">
        <f t="shared" si="6"/>
        <v/>
      </c>
      <c r="E219" s="125"/>
      <c r="F219" s="68" t="str">
        <f t="shared" si="7"/>
        <v/>
      </c>
    </row>
    <row r="220" spans="1:6">
      <c r="A220" s="125">
        <v>209</v>
      </c>
      <c r="B220" s="126"/>
      <c r="C220" s="128"/>
      <c r="D220" s="132" t="str">
        <f t="shared" si="6"/>
        <v/>
      </c>
      <c r="E220" s="125"/>
      <c r="F220" s="68" t="str">
        <f t="shared" si="7"/>
        <v/>
      </c>
    </row>
    <row r="221" spans="1:6">
      <c r="A221" s="125">
        <v>210</v>
      </c>
      <c r="B221" s="126"/>
      <c r="C221" s="128"/>
      <c r="D221" s="132" t="str">
        <f t="shared" si="6"/>
        <v/>
      </c>
      <c r="E221" s="125"/>
      <c r="F221" s="68" t="str">
        <f t="shared" si="7"/>
        <v/>
      </c>
    </row>
    <row r="222" spans="1:6">
      <c r="A222" s="125">
        <v>211</v>
      </c>
      <c r="B222" s="126"/>
      <c r="C222" s="128"/>
      <c r="D222" s="132" t="str">
        <f t="shared" si="6"/>
        <v/>
      </c>
      <c r="E222" s="125"/>
      <c r="F222" s="68" t="str">
        <f t="shared" si="7"/>
        <v/>
      </c>
    </row>
    <row r="223" spans="1:6">
      <c r="A223" s="125">
        <v>212</v>
      </c>
      <c r="B223" s="126"/>
      <c r="C223" s="128"/>
      <c r="D223" s="132" t="str">
        <f t="shared" si="6"/>
        <v/>
      </c>
      <c r="E223" s="125"/>
      <c r="F223" s="68" t="str">
        <f t="shared" si="7"/>
        <v/>
      </c>
    </row>
    <row r="224" spans="1:6">
      <c r="A224" s="125">
        <v>213</v>
      </c>
      <c r="B224" s="126"/>
      <c r="C224" s="128"/>
      <c r="D224" s="132" t="str">
        <f t="shared" si="6"/>
        <v/>
      </c>
      <c r="E224" s="125"/>
      <c r="F224" s="68" t="str">
        <f t="shared" si="7"/>
        <v/>
      </c>
    </row>
    <row r="225" spans="1:6">
      <c r="A225" s="125">
        <v>214</v>
      </c>
      <c r="B225" s="126"/>
      <c r="C225" s="128"/>
      <c r="D225" s="132" t="str">
        <f t="shared" si="6"/>
        <v/>
      </c>
      <c r="E225" s="125"/>
      <c r="F225" s="68" t="str">
        <f t="shared" si="7"/>
        <v/>
      </c>
    </row>
    <row r="226" spans="1:6">
      <c r="A226" s="125">
        <v>215</v>
      </c>
      <c r="B226" s="126"/>
      <c r="C226" s="128"/>
      <c r="D226" s="132" t="str">
        <f t="shared" si="6"/>
        <v/>
      </c>
      <c r="E226" s="125"/>
      <c r="F226" s="68" t="str">
        <f t="shared" si="7"/>
        <v/>
      </c>
    </row>
    <row r="227" spans="1:6">
      <c r="A227" s="125">
        <v>216</v>
      </c>
      <c r="B227" s="126"/>
      <c r="C227" s="128"/>
      <c r="D227" s="132" t="str">
        <f t="shared" si="6"/>
        <v/>
      </c>
      <c r="E227" s="125"/>
      <c r="F227" s="68" t="str">
        <f t="shared" si="7"/>
        <v/>
      </c>
    </row>
    <row r="228" spans="1:6">
      <c r="A228" s="125">
        <v>217</v>
      </c>
      <c r="B228" s="126"/>
      <c r="C228" s="128"/>
      <c r="D228" s="132" t="str">
        <f t="shared" si="6"/>
        <v/>
      </c>
      <c r="E228" s="125"/>
      <c r="F228" s="68" t="str">
        <f t="shared" si="7"/>
        <v/>
      </c>
    </row>
    <row r="229" spans="1:6">
      <c r="A229" s="125">
        <v>218</v>
      </c>
      <c r="B229" s="126"/>
      <c r="C229" s="128"/>
      <c r="D229" s="132" t="str">
        <f t="shared" si="6"/>
        <v/>
      </c>
      <c r="E229" s="125"/>
      <c r="F229" s="68" t="str">
        <f t="shared" si="7"/>
        <v/>
      </c>
    </row>
    <row r="230" spans="1:6">
      <c r="A230" s="125">
        <v>219</v>
      </c>
      <c r="B230" s="126"/>
      <c r="C230" s="128"/>
      <c r="D230" s="132" t="str">
        <f t="shared" si="6"/>
        <v/>
      </c>
      <c r="E230" s="125"/>
      <c r="F230" s="68" t="str">
        <f t="shared" si="7"/>
        <v/>
      </c>
    </row>
    <row r="231" spans="1:6">
      <c r="A231" s="125">
        <v>220</v>
      </c>
      <c r="B231" s="126"/>
      <c r="C231" s="128"/>
      <c r="D231" s="132" t="str">
        <f t="shared" si="6"/>
        <v/>
      </c>
      <c r="E231" s="125"/>
      <c r="F231" s="68" t="str">
        <f t="shared" si="7"/>
        <v/>
      </c>
    </row>
    <row r="232" spans="1:6">
      <c r="A232" s="125">
        <v>221</v>
      </c>
      <c r="B232" s="126"/>
      <c r="C232" s="128"/>
      <c r="D232" s="132" t="str">
        <f t="shared" si="6"/>
        <v/>
      </c>
      <c r="E232" s="125"/>
      <c r="F232" s="68" t="str">
        <f t="shared" si="7"/>
        <v/>
      </c>
    </row>
    <row r="233" spans="1:6">
      <c r="A233" s="125">
        <v>222</v>
      </c>
      <c r="B233" s="126"/>
      <c r="C233" s="128"/>
      <c r="D233" s="132" t="str">
        <f t="shared" si="6"/>
        <v/>
      </c>
      <c r="E233" s="125"/>
      <c r="F233" s="68" t="str">
        <f t="shared" si="7"/>
        <v/>
      </c>
    </row>
    <row r="234" spans="1:6">
      <c r="A234" s="125">
        <v>223</v>
      </c>
      <c r="B234" s="126"/>
      <c r="C234" s="128"/>
      <c r="D234" s="132" t="str">
        <f t="shared" si="6"/>
        <v/>
      </c>
      <c r="E234" s="125"/>
      <c r="F234" s="68" t="str">
        <f t="shared" si="7"/>
        <v/>
      </c>
    </row>
    <row r="235" spans="1:6">
      <c r="A235" s="125">
        <v>224</v>
      </c>
      <c r="B235" s="126"/>
      <c r="C235" s="128"/>
      <c r="D235" s="132" t="str">
        <f t="shared" si="6"/>
        <v/>
      </c>
      <c r="E235" s="125"/>
      <c r="F235" s="68" t="str">
        <f t="shared" si="7"/>
        <v/>
      </c>
    </row>
    <row r="236" spans="1:6">
      <c r="A236" s="125">
        <v>225</v>
      </c>
      <c r="B236" s="126"/>
      <c r="C236" s="128"/>
      <c r="D236" s="132" t="str">
        <f t="shared" si="6"/>
        <v/>
      </c>
      <c r="E236" s="125"/>
      <c r="F236" s="68" t="str">
        <f t="shared" si="7"/>
        <v/>
      </c>
    </row>
    <row r="237" spans="1:6">
      <c r="A237" s="125">
        <v>226</v>
      </c>
      <c r="B237" s="126"/>
      <c r="C237" s="128"/>
      <c r="D237" s="132" t="str">
        <f t="shared" si="6"/>
        <v/>
      </c>
      <c r="E237" s="125"/>
      <c r="F237" s="68" t="str">
        <f t="shared" si="7"/>
        <v/>
      </c>
    </row>
    <row r="238" spans="1:6">
      <c r="A238" s="125">
        <v>227</v>
      </c>
      <c r="B238" s="126"/>
      <c r="C238" s="128"/>
      <c r="D238" s="132" t="str">
        <f t="shared" si="6"/>
        <v/>
      </c>
      <c r="E238" s="125"/>
      <c r="F238" s="68" t="str">
        <f t="shared" si="7"/>
        <v/>
      </c>
    </row>
    <row r="239" spans="1:6">
      <c r="A239" s="125">
        <v>228</v>
      </c>
      <c r="B239" s="126"/>
      <c r="C239" s="128"/>
      <c r="D239" s="132" t="str">
        <f t="shared" si="6"/>
        <v/>
      </c>
      <c r="E239" s="125"/>
      <c r="F239" s="68" t="str">
        <f t="shared" si="7"/>
        <v/>
      </c>
    </row>
    <row r="240" spans="1:6">
      <c r="A240" s="125">
        <v>229</v>
      </c>
      <c r="B240" s="126"/>
      <c r="C240" s="128"/>
      <c r="D240" s="132" t="str">
        <f t="shared" si="6"/>
        <v/>
      </c>
      <c r="E240" s="125"/>
      <c r="F240" s="68" t="str">
        <f t="shared" si="7"/>
        <v/>
      </c>
    </row>
    <row r="241" spans="1:6">
      <c r="A241" s="125">
        <v>230</v>
      </c>
      <c r="B241" s="126"/>
      <c r="C241" s="128"/>
      <c r="D241" s="132" t="str">
        <f t="shared" si="6"/>
        <v/>
      </c>
      <c r="E241" s="125"/>
      <c r="F241" s="68" t="str">
        <f t="shared" si="7"/>
        <v/>
      </c>
    </row>
    <row r="242" spans="1:6">
      <c r="A242" s="125">
        <v>231</v>
      </c>
      <c r="B242" s="126"/>
      <c r="C242" s="128"/>
      <c r="D242" s="132" t="str">
        <f t="shared" si="6"/>
        <v/>
      </c>
      <c r="E242" s="125"/>
      <c r="F242" s="68" t="str">
        <f t="shared" si="7"/>
        <v/>
      </c>
    </row>
    <row r="243" spans="1:6">
      <c r="A243" s="125">
        <v>232</v>
      </c>
      <c r="B243" s="126"/>
      <c r="C243" s="128"/>
      <c r="D243" s="132" t="str">
        <f t="shared" si="6"/>
        <v/>
      </c>
      <c r="E243" s="125"/>
      <c r="F243" s="68" t="str">
        <f t="shared" si="7"/>
        <v/>
      </c>
    </row>
    <row r="244" spans="1:6">
      <c r="A244" s="125">
        <v>233</v>
      </c>
      <c r="B244" s="126"/>
      <c r="C244" s="128"/>
      <c r="D244" s="132" t="str">
        <f t="shared" si="6"/>
        <v/>
      </c>
      <c r="E244" s="125"/>
      <c r="F244" s="68" t="str">
        <f t="shared" si="7"/>
        <v/>
      </c>
    </row>
    <row r="245" spans="1:6">
      <c r="A245" s="125">
        <v>234</v>
      </c>
      <c r="B245" s="126"/>
      <c r="C245" s="128"/>
      <c r="D245" s="132" t="str">
        <f t="shared" si="6"/>
        <v/>
      </c>
      <c r="E245" s="125"/>
      <c r="F245" s="68" t="str">
        <f t="shared" si="7"/>
        <v/>
      </c>
    </row>
    <row r="246" spans="1:6">
      <c r="A246" s="125">
        <v>235</v>
      </c>
      <c r="B246" s="126"/>
      <c r="C246" s="128"/>
      <c r="D246" s="132" t="str">
        <f t="shared" si="6"/>
        <v/>
      </c>
      <c r="E246" s="125"/>
      <c r="F246" s="68" t="str">
        <f t="shared" si="7"/>
        <v/>
      </c>
    </row>
    <row r="247" spans="1:6">
      <c r="A247" s="125">
        <v>236</v>
      </c>
      <c r="B247" s="126"/>
      <c r="C247" s="128"/>
      <c r="D247" s="132" t="str">
        <f t="shared" si="6"/>
        <v/>
      </c>
      <c r="E247" s="125"/>
      <c r="F247" s="68" t="str">
        <f t="shared" si="7"/>
        <v/>
      </c>
    </row>
    <row r="248" spans="1:6">
      <c r="A248" s="125">
        <v>237</v>
      </c>
      <c r="B248" s="126"/>
      <c r="C248" s="128"/>
      <c r="D248" s="132" t="str">
        <f t="shared" si="6"/>
        <v/>
      </c>
      <c r="E248" s="125"/>
      <c r="F248" s="68" t="str">
        <f t="shared" si="7"/>
        <v/>
      </c>
    </row>
    <row r="249" spans="1:6">
      <c r="A249" s="125">
        <v>238</v>
      </c>
      <c r="B249" s="126"/>
      <c r="C249" s="128"/>
      <c r="D249" s="132" t="str">
        <f t="shared" si="6"/>
        <v/>
      </c>
      <c r="E249" s="125"/>
      <c r="F249" s="68" t="str">
        <f t="shared" si="7"/>
        <v/>
      </c>
    </row>
    <row r="250" spans="1:6">
      <c r="A250" s="125">
        <v>239</v>
      </c>
      <c r="B250" s="126"/>
      <c r="C250" s="128"/>
      <c r="D250" s="132" t="str">
        <f t="shared" si="6"/>
        <v/>
      </c>
      <c r="E250" s="125"/>
      <c r="F250" s="68" t="str">
        <f t="shared" si="7"/>
        <v/>
      </c>
    </row>
    <row r="251" spans="1:6">
      <c r="A251" s="125">
        <v>240</v>
      </c>
      <c r="B251" s="126"/>
      <c r="C251" s="128"/>
      <c r="D251" s="132" t="str">
        <f t="shared" si="6"/>
        <v/>
      </c>
      <c r="E251" s="125"/>
      <c r="F251" s="68" t="str">
        <f t="shared" si="7"/>
        <v/>
      </c>
    </row>
    <row r="252" spans="1:6">
      <c r="A252" s="125">
        <v>241</v>
      </c>
      <c r="B252" s="126"/>
      <c r="C252" s="128"/>
      <c r="D252" s="132" t="str">
        <f t="shared" si="6"/>
        <v/>
      </c>
      <c r="E252" s="125"/>
      <c r="F252" s="68" t="str">
        <f t="shared" si="7"/>
        <v/>
      </c>
    </row>
    <row r="253" spans="1:6">
      <c r="A253" s="125">
        <v>242</v>
      </c>
      <c r="B253" s="126"/>
      <c r="C253" s="128"/>
      <c r="D253" s="132" t="str">
        <f t="shared" si="6"/>
        <v/>
      </c>
      <c r="E253" s="125"/>
      <c r="F253" s="68" t="str">
        <f t="shared" si="7"/>
        <v/>
      </c>
    </row>
    <row r="254" spans="1:6">
      <c r="A254" s="125">
        <v>243</v>
      </c>
      <c r="B254" s="126"/>
      <c r="C254" s="128"/>
      <c r="D254" s="132" t="str">
        <f t="shared" si="6"/>
        <v/>
      </c>
      <c r="E254" s="125"/>
      <c r="F254" s="68" t="str">
        <f t="shared" si="7"/>
        <v/>
      </c>
    </row>
    <row r="255" spans="1:6">
      <c r="A255" s="125">
        <v>244</v>
      </c>
      <c r="B255" s="126"/>
      <c r="C255" s="128"/>
      <c r="D255" s="132" t="str">
        <f t="shared" si="6"/>
        <v/>
      </c>
      <c r="E255" s="125"/>
      <c r="F255" s="68" t="str">
        <f t="shared" si="7"/>
        <v/>
      </c>
    </row>
    <row r="256" spans="1:6">
      <c r="A256" s="125">
        <v>245</v>
      </c>
      <c r="B256" s="126"/>
      <c r="C256" s="128"/>
      <c r="D256" s="132" t="str">
        <f t="shared" si="6"/>
        <v/>
      </c>
      <c r="E256" s="125"/>
      <c r="F256" s="68" t="str">
        <f t="shared" si="7"/>
        <v/>
      </c>
    </row>
    <row r="257" spans="1:6">
      <c r="A257" s="125">
        <v>246</v>
      </c>
      <c r="B257" s="126"/>
      <c r="C257" s="128"/>
      <c r="D257" s="132" t="str">
        <f t="shared" si="6"/>
        <v/>
      </c>
      <c r="E257" s="125"/>
      <c r="F257" s="68" t="str">
        <f t="shared" si="7"/>
        <v/>
      </c>
    </row>
    <row r="258" spans="1:6">
      <c r="A258" s="125">
        <v>247</v>
      </c>
      <c r="B258" s="126"/>
      <c r="C258" s="128"/>
      <c r="D258" s="132" t="str">
        <f t="shared" si="6"/>
        <v/>
      </c>
      <c r="E258" s="125"/>
      <c r="F258" s="68" t="str">
        <f t="shared" si="7"/>
        <v/>
      </c>
    </row>
    <row r="259" spans="1:6">
      <c r="A259" s="125">
        <v>248</v>
      </c>
      <c r="B259" s="126"/>
      <c r="C259" s="128"/>
      <c r="D259" s="132" t="str">
        <f t="shared" si="6"/>
        <v/>
      </c>
      <c r="E259" s="125"/>
      <c r="F259" s="68" t="str">
        <f t="shared" si="7"/>
        <v/>
      </c>
    </row>
    <row r="260" spans="1:6">
      <c r="A260" s="125">
        <v>249</v>
      </c>
      <c r="B260" s="126"/>
      <c r="C260" s="128"/>
      <c r="D260" s="132" t="str">
        <f t="shared" si="6"/>
        <v/>
      </c>
      <c r="E260" s="125"/>
      <c r="F260" s="68" t="str">
        <f t="shared" si="7"/>
        <v/>
      </c>
    </row>
    <row r="261" spans="1:6">
      <c r="A261" s="125">
        <v>250</v>
      </c>
      <c r="B261" s="126"/>
      <c r="C261" s="128"/>
      <c r="D261" s="132" t="str">
        <f t="shared" si="6"/>
        <v/>
      </c>
      <c r="E261" s="125"/>
      <c r="F261" s="68" t="str">
        <f t="shared" si="7"/>
        <v/>
      </c>
    </row>
  </sheetData>
  <sheetProtection algorithmName="SHA-512" hashValue="DkpHlQ/8MZu51BS8jnR9Xq1J4vzTo8xjgSNIsju529BzW23KgoVdyKHyg7Hyd45A7BNCRr4jYMX0FoaXwuxY2g==" saltValue="EFpLDVN9wWUF+7SOyX8Wj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D12" sqref="D12:D14"/>
    </sheetView>
  </sheetViews>
  <sheetFormatPr defaultColWidth="9.140625" defaultRowHeight="15.75"/>
  <cols>
    <col min="1" max="1" width="5.7109375" style="53" customWidth="1"/>
    <col min="2" max="2" width="35.85546875" style="53" customWidth="1"/>
    <col min="3" max="3" width="61.5703125" style="57" customWidth="1"/>
    <col min="4" max="4" width="10.7109375" style="62" customWidth="1"/>
    <col min="5" max="5" width="17.7109375" style="57" customWidth="1"/>
    <col min="6" max="6" width="10.7109375" style="57" hidden="1" customWidth="1"/>
    <col min="7" max="16" width="9.140625" style="57" customWidth="1"/>
    <col min="17" max="16384" width="9.140625" style="57"/>
  </cols>
  <sheetData>
    <row r="1" spans="1:6" s="53" customFormat="1">
      <c r="A1" s="52" t="s">
        <v>483</v>
      </c>
      <c r="B1" s="52"/>
      <c r="D1" s="54"/>
      <c r="E1" s="56"/>
      <c r="F1" s="55"/>
    </row>
    <row r="2" spans="1:6" s="53" customFormat="1">
      <c r="A2" s="133" t="str">
        <f>IF(ISBLANK(facultate), IF(ISBLANK(departament),"","Departament " &amp; departament), "Facultatea " &amp; facultate)</f>
        <v>Facultatea Științe ale Comunicării</v>
      </c>
      <c r="B2" s="52"/>
      <c r="D2" s="54"/>
      <c r="E2" s="56"/>
      <c r="F2" s="55"/>
    </row>
    <row r="3" spans="1:6" s="53" customFormat="1">
      <c r="A3" s="133" t="str">
        <f>IF(ISBLANK(departament),"","Departamentul " &amp; departament)</f>
        <v>Departamentul Comunicare și Limbi Străine</v>
      </c>
      <c r="B3" s="52"/>
      <c r="D3" s="54"/>
      <c r="E3" s="56"/>
      <c r="F3" s="55"/>
    </row>
    <row r="4" spans="1:6">
      <c r="A4" s="448" t="s">
        <v>836</v>
      </c>
      <c r="B4" s="448"/>
      <c r="C4" s="448"/>
      <c r="D4" s="448"/>
      <c r="E4" s="448"/>
      <c r="F4" s="448"/>
    </row>
    <row r="5" spans="1:6">
      <c r="A5" s="448" t="s">
        <v>891</v>
      </c>
      <c r="B5" s="448"/>
      <c r="C5" s="448"/>
      <c r="D5" s="448"/>
      <c r="E5" s="448"/>
      <c r="F5" s="196"/>
    </row>
    <row r="6" spans="1:6" ht="13.5" customHeight="1">
      <c r="D6" s="57"/>
      <c r="E6" s="262" t="str">
        <f>CONCATENATE(functie," ",nume_candidat)</f>
        <v>Profesor Pop Mirela-Cristina</v>
      </c>
    </row>
    <row r="7" spans="1:6" ht="18.75" customHeight="1">
      <c r="A7" s="446" t="s">
        <v>338</v>
      </c>
      <c r="B7" s="446" t="s">
        <v>892</v>
      </c>
      <c r="C7" s="446" t="s">
        <v>897</v>
      </c>
      <c r="D7" s="456" t="s">
        <v>2</v>
      </c>
      <c r="E7" s="446" t="s">
        <v>544</v>
      </c>
      <c r="F7" s="446" t="s">
        <v>4</v>
      </c>
    </row>
    <row r="8" spans="1:6" ht="18.75" customHeight="1">
      <c r="A8" s="463"/>
      <c r="B8" s="463"/>
      <c r="C8" s="463"/>
      <c r="D8" s="457"/>
      <c r="E8" s="463"/>
      <c r="F8" s="463"/>
    </row>
    <row r="9" spans="1:6" ht="18.75" customHeight="1">
      <c r="A9" s="463"/>
      <c r="B9" s="463"/>
      <c r="C9" s="463"/>
      <c r="D9" s="457"/>
      <c r="E9" s="447"/>
      <c r="F9" s="447"/>
    </row>
    <row r="10" spans="1:6" ht="18.75" customHeight="1">
      <c r="A10" s="447"/>
      <c r="B10" s="447"/>
      <c r="C10" s="447"/>
      <c r="D10" s="458"/>
      <c r="E10" s="263" t="str">
        <f>CONCATENATE("ultimii ",durata_evaluare," ani")</f>
        <v>ultimii 5 ani</v>
      </c>
      <c r="F10" s="263" t="str">
        <f>CONCATENATE("ultimii                                  ",durata_evaluare," ani")</f>
        <v>ultimii                                  5 ani</v>
      </c>
    </row>
    <row r="11" spans="1:6">
      <c r="A11" s="79"/>
      <c r="B11" s="59"/>
      <c r="C11" s="58"/>
      <c r="D11" s="29"/>
      <c r="E11" s="131">
        <f>SUMIF(E12:E1012,"&gt;0")</f>
        <v>0</v>
      </c>
      <c r="F11" s="67">
        <f>SUMIF(F12:F1110,"&gt;0")</f>
        <v>0</v>
      </c>
    </row>
    <row r="12" spans="1:6">
      <c r="A12" s="36">
        <v>1</v>
      </c>
      <c r="B12" s="144"/>
      <c r="C12" s="7"/>
      <c r="D12" s="189"/>
      <c r="E12" s="132" t="str">
        <f t="shared" ref="E12:E75" si="0">IF(OR(,$D12&lt;an_initial,$D12&gt;an_final),"",F12*(HLOOKUP(C12,iii13punctaje,2,FALSE)))</f>
        <v/>
      </c>
      <c r="F12" s="68" t="str">
        <f t="shared" ref="F12:F75" si="1">IF(OR(,,$D12="",$D12&gt;an_final),"",IF($D12&gt;=an_initial,1,""))</f>
        <v/>
      </c>
    </row>
    <row r="13" spans="1:6">
      <c r="A13" s="36">
        <v>2</v>
      </c>
      <c r="B13" s="144"/>
      <c r="C13" s="7"/>
      <c r="D13" s="189"/>
      <c r="E13" s="132" t="str">
        <f t="shared" si="0"/>
        <v/>
      </c>
      <c r="F13" s="68" t="str">
        <f t="shared" si="1"/>
        <v/>
      </c>
    </row>
    <row r="14" spans="1:6">
      <c r="A14" s="36">
        <v>3</v>
      </c>
      <c r="B14" s="144"/>
      <c r="C14" s="7"/>
      <c r="D14" s="189"/>
      <c r="E14" s="132" t="str">
        <f t="shared" si="0"/>
        <v/>
      </c>
      <c r="F14" s="68" t="str">
        <f t="shared" si="1"/>
        <v/>
      </c>
    </row>
    <row r="15" spans="1:6">
      <c r="A15" s="36">
        <v>4</v>
      </c>
      <c r="B15" s="144"/>
      <c r="C15" s="6"/>
      <c r="D15" s="188"/>
      <c r="E15" s="132" t="str">
        <f t="shared" si="0"/>
        <v/>
      </c>
      <c r="F15" s="68" t="str">
        <f t="shared" si="1"/>
        <v/>
      </c>
    </row>
    <row r="16" spans="1:6">
      <c r="A16" s="36">
        <v>5</v>
      </c>
      <c r="B16" s="144"/>
      <c r="C16" s="6"/>
      <c r="D16" s="188"/>
      <c r="E16" s="132" t="str">
        <f t="shared" si="0"/>
        <v/>
      </c>
      <c r="F16" s="68" t="str">
        <f t="shared" si="1"/>
        <v/>
      </c>
    </row>
    <row r="17" spans="1:6">
      <c r="A17" s="36">
        <v>6</v>
      </c>
      <c r="B17" s="144"/>
      <c r="C17" s="6"/>
      <c r="D17" s="188"/>
      <c r="E17" s="132" t="str">
        <f t="shared" si="0"/>
        <v/>
      </c>
      <c r="F17" s="68" t="str">
        <f t="shared" si="1"/>
        <v/>
      </c>
    </row>
    <row r="18" spans="1:6">
      <c r="A18" s="36">
        <v>7</v>
      </c>
      <c r="B18" s="144"/>
      <c r="C18" s="6"/>
      <c r="D18" s="188"/>
      <c r="E18" s="132" t="str">
        <f t="shared" si="0"/>
        <v/>
      </c>
      <c r="F18" s="68" t="str">
        <f t="shared" si="1"/>
        <v/>
      </c>
    </row>
    <row r="19" spans="1:6">
      <c r="A19" s="36">
        <v>8</v>
      </c>
      <c r="B19" s="144"/>
      <c r="C19" s="6"/>
      <c r="D19" s="188"/>
      <c r="E19" s="132" t="str">
        <f t="shared" si="0"/>
        <v/>
      </c>
      <c r="F19" s="68" t="str">
        <f t="shared" si="1"/>
        <v/>
      </c>
    </row>
    <row r="20" spans="1:6">
      <c r="A20" s="36">
        <v>9</v>
      </c>
      <c r="B20" s="144"/>
      <c r="C20" s="6"/>
      <c r="D20" s="188"/>
      <c r="E20" s="132" t="str">
        <f t="shared" si="0"/>
        <v/>
      </c>
      <c r="F20" s="68" t="str">
        <f t="shared" si="1"/>
        <v/>
      </c>
    </row>
    <row r="21" spans="1:6">
      <c r="A21" s="36">
        <v>10</v>
      </c>
      <c r="B21" s="144"/>
      <c r="C21" s="6"/>
      <c r="D21" s="188"/>
      <c r="E21" s="132" t="str">
        <f t="shared" si="0"/>
        <v/>
      </c>
      <c r="F21" s="68" t="str">
        <f t="shared" si="1"/>
        <v/>
      </c>
    </row>
    <row r="22" spans="1:6">
      <c r="A22" s="36">
        <v>11</v>
      </c>
      <c r="B22" s="144"/>
      <c r="C22" s="6"/>
      <c r="D22" s="188"/>
      <c r="E22" s="132" t="str">
        <f t="shared" si="0"/>
        <v/>
      </c>
      <c r="F22" s="68" t="str">
        <f t="shared" si="1"/>
        <v/>
      </c>
    </row>
    <row r="23" spans="1:6">
      <c r="A23" s="36">
        <v>12</v>
      </c>
      <c r="B23" s="144"/>
      <c r="C23" s="6"/>
      <c r="D23" s="188"/>
      <c r="E23" s="132" t="str">
        <f t="shared" si="0"/>
        <v/>
      </c>
      <c r="F23" s="68" t="str">
        <f t="shared" si="1"/>
        <v/>
      </c>
    </row>
    <row r="24" spans="1:6">
      <c r="A24" s="36">
        <v>13</v>
      </c>
      <c r="B24" s="144"/>
      <c r="C24" s="6"/>
      <c r="D24" s="188"/>
      <c r="E24" s="132" t="str">
        <f t="shared" si="0"/>
        <v/>
      </c>
      <c r="F24" s="68" t="str">
        <f t="shared" si="1"/>
        <v/>
      </c>
    </row>
    <row r="25" spans="1:6">
      <c r="A25" s="36">
        <v>14</v>
      </c>
      <c r="B25" s="144"/>
      <c r="C25" s="6"/>
      <c r="D25" s="188"/>
      <c r="E25" s="132" t="str">
        <f t="shared" si="0"/>
        <v/>
      </c>
      <c r="F25" s="68" t="str">
        <f t="shared" si="1"/>
        <v/>
      </c>
    </row>
    <row r="26" spans="1:6">
      <c r="A26" s="36">
        <v>15</v>
      </c>
      <c r="B26" s="144"/>
      <c r="C26" s="6"/>
      <c r="D26" s="188"/>
      <c r="E26" s="132" t="str">
        <f t="shared" si="0"/>
        <v/>
      </c>
      <c r="F26" s="68" t="str">
        <f t="shared" si="1"/>
        <v/>
      </c>
    </row>
    <row r="27" spans="1:6">
      <c r="A27" s="36">
        <v>16</v>
      </c>
      <c r="B27" s="144"/>
      <c r="C27" s="6"/>
      <c r="D27" s="188"/>
      <c r="E27" s="132" t="str">
        <f t="shared" si="0"/>
        <v/>
      </c>
      <c r="F27" s="68" t="str">
        <f t="shared" si="1"/>
        <v/>
      </c>
    </row>
    <row r="28" spans="1:6">
      <c r="A28" s="36">
        <v>17</v>
      </c>
      <c r="B28" s="144"/>
      <c r="C28" s="6"/>
      <c r="D28" s="188"/>
      <c r="E28" s="132" t="str">
        <f t="shared" si="0"/>
        <v/>
      </c>
      <c r="F28" s="68" t="str">
        <f t="shared" si="1"/>
        <v/>
      </c>
    </row>
    <row r="29" spans="1:6">
      <c r="A29" s="36">
        <v>18</v>
      </c>
      <c r="B29" s="144"/>
      <c r="C29" s="6"/>
      <c r="D29" s="188"/>
      <c r="E29" s="132" t="str">
        <f t="shared" si="0"/>
        <v/>
      </c>
      <c r="F29" s="68" t="str">
        <f t="shared" si="1"/>
        <v/>
      </c>
    </row>
    <row r="30" spans="1:6">
      <c r="A30" s="36">
        <v>19</v>
      </c>
      <c r="B30" s="144"/>
      <c r="C30" s="6"/>
      <c r="D30" s="188"/>
      <c r="E30" s="132" t="str">
        <f t="shared" si="0"/>
        <v/>
      </c>
      <c r="F30" s="68" t="str">
        <f t="shared" si="1"/>
        <v/>
      </c>
    </row>
    <row r="31" spans="1:6">
      <c r="A31" s="36">
        <v>20</v>
      </c>
      <c r="B31" s="144"/>
      <c r="C31" s="6"/>
      <c r="D31" s="188"/>
      <c r="E31" s="132" t="str">
        <f t="shared" si="0"/>
        <v/>
      </c>
      <c r="F31" s="68" t="str">
        <f t="shared" si="1"/>
        <v/>
      </c>
    </row>
    <row r="32" spans="1:6">
      <c r="A32" s="36">
        <v>21</v>
      </c>
      <c r="B32" s="144"/>
      <c r="C32" s="6"/>
      <c r="D32" s="188"/>
      <c r="E32" s="132" t="str">
        <f t="shared" si="0"/>
        <v/>
      </c>
      <c r="F32" s="68" t="str">
        <f t="shared" si="1"/>
        <v/>
      </c>
    </row>
    <row r="33" spans="1:6">
      <c r="A33" s="36">
        <v>22</v>
      </c>
      <c r="B33" s="144"/>
      <c r="C33" s="6"/>
      <c r="D33" s="188"/>
      <c r="E33" s="132" t="str">
        <f t="shared" si="0"/>
        <v/>
      </c>
      <c r="F33" s="68" t="str">
        <f t="shared" si="1"/>
        <v/>
      </c>
    </row>
    <row r="34" spans="1:6">
      <c r="A34" s="36">
        <v>23</v>
      </c>
      <c r="B34" s="144"/>
      <c r="C34" s="6"/>
      <c r="D34" s="188"/>
      <c r="E34" s="132" t="str">
        <f t="shared" si="0"/>
        <v/>
      </c>
      <c r="F34" s="68" t="str">
        <f t="shared" si="1"/>
        <v/>
      </c>
    </row>
    <row r="35" spans="1:6">
      <c r="A35" s="36">
        <v>24</v>
      </c>
      <c r="B35" s="144"/>
      <c r="C35" s="6"/>
      <c r="D35" s="188"/>
      <c r="E35" s="132" t="str">
        <f t="shared" si="0"/>
        <v/>
      </c>
      <c r="F35" s="68" t="str">
        <f t="shared" si="1"/>
        <v/>
      </c>
    </row>
    <row r="36" spans="1:6">
      <c r="A36" s="36">
        <v>25</v>
      </c>
      <c r="B36" s="144"/>
      <c r="C36" s="6"/>
      <c r="D36" s="188"/>
      <c r="E36" s="132" t="str">
        <f t="shared" si="0"/>
        <v/>
      </c>
      <c r="F36" s="68" t="str">
        <f t="shared" si="1"/>
        <v/>
      </c>
    </row>
    <row r="37" spans="1:6">
      <c r="A37" s="36">
        <v>26</v>
      </c>
      <c r="B37" s="144"/>
      <c r="C37" s="6"/>
      <c r="D37" s="188"/>
      <c r="E37" s="132" t="str">
        <f t="shared" si="0"/>
        <v/>
      </c>
      <c r="F37" s="68" t="str">
        <f t="shared" si="1"/>
        <v/>
      </c>
    </row>
    <row r="38" spans="1:6">
      <c r="A38" s="36">
        <v>27</v>
      </c>
      <c r="B38" s="144"/>
      <c r="C38" s="6"/>
      <c r="D38" s="188"/>
      <c r="E38" s="132" t="str">
        <f t="shared" si="0"/>
        <v/>
      </c>
      <c r="F38" s="68" t="str">
        <f t="shared" si="1"/>
        <v/>
      </c>
    </row>
    <row r="39" spans="1:6">
      <c r="A39" s="36">
        <v>28</v>
      </c>
      <c r="B39" s="144"/>
      <c r="C39" s="6"/>
      <c r="D39" s="188"/>
      <c r="E39" s="132" t="str">
        <f t="shared" si="0"/>
        <v/>
      </c>
      <c r="F39" s="68" t="str">
        <f t="shared" si="1"/>
        <v/>
      </c>
    </row>
    <row r="40" spans="1:6">
      <c r="A40" s="36">
        <v>29</v>
      </c>
      <c r="B40" s="144"/>
      <c r="C40" s="6"/>
      <c r="D40" s="188"/>
      <c r="E40" s="132" t="str">
        <f t="shared" si="0"/>
        <v/>
      </c>
      <c r="F40" s="68" t="str">
        <f t="shared" si="1"/>
        <v/>
      </c>
    </row>
    <row r="41" spans="1:6">
      <c r="A41" s="36">
        <v>30</v>
      </c>
      <c r="B41" s="144"/>
      <c r="C41" s="6"/>
      <c r="D41" s="188"/>
      <c r="E41" s="132" t="str">
        <f t="shared" si="0"/>
        <v/>
      </c>
      <c r="F41" s="68" t="str">
        <f t="shared" si="1"/>
        <v/>
      </c>
    </row>
    <row r="42" spans="1:6">
      <c r="A42" s="36">
        <v>31</v>
      </c>
      <c r="B42" s="144"/>
      <c r="C42" s="6"/>
      <c r="D42" s="188"/>
      <c r="E42" s="132" t="str">
        <f t="shared" si="0"/>
        <v/>
      </c>
      <c r="F42" s="68" t="str">
        <f t="shared" si="1"/>
        <v/>
      </c>
    </row>
    <row r="43" spans="1:6">
      <c r="A43" s="36">
        <v>32</v>
      </c>
      <c r="B43" s="144"/>
      <c r="C43" s="6"/>
      <c r="D43" s="188"/>
      <c r="E43" s="132" t="str">
        <f t="shared" si="0"/>
        <v/>
      </c>
      <c r="F43" s="68" t="str">
        <f t="shared" si="1"/>
        <v/>
      </c>
    </row>
    <row r="44" spans="1:6">
      <c r="A44" s="36">
        <v>33</v>
      </c>
      <c r="B44" s="144"/>
      <c r="C44" s="6"/>
      <c r="D44" s="188"/>
      <c r="E44" s="132" t="str">
        <f t="shared" si="0"/>
        <v/>
      </c>
      <c r="F44" s="68" t="str">
        <f t="shared" si="1"/>
        <v/>
      </c>
    </row>
    <row r="45" spans="1:6">
      <c r="A45" s="36">
        <v>34</v>
      </c>
      <c r="B45" s="144"/>
      <c r="C45" s="6"/>
      <c r="D45" s="188"/>
      <c r="E45" s="132" t="str">
        <f t="shared" si="0"/>
        <v/>
      </c>
      <c r="F45" s="68" t="str">
        <f t="shared" si="1"/>
        <v/>
      </c>
    </row>
    <row r="46" spans="1:6">
      <c r="A46" s="36">
        <v>35</v>
      </c>
      <c r="B46" s="144"/>
      <c r="C46" s="6"/>
      <c r="D46" s="188"/>
      <c r="E46" s="132" t="str">
        <f t="shared" si="0"/>
        <v/>
      </c>
      <c r="F46" s="68" t="str">
        <f t="shared" si="1"/>
        <v/>
      </c>
    </row>
    <row r="47" spans="1:6">
      <c r="A47" s="36">
        <v>36</v>
      </c>
      <c r="B47" s="144"/>
      <c r="C47" s="6"/>
      <c r="D47" s="188"/>
      <c r="E47" s="132" t="str">
        <f t="shared" si="0"/>
        <v/>
      </c>
      <c r="F47" s="68" t="str">
        <f t="shared" si="1"/>
        <v/>
      </c>
    </row>
    <row r="48" spans="1:6">
      <c r="A48" s="36">
        <v>37</v>
      </c>
      <c r="B48" s="144"/>
      <c r="C48" s="6"/>
      <c r="D48" s="188"/>
      <c r="E48" s="132" t="str">
        <f t="shared" si="0"/>
        <v/>
      </c>
      <c r="F48" s="68" t="str">
        <f t="shared" si="1"/>
        <v/>
      </c>
    </row>
    <row r="49" spans="1:6">
      <c r="A49" s="36">
        <v>38</v>
      </c>
      <c r="B49" s="144"/>
      <c r="C49" s="6"/>
      <c r="D49" s="188"/>
      <c r="E49" s="132" t="str">
        <f t="shared" si="0"/>
        <v/>
      </c>
      <c r="F49" s="68" t="str">
        <f t="shared" si="1"/>
        <v/>
      </c>
    </row>
    <row r="50" spans="1:6">
      <c r="A50" s="36">
        <v>39</v>
      </c>
      <c r="B50" s="144"/>
      <c r="C50" s="6"/>
      <c r="D50" s="188"/>
      <c r="E50" s="132" t="str">
        <f t="shared" si="0"/>
        <v/>
      </c>
      <c r="F50" s="68" t="str">
        <f t="shared" si="1"/>
        <v/>
      </c>
    </row>
    <row r="51" spans="1:6">
      <c r="A51" s="36">
        <v>40</v>
      </c>
      <c r="B51" s="144"/>
      <c r="C51" s="6"/>
      <c r="D51" s="188"/>
      <c r="E51" s="132" t="str">
        <f t="shared" si="0"/>
        <v/>
      </c>
      <c r="F51" s="68" t="str">
        <f t="shared" si="1"/>
        <v/>
      </c>
    </row>
    <row r="52" spans="1:6">
      <c r="A52" s="36">
        <v>41</v>
      </c>
      <c r="B52" s="144"/>
      <c r="C52" s="6"/>
      <c r="D52" s="188"/>
      <c r="E52" s="132" t="str">
        <f t="shared" si="0"/>
        <v/>
      </c>
      <c r="F52" s="68" t="str">
        <f t="shared" si="1"/>
        <v/>
      </c>
    </row>
    <row r="53" spans="1:6">
      <c r="A53" s="36">
        <v>42</v>
      </c>
      <c r="B53" s="144"/>
      <c r="C53" s="6"/>
      <c r="D53" s="188"/>
      <c r="E53" s="132" t="str">
        <f t="shared" si="0"/>
        <v/>
      </c>
      <c r="F53" s="68" t="str">
        <f t="shared" si="1"/>
        <v/>
      </c>
    </row>
    <row r="54" spans="1:6">
      <c r="A54" s="36">
        <v>43</v>
      </c>
      <c r="B54" s="144"/>
      <c r="C54" s="6"/>
      <c r="D54" s="188"/>
      <c r="E54" s="132" t="str">
        <f t="shared" si="0"/>
        <v/>
      </c>
      <c r="F54" s="68" t="str">
        <f t="shared" si="1"/>
        <v/>
      </c>
    </row>
    <row r="55" spans="1:6">
      <c r="A55" s="36">
        <v>44</v>
      </c>
      <c r="B55" s="144"/>
      <c r="C55" s="6"/>
      <c r="D55" s="188"/>
      <c r="E55" s="132" t="str">
        <f t="shared" si="0"/>
        <v/>
      </c>
      <c r="F55" s="68" t="str">
        <f t="shared" si="1"/>
        <v/>
      </c>
    </row>
    <row r="56" spans="1:6">
      <c r="A56" s="36">
        <v>45</v>
      </c>
      <c r="B56" s="144"/>
      <c r="C56" s="6"/>
      <c r="D56" s="188"/>
      <c r="E56" s="132" t="str">
        <f t="shared" si="0"/>
        <v/>
      </c>
      <c r="F56" s="68" t="str">
        <f t="shared" si="1"/>
        <v/>
      </c>
    </row>
    <row r="57" spans="1:6">
      <c r="A57" s="36">
        <v>46</v>
      </c>
      <c r="B57" s="144"/>
      <c r="C57" s="6"/>
      <c r="D57" s="188"/>
      <c r="E57" s="132" t="str">
        <f t="shared" si="0"/>
        <v/>
      </c>
      <c r="F57" s="68" t="str">
        <f t="shared" si="1"/>
        <v/>
      </c>
    </row>
    <row r="58" spans="1:6">
      <c r="A58" s="36">
        <v>47</v>
      </c>
      <c r="B58" s="144"/>
      <c r="C58" s="6"/>
      <c r="D58" s="188"/>
      <c r="E58" s="132" t="str">
        <f t="shared" si="0"/>
        <v/>
      </c>
      <c r="F58" s="68" t="str">
        <f t="shared" si="1"/>
        <v/>
      </c>
    </row>
    <row r="59" spans="1:6">
      <c r="A59" s="36">
        <v>48</v>
      </c>
      <c r="B59" s="144"/>
      <c r="C59" s="6"/>
      <c r="D59" s="188"/>
      <c r="E59" s="132" t="str">
        <f t="shared" si="0"/>
        <v/>
      </c>
      <c r="F59" s="68" t="str">
        <f t="shared" si="1"/>
        <v/>
      </c>
    </row>
    <row r="60" spans="1:6">
      <c r="A60" s="36">
        <v>49</v>
      </c>
      <c r="B60" s="144"/>
      <c r="C60" s="6"/>
      <c r="D60" s="188"/>
      <c r="E60" s="132" t="str">
        <f t="shared" si="0"/>
        <v/>
      </c>
      <c r="F60" s="68" t="str">
        <f t="shared" si="1"/>
        <v/>
      </c>
    </row>
    <row r="61" spans="1:6">
      <c r="A61" s="36">
        <v>50</v>
      </c>
      <c r="B61" s="144"/>
      <c r="C61" s="6"/>
      <c r="D61" s="188"/>
      <c r="E61" s="132" t="str">
        <f t="shared" si="0"/>
        <v/>
      </c>
      <c r="F61" s="68" t="str">
        <f t="shared" si="1"/>
        <v/>
      </c>
    </row>
    <row r="62" spans="1:6">
      <c r="A62" s="36">
        <v>51</v>
      </c>
      <c r="B62" s="144"/>
      <c r="C62" s="6"/>
      <c r="D62" s="188"/>
      <c r="E62" s="132" t="str">
        <f t="shared" si="0"/>
        <v/>
      </c>
      <c r="F62" s="68" t="str">
        <f t="shared" si="1"/>
        <v/>
      </c>
    </row>
    <row r="63" spans="1:6">
      <c r="A63" s="36">
        <v>52</v>
      </c>
      <c r="B63" s="144"/>
      <c r="C63" s="6"/>
      <c r="D63" s="188"/>
      <c r="E63" s="132" t="str">
        <f t="shared" si="0"/>
        <v/>
      </c>
      <c r="F63" s="68" t="str">
        <f t="shared" si="1"/>
        <v/>
      </c>
    </row>
    <row r="64" spans="1:6">
      <c r="A64" s="36">
        <v>53</v>
      </c>
      <c r="B64" s="144"/>
      <c r="C64" s="6"/>
      <c r="D64" s="188"/>
      <c r="E64" s="132" t="str">
        <f t="shared" si="0"/>
        <v/>
      </c>
      <c r="F64" s="68" t="str">
        <f t="shared" si="1"/>
        <v/>
      </c>
    </row>
    <row r="65" spans="1:6">
      <c r="A65" s="36">
        <v>54</v>
      </c>
      <c r="B65" s="144"/>
      <c r="C65" s="6"/>
      <c r="D65" s="188"/>
      <c r="E65" s="132" t="str">
        <f t="shared" si="0"/>
        <v/>
      </c>
      <c r="F65" s="68" t="str">
        <f t="shared" si="1"/>
        <v/>
      </c>
    </row>
    <row r="66" spans="1:6">
      <c r="A66" s="36">
        <v>55</v>
      </c>
      <c r="B66" s="144"/>
      <c r="C66" s="6"/>
      <c r="D66" s="188"/>
      <c r="E66" s="132" t="str">
        <f t="shared" si="0"/>
        <v/>
      </c>
      <c r="F66" s="68" t="str">
        <f t="shared" si="1"/>
        <v/>
      </c>
    </row>
    <row r="67" spans="1:6">
      <c r="A67" s="36">
        <v>56</v>
      </c>
      <c r="B67" s="144"/>
      <c r="C67" s="6"/>
      <c r="D67" s="188"/>
      <c r="E67" s="132" t="str">
        <f t="shared" si="0"/>
        <v/>
      </c>
      <c r="F67" s="68" t="str">
        <f t="shared" si="1"/>
        <v/>
      </c>
    </row>
    <row r="68" spans="1:6">
      <c r="A68" s="36">
        <v>57</v>
      </c>
      <c r="B68" s="144"/>
      <c r="C68" s="6"/>
      <c r="D68" s="188"/>
      <c r="E68" s="132" t="str">
        <f t="shared" si="0"/>
        <v/>
      </c>
      <c r="F68" s="68" t="str">
        <f t="shared" si="1"/>
        <v/>
      </c>
    </row>
    <row r="69" spans="1:6">
      <c r="A69" s="36">
        <v>58</v>
      </c>
      <c r="B69" s="144"/>
      <c r="C69" s="6"/>
      <c r="D69" s="188"/>
      <c r="E69" s="132" t="str">
        <f t="shared" si="0"/>
        <v/>
      </c>
      <c r="F69" s="68" t="str">
        <f t="shared" si="1"/>
        <v/>
      </c>
    </row>
    <row r="70" spans="1:6">
      <c r="A70" s="36">
        <v>59</v>
      </c>
      <c r="B70" s="144"/>
      <c r="C70" s="6"/>
      <c r="D70" s="188"/>
      <c r="E70" s="132" t="str">
        <f t="shared" si="0"/>
        <v/>
      </c>
      <c r="F70" s="68" t="str">
        <f t="shared" si="1"/>
        <v/>
      </c>
    </row>
    <row r="71" spans="1:6">
      <c r="A71" s="36">
        <v>60</v>
      </c>
      <c r="B71" s="144"/>
      <c r="C71" s="6"/>
      <c r="D71" s="188"/>
      <c r="E71" s="132" t="str">
        <f t="shared" si="0"/>
        <v/>
      </c>
      <c r="F71" s="68" t="str">
        <f t="shared" si="1"/>
        <v/>
      </c>
    </row>
    <row r="72" spans="1:6">
      <c r="A72" s="36">
        <v>61</v>
      </c>
      <c r="B72" s="144"/>
      <c r="C72" s="6"/>
      <c r="D72" s="188"/>
      <c r="E72" s="132" t="str">
        <f t="shared" si="0"/>
        <v/>
      </c>
      <c r="F72" s="68" t="str">
        <f t="shared" si="1"/>
        <v/>
      </c>
    </row>
    <row r="73" spans="1:6">
      <c r="A73" s="36">
        <v>62</v>
      </c>
      <c r="B73" s="144"/>
      <c r="C73" s="6"/>
      <c r="D73" s="188"/>
      <c r="E73" s="132" t="str">
        <f t="shared" si="0"/>
        <v/>
      </c>
      <c r="F73" s="68" t="str">
        <f t="shared" si="1"/>
        <v/>
      </c>
    </row>
    <row r="74" spans="1:6">
      <c r="A74" s="36">
        <v>63</v>
      </c>
      <c r="B74" s="144"/>
      <c r="C74" s="6"/>
      <c r="D74" s="188"/>
      <c r="E74" s="132" t="str">
        <f t="shared" si="0"/>
        <v/>
      </c>
      <c r="F74" s="68" t="str">
        <f t="shared" si="1"/>
        <v/>
      </c>
    </row>
    <row r="75" spans="1:6">
      <c r="A75" s="36">
        <v>64</v>
      </c>
      <c r="B75" s="144"/>
      <c r="C75" s="6"/>
      <c r="D75" s="188"/>
      <c r="E75" s="132" t="str">
        <f t="shared" si="0"/>
        <v/>
      </c>
      <c r="F75" s="68" t="str">
        <f t="shared" si="1"/>
        <v/>
      </c>
    </row>
    <row r="76" spans="1:6">
      <c r="A76" s="36">
        <v>65</v>
      </c>
      <c r="B76" s="144"/>
      <c r="C76" s="6"/>
      <c r="D76" s="188"/>
      <c r="E76" s="132" t="str">
        <f t="shared" ref="E76:E139" si="2">IF(OR(,$D76&lt;an_initial,$D76&gt;an_final),"",F76*(HLOOKUP(C76,iii13punctaje,2,FALSE)))</f>
        <v/>
      </c>
      <c r="F76" s="68" t="str">
        <f t="shared" ref="F76:F139" si="3">IF(OR(,,$D76="",$D76&gt;an_final),"",IF($D76&gt;=an_initial,1,""))</f>
        <v/>
      </c>
    </row>
    <row r="77" spans="1:6">
      <c r="A77" s="36">
        <v>66</v>
      </c>
      <c r="B77" s="144"/>
      <c r="C77" s="6"/>
      <c r="D77" s="188"/>
      <c r="E77" s="132" t="str">
        <f t="shared" si="2"/>
        <v/>
      </c>
      <c r="F77" s="68" t="str">
        <f t="shared" si="3"/>
        <v/>
      </c>
    </row>
    <row r="78" spans="1:6">
      <c r="A78" s="36">
        <v>67</v>
      </c>
      <c r="B78" s="144"/>
      <c r="C78" s="6"/>
      <c r="D78" s="188"/>
      <c r="E78" s="132" t="str">
        <f t="shared" si="2"/>
        <v/>
      </c>
      <c r="F78" s="68" t="str">
        <f t="shared" si="3"/>
        <v/>
      </c>
    </row>
    <row r="79" spans="1:6">
      <c r="A79" s="36">
        <v>68</v>
      </c>
      <c r="B79" s="144"/>
      <c r="C79" s="6"/>
      <c r="D79" s="188"/>
      <c r="E79" s="132" t="str">
        <f t="shared" si="2"/>
        <v/>
      </c>
      <c r="F79" s="68" t="str">
        <f t="shared" si="3"/>
        <v/>
      </c>
    </row>
    <row r="80" spans="1:6">
      <c r="A80" s="36">
        <v>69</v>
      </c>
      <c r="B80" s="144"/>
      <c r="C80" s="6"/>
      <c r="D80" s="188"/>
      <c r="E80" s="132" t="str">
        <f t="shared" si="2"/>
        <v/>
      </c>
      <c r="F80" s="68" t="str">
        <f t="shared" si="3"/>
        <v/>
      </c>
    </row>
    <row r="81" spans="1:6">
      <c r="A81" s="36">
        <v>70</v>
      </c>
      <c r="B81" s="144"/>
      <c r="C81" s="6"/>
      <c r="D81" s="188"/>
      <c r="E81" s="132" t="str">
        <f t="shared" si="2"/>
        <v/>
      </c>
      <c r="F81" s="68" t="str">
        <f t="shared" si="3"/>
        <v/>
      </c>
    </row>
    <row r="82" spans="1:6">
      <c r="A82" s="36">
        <v>71</v>
      </c>
      <c r="B82" s="144"/>
      <c r="C82" s="6"/>
      <c r="D82" s="188"/>
      <c r="E82" s="132" t="str">
        <f t="shared" si="2"/>
        <v/>
      </c>
      <c r="F82" s="68" t="str">
        <f t="shared" si="3"/>
        <v/>
      </c>
    </row>
    <row r="83" spans="1:6">
      <c r="A83" s="36">
        <v>72</v>
      </c>
      <c r="B83" s="144"/>
      <c r="C83" s="6"/>
      <c r="D83" s="188"/>
      <c r="E83" s="132" t="str">
        <f t="shared" si="2"/>
        <v/>
      </c>
      <c r="F83" s="68" t="str">
        <f t="shared" si="3"/>
        <v/>
      </c>
    </row>
    <row r="84" spans="1:6">
      <c r="A84" s="36">
        <v>73</v>
      </c>
      <c r="B84" s="144"/>
      <c r="C84" s="6"/>
      <c r="D84" s="188"/>
      <c r="E84" s="132" t="str">
        <f t="shared" si="2"/>
        <v/>
      </c>
      <c r="F84" s="68" t="str">
        <f t="shared" si="3"/>
        <v/>
      </c>
    </row>
    <row r="85" spans="1:6">
      <c r="A85" s="36">
        <v>74</v>
      </c>
      <c r="B85" s="144"/>
      <c r="C85" s="6"/>
      <c r="D85" s="188"/>
      <c r="E85" s="132" t="str">
        <f t="shared" si="2"/>
        <v/>
      </c>
      <c r="F85" s="68" t="str">
        <f t="shared" si="3"/>
        <v/>
      </c>
    </row>
    <row r="86" spans="1:6">
      <c r="A86" s="36">
        <v>75</v>
      </c>
      <c r="B86" s="144"/>
      <c r="C86" s="6"/>
      <c r="D86" s="188"/>
      <c r="E86" s="132" t="str">
        <f t="shared" si="2"/>
        <v/>
      </c>
      <c r="F86" s="68" t="str">
        <f t="shared" si="3"/>
        <v/>
      </c>
    </row>
    <row r="87" spans="1:6">
      <c r="A87" s="36">
        <v>76</v>
      </c>
      <c r="B87" s="144"/>
      <c r="C87" s="6"/>
      <c r="D87" s="188"/>
      <c r="E87" s="132" t="str">
        <f t="shared" si="2"/>
        <v/>
      </c>
      <c r="F87" s="68" t="str">
        <f t="shared" si="3"/>
        <v/>
      </c>
    </row>
    <row r="88" spans="1:6">
      <c r="A88" s="36">
        <v>77</v>
      </c>
      <c r="B88" s="144"/>
      <c r="C88" s="6"/>
      <c r="D88" s="188"/>
      <c r="E88" s="132" t="str">
        <f t="shared" si="2"/>
        <v/>
      </c>
      <c r="F88" s="68" t="str">
        <f t="shared" si="3"/>
        <v/>
      </c>
    </row>
    <row r="89" spans="1:6">
      <c r="A89" s="36">
        <v>78</v>
      </c>
      <c r="B89" s="144"/>
      <c r="C89" s="6"/>
      <c r="D89" s="188"/>
      <c r="E89" s="132" t="str">
        <f t="shared" si="2"/>
        <v/>
      </c>
      <c r="F89" s="68" t="str">
        <f t="shared" si="3"/>
        <v/>
      </c>
    </row>
    <row r="90" spans="1:6">
      <c r="A90" s="36">
        <v>79</v>
      </c>
      <c r="B90" s="144"/>
      <c r="C90" s="6"/>
      <c r="D90" s="188"/>
      <c r="E90" s="132" t="str">
        <f t="shared" si="2"/>
        <v/>
      </c>
      <c r="F90" s="68" t="str">
        <f t="shared" si="3"/>
        <v/>
      </c>
    </row>
    <row r="91" spans="1:6">
      <c r="A91" s="36">
        <v>80</v>
      </c>
      <c r="B91" s="144"/>
      <c r="C91" s="6"/>
      <c r="D91" s="188"/>
      <c r="E91" s="132" t="str">
        <f t="shared" si="2"/>
        <v/>
      </c>
      <c r="F91" s="68" t="str">
        <f t="shared" si="3"/>
        <v/>
      </c>
    </row>
    <row r="92" spans="1:6">
      <c r="A92" s="36">
        <v>81</v>
      </c>
      <c r="B92" s="144"/>
      <c r="C92" s="6"/>
      <c r="D92" s="188"/>
      <c r="E92" s="132" t="str">
        <f t="shared" si="2"/>
        <v/>
      </c>
      <c r="F92" s="68" t="str">
        <f t="shared" si="3"/>
        <v/>
      </c>
    </row>
    <row r="93" spans="1:6">
      <c r="A93" s="36">
        <v>82</v>
      </c>
      <c r="B93" s="144"/>
      <c r="C93" s="6"/>
      <c r="D93" s="188"/>
      <c r="E93" s="132" t="str">
        <f t="shared" si="2"/>
        <v/>
      </c>
      <c r="F93" s="68" t="str">
        <f t="shared" si="3"/>
        <v/>
      </c>
    </row>
    <row r="94" spans="1:6">
      <c r="A94" s="36">
        <v>83</v>
      </c>
      <c r="B94" s="144"/>
      <c r="C94" s="6"/>
      <c r="D94" s="188"/>
      <c r="E94" s="132" t="str">
        <f t="shared" si="2"/>
        <v/>
      </c>
      <c r="F94" s="68" t="str">
        <f t="shared" si="3"/>
        <v/>
      </c>
    </row>
    <row r="95" spans="1:6">
      <c r="A95" s="36">
        <v>84</v>
      </c>
      <c r="B95" s="144"/>
      <c r="C95" s="6"/>
      <c r="D95" s="188"/>
      <c r="E95" s="132" t="str">
        <f t="shared" si="2"/>
        <v/>
      </c>
      <c r="F95" s="68" t="str">
        <f t="shared" si="3"/>
        <v/>
      </c>
    </row>
    <row r="96" spans="1:6">
      <c r="A96" s="36">
        <v>85</v>
      </c>
      <c r="B96" s="144"/>
      <c r="C96" s="6"/>
      <c r="D96" s="188"/>
      <c r="E96" s="132" t="str">
        <f t="shared" si="2"/>
        <v/>
      </c>
      <c r="F96" s="68" t="str">
        <f t="shared" si="3"/>
        <v/>
      </c>
    </row>
    <row r="97" spans="1:6">
      <c r="A97" s="36">
        <v>86</v>
      </c>
      <c r="B97" s="144"/>
      <c r="C97" s="6"/>
      <c r="D97" s="188"/>
      <c r="E97" s="132" t="str">
        <f t="shared" si="2"/>
        <v/>
      </c>
      <c r="F97" s="68" t="str">
        <f t="shared" si="3"/>
        <v/>
      </c>
    </row>
    <row r="98" spans="1:6">
      <c r="A98" s="36">
        <v>87</v>
      </c>
      <c r="B98" s="144"/>
      <c r="C98" s="6"/>
      <c r="D98" s="188"/>
      <c r="E98" s="132" t="str">
        <f t="shared" si="2"/>
        <v/>
      </c>
      <c r="F98" s="68" t="str">
        <f t="shared" si="3"/>
        <v/>
      </c>
    </row>
    <row r="99" spans="1:6">
      <c r="A99" s="36">
        <v>88</v>
      </c>
      <c r="B99" s="144"/>
      <c r="C99" s="6"/>
      <c r="D99" s="188"/>
      <c r="E99" s="132" t="str">
        <f t="shared" si="2"/>
        <v/>
      </c>
      <c r="F99" s="68" t="str">
        <f t="shared" si="3"/>
        <v/>
      </c>
    </row>
    <row r="100" spans="1:6">
      <c r="A100" s="36">
        <v>89</v>
      </c>
      <c r="B100" s="144"/>
      <c r="C100" s="6"/>
      <c r="D100" s="188"/>
      <c r="E100" s="132" t="str">
        <f t="shared" si="2"/>
        <v/>
      </c>
      <c r="F100" s="68" t="str">
        <f t="shared" si="3"/>
        <v/>
      </c>
    </row>
    <row r="101" spans="1:6">
      <c r="A101" s="36">
        <v>90</v>
      </c>
      <c r="B101" s="144"/>
      <c r="C101" s="6"/>
      <c r="D101" s="188"/>
      <c r="E101" s="132" t="str">
        <f t="shared" si="2"/>
        <v/>
      </c>
      <c r="F101" s="68" t="str">
        <f t="shared" si="3"/>
        <v/>
      </c>
    </row>
    <row r="102" spans="1:6">
      <c r="A102" s="36">
        <v>91</v>
      </c>
      <c r="B102" s="144"/>
      <c r="C102" s="6"/>
      <c r="D102" s="188"/>
      <c r="E102" s="132" t="str">
        <f t="shared" si="2"/>
        <v/>
      </c>
      <c r="F102" s="68" t="str">
        <f t="shared" si="3"/>
        <v/>
      </c>
    </row>
    <row r="103" spans="1:6">
      <c r="A103" s="36">
        <v>92</v>
      </c>
      <c r="B103" s="144"/>
      <c r="C103" s="6"/>
      <c r="D103" s="188"/>
      <c r="E103" s="132" t="str">
        <f t="shared" si="2"/>
        <v/>
      </c>
      <c r="F103" s="68" t="str">
        <f t="shared" si="3"/>
        <v/>
      </c>
    </row>
    <row r="104" spans="1:6">
      <c r="A104" s="36">
        <v>93</v>
      </c>
      <c r="B104" s="144"/>
      <c r="C104" s="6"/>
      <c r="D104" s="188"/>
      <c r="E104" s="132" t="str">
        <f t="shared" si="2"/>
        <v/>
      </c>
      <c r="F104" s="68" t="str">
        <f t="shared" si="3"/>
        <v/>
      </c>
    </row>
    <row r="105" spans="1:6">
      <c r="A105" s="36">
        <v>94</v>
      </c>
      <c r="B105" s="144"/>
      <c r="C105" s="6"/>
      <c r="D105" s="188"/>
      <c r="E105" s="132" t="str">
        <f t="shared" si="2"/>
        <v/>
      </c>
      <c r="F105" s="68" t="str">
        <f t="shared" si="3"/>
        <v/>
      </c>
    </row>
    <row r="106" spans="1:6">
      <c r="A106" s="36">
        <v>95</v>
      </c>
      <c r="B106" s="144"/>
      <c r="C106" s="6"/>
      <c r="D106" s="188"/>
      <c r="E106" s="132" t="str">
        <f t="shared" si="2"/>
        <v/>
      </c>
      <c r="F106" s="68" t="str">
        <f t="shared" si="3"/>
        <v/>
      </c>
    </row>
    <row r="107" spans="1:6">
      <c r="A107" s="36">
        <v>96</v>
      </c>
      <c r="B107" s="144"/>
      <c r="C107" s="6"/>
      <c r="D107" s="188"/>
      <c r="E107" s="132" t="str">
        <f t="shared" si="2"/>
        <v/>
      </c>
      <c r="F107" s="68" t="str">
        <f t="shared" si="3"/>
        <v/>
      </c>
    </row>
    <row r="108" spans="1:6">
      <c r="A108" s="36">
        <v>97</v>
      </c>
      <c r="B108" s="144"/>
      <c r="C108" s="6"/>
      <c r="D108" s="188"/>
      <c r="E108" s="132" t="str">
        <f t="shared" si="2"/>
        <v/>
      </c>
      <c r="F108" s="68" t="str">
        <f t="shared" si="3"/>
        <v/>
      </c>
    </row>
    <row r="109" spans="1:6">
      <c r="A109" s="36">
        <v>98</v>
      </c>
      <c r="B109" s="144"/>
      <c r="C109" s="6"/>
      <c r="D109" s="188"/>
      <c r="E109" s="132" t="str">
        <f t="shared" si="2"/>
        <v/>
      </c>
      <c r="F109" s="68" t="str">
        <f t="shared" si="3"/>
        <v/>
      </c>
    </row>
    <row r="110" spans="1:6">
      <c r="A110" s="125">
        <v>99</v>
      </c>
      <c r="B110" s="6"/>
      <c r="C110" s="6"/>
      <c r="D110" s="188"/>
      <c r="E110" s="132" t="str">
        <f t="shared" si="2"/>
        <v/>
      </c>
      <c r="F110" s="68" t="str">
        <f t="shared" si="3"/>
        <v/>
      </c>
    </row>
    <row r="111" spans="1:6">
      <c r="A111" s="125">
        <v>100</v>
      </c>
      <c r="B111" s="6"/>
      <c r="C111" s="126"/>
      <c r="D111" s="128"/>
      <c r="E111" s="132" t="str">
        <f t="shared" si="2"/>
        <v/>
      </c>
      <c r="F111" s="68" t="str">
        <f t="shared" si="3"/>
        <v/>
      </c>
    </row>
    <row r="112" spans="1:6">
      <c r="A112" s="125">
        <v>101</v>
      </c>
      <c r="B112" s="6"/>
      <c r="C112" s="126"/>
      <c r="D112" s="128"/>
      <c r="E112" s="132" t="str">
        <f t="shared" si="2"/>
        <v/>
      </c>
      <c r="F112" s="68" t="str">
        <f t="shared" si="3"/>
        <v/>
      </c>
    </row>
    <row r="113" spans="1:6">
      <c r="A113" s="125">
        <v>102</v>
      </c>
      <c r="B113" s="6"/>
      <c r="C113" s="126"/>
      <c r="D113" s="128"/>
      <c r="E113" s="132" t="str">
        <f t="shared" si="2"/>
        <v/>
      </c>
      <c r="F113" s="68" t="str">
        <f t="shared" si="3"/>
        <v/>
      </c>
    </row>
    <row r="114" spans="1:6">
      <c r="A114" s="125">
        <v>103</v>
      </c>
      <c r="B114" s="6"/>
      <c r="C114" s="126"/>
      <c r="D114" s="128"/>
      <c r="E114" s="132" t="str">
        <f t="shared" si="2"/>
        <v/>
      </c>
      <c r="F114" s="68" t="str">
        <f t="shared" si="3"/>
        <v/>
      </c>
    </row>
    <row r="115" spans="1:6">
      <c r="A115" s="125">
        <v>104</v>
      </c>
      <c r="B115" s="6"/>
      <c r="C115" s="126"/>
      <c r="D115" s="128"/>
      <c r="E115" s="132" t="str">
        <f t="shared" si="2"/>
        <v/>
      </c>
      <c r="F115" s="68" t="str">
        <f t="shared" si="3"/>
        <v/>
      </c>
    </row>
    <row r="116" spans="1:6">
      <c r="A116" s="125">
        <v>105</v>
      </c>
      <c r="B116" s="6"/>
      <c r="C116" s="126"/>
      <c r="D116" s="128"/>
      <c r="E116" s="132" t="str">
        <f t="shared" si="2"/>
        <v/>
      </c>
      <c r="F116" s="68" t="str">
        <f t="shared" si="3"/>
        <v/>
      </c>
    </row>
    <row r="117" spans="1:6">
      <c r="A117" s="125">
        <v>106</v>
      </c>
      <c r="B117" s="6"/>
      <c r="C117" s="126"/>
      <c r="D117" s="128"/>
      <c r="E117" s="132" t="str">
        <f t="shared" si="2"/>
        <v/>
      </c>
      <c r="F117" s="68" t="str">
        <f t="shared" si="3"/>
        <v/>
      </c>
    </row>
    <row r="118" spans="1:6">
      <c r="A118" s="125">
        <v>107</v>
      </c>
      <c r="B118" s="6"/>
      <c r="C118" s="126"/>
      <c r="D118" s="128"/>
      <c r="E118" s="132" t="str">
        <f t="shared" si="2"/>
        <v/>
      </c>
      <c r="F118" s="68" t="str">
        <f t="shared" si="3"/>
        <v/>
      </c>
    </row>
    <row r="119" spans="1:6">
      <c r="A119" s="125">
        <v>108</v>
      </c>
      <c r="B119" s="6"/>
      <c r="C119" s="126"/>
      <c r="D119" s="128"/>
      <c r="E119" s="132" t="str">
        <f t="shared" si="2"/>
        <v/>
      </c>
      <c r="F119" s="68" t="str">
        <f t="shared" si="3"/>
        <v/>
      </c>
    </row>
    <row r="120" spans="1:6">
      <c r="A120" s="125">
        <v>109</v>
      </c>
      <c r="B120" s="6"/>
      <c r="C120" s="126"/>
      <c r="D120" s="128"/>
      <c r="E120" s="132" t="str">
        <f t="shared" si="2"/>
        <v/>
      </c>
      <c r="F120" s="68" t="str">
        <f t="shared" si="3"/>
        <v/>
      </c>
    </row>
    <row r="121" spans="1:6">
      <c r="A121" s="125">
        <v>110</v>
      </c>
      <c r="B121" s="6"/>
      <c r="C121" s="126"/>
      <c r="D121" s="128"/>
      <c r="E121" s="132" t="str">
        <f t="shared" si="2"/>
        <v/>
      </c>
      <c r="F121" s="68" t="str">
        <f t="shared" si="3"/>
        <v/>
      </c>
    </row>
    <row r="122" spans="1:6">
      <c r="A122" s="125">
        <v>111</v>
      </c>
      <c r="B122" s="6"/>
      <c r="C122" s="126"/>
      <c r="D122" s="128"/>
      <c r="E122" s="132" t="str">
        <f t="shared" si="2"/>
        <v/>
      </c>
      <c r="F122" s="68" t="str">
        <f t="shared" si="3"/>
        <v/>
      </c>
    </row>
    <row r="123" spans="1:6">
      <c r="A123" s="125">
        <v>112</v>
      </c>
      <c r="B123" s="6"/>
      <c r="C123" s="126"/>
      <c r="D123" s="128"/>
      <c r="E123" s="132" t="str">
        <f t="shared" si="2"/>
        <v/>
      </c>
      <c r="F123" s="68" t="str">
        <f t="shared" si="3"/>
        <v/>
      </c>
    </row>
    <row r="124" spans="1:6">
      <c r="A124" s="125">
        <v>113</v>
      </c>
      <c r="B124" s="6"/>
      <c r="C124" s="126"/>
      <c r="D124" s="128"/>
      <c r="E124" s="132" t="str">
        <f t="shared" si="2"/>
        <v/>
      </c>
      <c r="F124" s="68" t="str">
        <f t="shared" si="3"/>
        <v/>
      </c>
    </row>
    <row r="125" spans="1:6">
      <c r="A125" s="125">
        <v>114</v>
      </c>
      <c r="B125" s="6"/>
      <c r="C125" s="126"/>
      <c r="D125" s="128"/>
      <c r="E125" s="132" t="str">
        <f t="shared" si="2"/>
        <v/>
      </c>
      <c r="F125" s="68" t="str">
        <f t="shared" si="3"/>
        <v/>
      </c>
    </row>
    <row r="126" spans="1:6">
      <c r="A126" s="125">
        <v>115</v>
      </c>
      <c r="B126" s="6"/>
      <c r="C126" s="126"/>
      <c r="D126" s="128"/>
      <c r="E126" s="132" t="str">
        <f t="shared" si="2"/>
        <v/>
      </c>
      <c r="F126" s="68" t="str">
        <f t="shared" si="3"/>
        <v/>
      </c>
    </row>
    <row r="127" spans="1:6">
      <c r="A127" s="125">
        <v>116</v>
      </c>
      <c r="B127" s="6"/>
      <c r="C127" s="126"/>
      <c r="D127" s="128"/>
      <c r="E127" s="132" t="str">
        <f t="shared" si="2"/>
        <v/>
      </c>
      <c r="F127" s="68" t="str">
        <f t="shared" si="3"/>
        <v/>
      </c>
    </row>
    <row r="128" spans="1:6">
      <c r="A128" s="125">
        <v>117</v>
      </c>
      <c r="B128" s="6"/>
      <c r="C128" s="126"/>
      <c r="D128" s="128"/>
      <c r="E128" s="132" t="str">
        <f t="shared" si="2"/>
        <v/>
      </c>
      <c r="F128" s="68" t="str">
        <f t="shared" si="3"/>
        <v/>
      </c>
    </row>
    <row r="129" spans="1:6">
      <c r="A129" s="125">
        <v>118</v>
      </c>
      <c r="B129" s="6"/>
      <c r="C129" s="126"/>
      <c r="D129" s="128"/>
      <c r="E129" s="132" t="str">
        <f t="shared" si="2"/>
        <v/>
      </c>
      <c r="F129" s="68" t="str">
        <f t="shared" si="3"/>
        <v/>
      </c>
    </row>
    <row r="130" spans="1:6">
      <c r="A130" s="125">
        <v>119</v>
      </c>
      <c r="B130" s="6"/>
      <c r="C130" s="126"/>
      <c r="D130" s="128"/>
      <c r="E130" s="132" t="str">
        <f t="shared" si="2"/>
        <v/>
      </c>
      <c r="F130" s="68" t="str">
        <f t="shared" si="3"/>
        <v/>
      </c>
    </row>
    <row r="131" spans="1:6">
      <c r="A131" s="125">
        <v>120</v>
      </c>
      <c r="B131" s="6"/>
      <c r="C131" s="126"/>
      <c r="D131" s="128"/>
      <c r="E131" s="132" t="str">
        <f t="shared" si="2"/>
        <v/>
      </c>
      <c r="F131" s="68" t="str">
        <f t="shared" si="3"/>
        <v/>
      </c>
    </row>
    <row r="132" spans="1:6">
      <c r="A132" s="125">
        <v>121</v>
      </c>
      <c r="B132" s="6"/>
      <c r="C132" s="126"/>
      <c r="D132" s="128"/>
      <c r="E132" s="132" t="str">
        <f t="shared" si="2"/>
        <v/>
      </c>
      <c r="F132" s="68" t="str">
        <f t="shared" si="3"/>
        <v/>
      </c>
    </row>
    <row r="133" spans="1:6">
      <c r="A133" s="125">
        <v>122</v>
      </c>
      <c r="B133" s="6"/>
      <c r="C133" s="126"/>
      <c r="D133" s="128"/>
      <c r="E133" s="132" t="str">
        <f t="shared" si="2"/>
        <v/>
      </c>
      <c r="F133" s="68" t="str">
        <f t="shared" si="3"/>
        <v/>
      </c>
    </row>
    <row r="134" spans="1:6">
      <c r="A134" s="125">
        <v>123</v>
      </c>
      <c r="B134" s="6"/>
      <c r="C134" s="126"/>
      <c r="D134" s="128"/>
      <c r="E134" s="132" t="str">
        <f t="shared" si="2"/>
        <v/>
      </c>
      <c r="F134" s="68" t="str">
        <f t="shared" si="3"/>
        <v/>
      </c>
    </row>
    <row r="135" spans="1:6">
      <c r="A135" s="125">
        <v>124</v>
      </c>
      <c r="B135" s="6"/>
      <c r="C135" s="126"/>
      <c r="D135" s="128"/>
      <c r="E135" s="132" t="str">
        <f t="shared" si="2"/>
        <v/>
      </c>
      <c r="F135" s="68" t="str">
        <f t="shared" si="3"/>
        <v/>
      </c>
    </row>
    <row r="136" spans="1:6">
      <c r="A136" s="125">
        <v>125</v>
      </c>
      <c r="B136" s="6"/>
      <c r="C136" s="126"/>
      <c r="D136" s="128"/>
      <c r="E136" s="132" t="str">
        <f t="shared" si="2"/>
        <v/>
      </c>
      <c r="F136" s="68" t="str">
        <f t="shared" si="3"/>
        <v/>
      </c>
    </row>
    <row r="137" spans="1:6">
      <c r="A137" s="125">
        <v>126</v>
      </c>
      <c r="B137" s="6"/>
      <c r="C137" s="126"/>
      <c r="D137" s="128"/>
      <c r="E137" s="132" t="str">
        <f t="shared" si="2"/>
        <v/>
      </c>
      <c r="F137" s="68" t="str">
        <f t="shared" si="3"/>
        <v/>
      </c>
    </row>
    <row r="138" spans="1:6">
      <c r="A138" s="125">
        <v>127</v>
      </c>
      <c r="B138" s="6"/>
      <c r="C138" s="126"/>
      <c r="D138" s="128"/>
      <c r="E138" s="132" t="str">
        <f t="shared" si="2"/>
        <v/>
      </c>
      <c r="F138" s="68" t="str">
        <f t="shared" si="3"/>
        <v/>
      </c>
    </row>
    <row r="139" spans="1:6">
      <c r="A139" s="125">
        <v>128</v>
      </c>
      <c r="B139" s="6"/>
      <c r="C139" s="126"/>
      <c r="D139" s="128"/>
      <c r="E139" s="132" t="str">
        <f t="shared" si="2"/>
        <v/>
      </c>
      <c r="F139" s="68" t="str">
        <f t="shared" si="3"/>
        <v/>
      </c>
    </row>
    <row r="140" spans="1:6">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c r="A141" s="125">
        <v>130</v>
      </c>
      <c r="B141" s="6"/>
      <c r="C141" s="126"/>
      <c r="D141" s="128"/>
      <c r="E141" s="132" t="str">
        <f t="shared" si="4"/>
        <v/>
      </c>
      <c r="F141" s="68" t="str">
        <f t="shared" si="5"/>
        <v/>
      </c>
    </row>
    <row r="142" spans="1:6">
      <c r="A142" s="125">
        <v>131</v>
      </c>
      <c r="B142" s="6"/>
      <c r="C142" s="126"/>
      <c r="D142" s="128"/>
      <c r="E142" s="132" t="str">
        <f t="shared" si="4"/>
        <v/>
      </c>
      <c r="F142" s="68" t="str">
        <f t="shared" si="5"/>
        <v/>
      </c>
    </row>
    <row r="143" spans="1:6">
      <c r="A143" s="125">
        <v>132</v>
      </c>
      <c r="B143" s="6"/>
      <c r="C143" s="126"/>
      <c r="D143" s="128"/>
      <c r="E143" s="132" t="str">
        <f t="shared" si="4"/>
        <v/>
      </c>
      <c r="F143" s="68" t="str">
        <f t="shared" si="5"/>
        <v/>
      </c>
    </row>
    <row r="144" spans="1:6">
      <c r="A144" s="125">
        <v>133</v>
      </c>
      <c r="B144" s="6"/>
      <c r="C144" s="126"/>
      <c r="D144" s="128"/>
      <c r="E144" s="132" t="str">
        <f t="shared" si="4"/>
        <v/>
      </c>
      <c r="F144" s="68" t="str">
        <f t="shared" si="5"/>
        <v/>
      </c>
    </row>
    <row r="145" spans="1:6">
      <c r="A145" s="125">
        <v>134</v>
      </c>
      <c r="B145" s="6"/>
      <c r="C145" s="126"/>
      <c r="D145" s="128"/>
      <c r="E145" s="132" t="str">
        <f t="shared" si="4"/>
        <v/>
      </c>
      <c r="F145" s="68" t="str">
        <f t="shared" si="5"/>
        <v/>
      </c>
    </row>
    <row r="146" spans="1:6">
      <c r="A146" s="125">
        <v>135</v>
      </c>
      <c r="B146" s="6"/>
      <c r="C146" s="126"/>
      <c r="D146" s="128"/>
      <c r="E146" s="132" t="str">
        <f t="shared" si="4"/>
        <v/>
      </c>
      <c r="F146" s="68" t="str">
        <f t="shared" si="5"/>
        <v/>
      </c>
    </row>
    <row r="147" spans="1:6">
      <c r="A147" s="125">
        <v>136</v>
      </c>
      <c r="B147" s="6"/>
      <c r="C147" s="126"/>
      <c r="D147" s="128"/>
      <c r="E147" s="132" t="str">
        <f t="shared" si="4"/>
        <v/>
      </c>
      <c r="F147" s="68" t="str">
        <f t="shared" si="5"/>
        <v/>
      </c>
    </row>
    <row r="148" spans="1:6">
      <c r="A148" s="125">
        <v>137</v>
      </c>
      <c r="B148" s="6"/>
      <c r="C148" s="126"/>
      <c r="D148" s="128"/>
      <c r="E148" s="132" t="str">
        <f t="shared" si="4"/>
        <v/>
      </c>
      <c r="F148" s="68" t="str">
        <f t="shared" si="5"/>
        <v/>
      </c>
    </row>
    <row r="149" spans="1:6">
      <c r="A149" s="125">
        <v>138</v>
      </c>
      <c r="B149" s="6"/>
      <c r="C149" s="126"/>
      <c r="D149" s="128"/>
      <c r="E149" s="132" t="str">
        <f t="shared" si="4"/>
        <v/>
      </c>
      <c r="F149" s="68" t="str">
        <f t="shared" si="5"/>
        <v/>
      </c>
    </row>
    <row r="150" spans="1:6">
      <c r="A150" s="125">
        <v>139</v>
      </c>
      <c r="B150" s="6"/>
      <c r="C150" s="126"/>
      <c r="D150" s="128"/>
      <c r="E150" s="132" t="str">
        <f t="shared" si="4"/>
        <v/>
      </c>
      <c r="F150" s="68" t="str">
        <f t="shared" si="5"/>
        <v/>
      </c>
    </row>
    <row r="151" spans="1:6">
      <c r="A151" s="125">
        <v>140</v>
      </c>
      <c r="B151" s="6"/>
      <c r="C151" s="126"/>
      <c r="D151" s="128"/>
      <c r="E151" s="132" t="str">
        <f t="shared" si="4"/>
        <v/>
      </c>
      <c r="F151" s="68" t="str">
        <f t="shared" si="5"/>
        <v/>
      </c>
    </row>
    <row r="152" spans="1:6">
      <c r="A152" s="125">
        <v>141</v>
      </c>
      <c r="B152" s="6"/>
      <c r="C152" s="126"/>
      <c r="D152" s="128"/>
      <c r="E152" s="132" t="str">
        <f t="shared" si="4"/>
        <v/>
      </c>
      <c r="F152" s="68" t="str">
        <f t="shared" si="5"/>
        <v/>
      </c>
    </row>
    <row r="153" spans="1:6">
      <c r="A153" s="125">
        <v>142</v>
      </c>
      <c r="B153" s="6"/>
      <c r="C153" s="126"/>
      <c r="D153" s="128"/>
      <c r="E153" s="132" t="str">
        <f t="shared" si="4"/>
        <v/>
      </c>
      <c r="F153" s="68" t="str">
        <f t="shared" si="5"/>
        <v/>
      </c>
    </row>
    <row r="154" spans="1:6">
      <c r="A154" s="125">
        <v>143</v>
      </c>
      <c r="B154" s="6"/>
      <c r="C154" s="126"/>
      <c r="D154" s="128"/>
      <c r="E154" s="132" t="str">
        <f t="shared" si="4"/>
        <v/>
      </c>
      <c r="F154" s="68" t="str">
        <f t="shared" si="5"/>
        <v/>
      </c>
    </row>
    <row r="155" spans="1:6">
      <c r="A155" s="125">
        <v>144</v>
      </c>
      <c r="B155" s="6"/>
      <c r="C155" s="126"/>
      <c r="D155" s="128"/>
      <c r="E155" s="132" t="str">
        <f t="shared" si="4"/>
        <v/>
      </c>
      <c r="F155" s="68" t="str">
        <f t="shared" si="5"/>
        <v/>
      </c>
    </row>
    <row r="156" spans="1:6">
      <c r="A156" s="125">
        <v>145</v>
      </c>
      <c r="B156" s="6"/>
      <c r="C156" s="126"/>
      <c r="D156" s="128"/>
      <c r="E156" s="132" t="str">
        <f t="shared" si="4"/>
        <v/>
      </c>
      <c r="F156" s="68" t="str">
        <f t="shared" si="5"/>
        <v/>
      </c>
    </row>
    <row r="157" spans="1:6">
      <c r="A157" s="125">
        <v>146</v>
      </c>
      <c r="B157" s="6"/>
      <c r="C157" s="126"/>
      <c r="D157" s="128"/>
      <c r="E157" s="132" t="str">
        <f t="shared" si="4"/>
        <v/>
      </c>
      <c r="F157" s="68" t="str">
        <f t="shared" si="5"/>
        <v/>
      </c>
    </row>
    <row r="158" spans="1:6">
      <c r="A158" s="125">
        <v>147</v>
      </c>
      <c r="B158" s="6"/>
      <c r="C158" s="126"/>
      <c r="D158" s="128"/>
      <c r="E158" s="132" t="str">
        <f t="shared" si="4"/>
        <v/>
      </c>
      <c r="F158" s="68" t="str">
        <f t="shared" si="5"/>
        <v/>
      </c>
    </row>
    <row r="159" spans="1:6">
      <c r="A159" s="125">
        <v>148</v>
      </c>
      <c r="B159" s="6"/>
      <c r="C159" s="126"/>
      <c r="D159" s="128"/>
      <c r="E159" s="132" t="str">
        <f t="shared" si="4"/>
        <v/>
      </c>
      <c r="F159" s="68" t="str">
        <f t="shared" si="5"/>
        <v/>
      </c>
    </row>
    <row r="160" spans="1:6">
      <c r="A160" s="125">
        <v>149</v>
      </c>
      <c r="B160" s="6"/>
      <c r="C160" s="126"/>
      <c r="D160" s="128"/>
      <c r="E160" s="132" t="str">
        <f t="shared" si="4"/>
        <v/>
      </c>
      <c r="F160" s="68" t="str">
        <f t="shared" si="5"/>
        <v/>
      </c>
    </row>
    <row r="161" spans="1:6">
      <c r="A161" s="125">
        <v>150</v>
      </c>
      <c r="B161" s="6"/>
      <c r="C161" s="126"/>
      <c r="D161" s="128"/>
      <c r="E161" s="132" t="str">
        <f t="shared" si="4"/>
        <v/>
      </c>
      <c r="F161" s="68" t="str">
        <f t="shared" si="5"/>
        <v/>
      </c>
    </row>
    <row r="162" spans="1:6">
      <c r="A162" s="125">
        <v>151</v>
      </c>
      <c r="B162" s="6"/>
      <c r="C162" s="126"/>
      <c r="D162" s="128"/>
      <c r="E162" s="132" t="str">
        <f t="shared" si="4"/>
        <v/>
      </c>
      <c r="F162" s="68" t="str">
        <f t="shared" si="5"/>
        <v/>
      </c>
    </row>
    <row r="163" spans="1:6">
      <c r="A163" s="125">
        <v>152</v>
      </c>
      <c r="B163" s="6"/>
      <c r="C163" s="126"/>
      <c r="D163" s="128"/>
      <c r="E163" s="132" t="str">
        <f t="shared" si="4"/>
        <v/>
      </c>
      <c r="F163" s="68" t="str">
        <f t="shared" si="5"/>
        <v/>
      </c>
    </row>
    <row r="164" spans="1:6">
      <c r="A164" s="125">
        <v>153</v>
      </c>
      <c r="B164" s="6"/>
      <c r="C164" s="126"/>
      <c r="D164" s="128"/>
      <c r="E164" s="132" t="str">
        <f t="shared" si="4"/>
        <v/>
      </c>
      <c r="F164" s="68" t="str">
        <f t="shared" si="5"/>
        <v/>
      </c>
    </row>
    <row r="165" spans="1:6">
      <c r="A165" s="125">
        <v>154</v>
      </c>
      <c r="B165" s="6"/>
      <c r="C165" s="126"/>
      <c r="D165" s="128"/>
      <c r="E165" s="132" t="str">
        <f t="shared" si="4"/>
        <v/>
      </c>
      <c r="F165" s="68" t="str">
        <f t="shared" si="5"/>
        <v/>
      </c>
    </row>
    <row r="166" spans="1:6">
      <c r="A166" s="125">
        <v>155</v>
      </c>
      <c r="B166" s="6"/>
      <c r="C166" s="126"/>
      <c r="D166" s="128"/>
      <c r="E166" s="132" t="str">
        <f t="shared" si="4"/>
        <v/>
      </c>
      <c r="F166" s="68" t="str">
        <f t="shared" si="5"/>
        <v/>
      </c>
    </row>
    <row r="167" spans="1:6">
      <c r="A167" s="125">
        <v>156</v>
      </c>
      <c r="B167" s="6"/>
      <c r="C167" s="126"/>
      <c r="D167" s="128"/>
      <c r="E167" s="132" t="str">
        <f t="shared" si="4"/>
        <v/>
      </c>
      <c r="F167" s="68" t="str">
        <f t="shared" si="5"/>
        <v/>
      </c>
    </row>
    <row r="168" spans="1:6">
      <c r="A168" s="125">
        <v>157</v>
      </c>
      <c r="B168" s="6"/>
      <c r="C168" s="126"/>
      <c r="D168" s="128"/>
      <c r="E168" s="132" t="str">
        <f t="shared" si="4"/>
        <v/>
      </c>
      <c r="F168" s="68" t="str">
        <f t="shared" si="5"/>
        <v/>
      </c>
    </row>
    <row r="169" spans="1:6">
      <c r="A169" s="125">
        <v>158</v>
      </c>
      <c r="B169" s="6"/>
      <c r="C169" s="126"/>
      <c r="D169" s="128"/>
      <c r="E169" s="132" t="str">
        <f t="shared" si="4"/>
        <v/>
      </c>
      <c r="F169" s="68" t="str">
        <f t="shared" si="5"/>
        <v/>
      </c>
    </row>
    <row r="170" spans="1:6">
      <c r="A170" s="125">
        <v>159</v>
      </c>
      <c r="B170" s="6"/>
      <c r="C170" s="126"/>
      <c r="D170" s="128"/>
      <c r="E170" s="132" t="str">
        <f t="shared" si="4"/>
        <v/>
      </c>
      <c r="F170" s="68" t="str">
        <f t="shared" si="5"/>
        <v/>
      </c>
    </row>
    <row r="171" spans="1:6">
      <c r="A171" s="125">
        <v>160</v>
      </c>
      <c r="B171" s="6"/>
      <c r="C171" s="126"/>
      <c r="D171" s="128"/>
      <c r="E171" s="132" t="str">
        <f t="shared" si="4"/>
        <v/>
      </c>
      <c r="F171" s="68" t="str">
        <f t="shared" si="5"/>
        <v/>
      </c>
    </row>
    <row r="172" spans="1:6">
      <c r="A172" s="125">
        <v>161</v>
      </c>
      <c r="B172" s="6"/>
      <c r="C172" s="126"/>
      <c r="D172" s="128"/>
      <c r="E172" s="132" t="str">
        <f t="shared" si="4"/>
        <v/>
      </c>
      <c r="F172" s="68" t="str">
        <f t="shared" si="5"/>
        <v/>
      </c>
    </row>
    <row r="173" spans="1:6">
      <c r="A173" s="125">
        <v>162</v>
      </c>
      <c r="B173" s="6"/>
      <c r="C173" s="126"/>
      <c r="D173" s="128"/>
      <c r="E173" s="132" t="str">
        <f t="shared" si="4"/>
        <v/>
      </c>
      <c r="F173" s="68" t="str">
        <f t="shared" si="5"/>
        <v/>
      </c>
    </row>
    <row r="174" spans="1:6">
      <c r="A174" s="125">
        <v>163</v>
      </c>
      <c r="B174" s="6"/>
      <c r="C174" s="126"/>
      <c r="D174" s="128"/>
      <c r="E174" s="132" t="str">
        <f t="shared" si="4"/>
        <v/>
      </c>
      <c r="F174" s="68" t="str">
        <f t="shared" si="5"/>
        <v/>
      </c>
    </row>
    <row r="175" spans="1:6">
      <c r="A175" s="125">
        <v>164</v>
      </c>
      <c r="B175" s="6"/>
      <c r="C175" s="126"/>
      <c r="D175" s="128"/>
      <c r="E175" s="132" t="str">
        <f t="shared" si="4"/>
        <v/>
      </c>
      <c r="F175" s="68" t="str">
        <f t="shared" si="5"/>
        <v/>
      </c>
    </row>
    <row r="176" spans="1:6">
      <c r="A176" s="125">
        <v>165</v>
      </c>
      <c r="B176" s="6"/>
      <c r="C176" s="126"/>
      <c r="D176" s="128"/>
      <c r="E176" s="132" t="str">
        <f t="shared" si="4"/>
        <v/>
      </c>
      <c r="F176" s="68" t="str">
        <f t="shared" si="5"/>
        <v/>
      </c>
    </row>
    <row r="177" spans="1:6">
      <c r="A177" s="125">
        <v>166</v>
      </c>
      <c r="B177" s="6"/>
      <c r="C177" s="126"/>
      <c r="D177" s="128"/>
      <c r="E177" s="132" t="str">
        <f t="shared" si="4"/>
        <v/>
      </c>
      <c r="F177" s="68" t="str">
        <f t="shared" si="5"/>
        <v/>
      </c>
    </row>
    <row r="178" spans="1:6">
      <c r="A178" s="125">
        <v>167</v>
      </c>
      <c r="B178" s="6"/>
      <c r="C178" s="126"/>
      <c r="D178" s="128"/>
      <c r="E178" s="132" t="str">
        <f t="shared" si="4"/>
        <v/>
      </c>
      <c r="F178" s="68" t="str">
        <f t="shared" si="5"/>
        <v/>
      </c>
    </row>
    <row r="179" spans="1:6">
      <c r="A179" s="125">
        <v>168</v>
      </c>
      <c r="B179" s="6"/>
      <c r="C179" s="126"/>
      <c r="D179" s="128"/>
      <c r="E179" s="132" t="str">
        <f t="shared" si="4"/>
        <v/>
      </c>
      <c r="F179" s="68" t="str">
        <f t="shared" si="5"/>
        <v/>
      </c>
    </row>
    <row r="180" spans="1:6">
      <c r="A180" s="125">
        <v>169</v>
      </c>
      <c r="B180" s="6"/>
      <c r="C180" s="126"/>
      <c r="D180" s="128"/>
      <c r="E180" s="132" t="str">
        <f t="shared" si="4"/>
        <v/>
      </c>
      <c r="F180" s="68" t="str">
        <f t="shared" si="5"/>
        <v/>
      </c>
    </row>
    <row r="181" spans="1:6">
      <c r="A181" s="125">
        <v>170</v>
      </c>
      <c r="B181" s="6"/>
      <c r="C181" s="126"/>
      <c r="D181" s="128"/>
      <c r="E181" s="132" t="str">
        <f t="shared" si="4"/>
        <v/>
      </c>
      <c r="F181" s="68" t="str">
        <f t="shared" si="5"/>
        <v/>
      </c>
    </row>
    <row r="182" spans="1:6">
      <c r="A182" s="125">
        <v>171</v>
      </c>
      <c r="B182" s="6"/>
      <c r="C182" s="126"/>
      <c r="D182" s="128"/>
      <c r="E182" s="132" t="str">
        <f t="shared" si="4"/>
        <v/>
      </c>
      <c r="F182" s="68" t="str">
        <f t="shared" si="5"/>
        <v/>
      </c>
    </row>
    <row r="183" spans="1:6">
      <c r="A183" s="125">
        <v>172</v>
      </c>
      <c r="B183" s="6"/>
      <c r="C183" s="126"/>
      <c r="D183" s="128"/>
      <c r="E183" s="132" t="str">
        <f t="shared" si="4"/>
        <v/>
      </c>
      <c r="F183" s="68" t="str">
        <f t="shared" si="5"/>
        <v/>
      </c>
    </row>
    <row r="184" spans="1:6">
      <c r="A184" s="125">
        <v>173</v>
      </c>
      <c r="B184" s="6"/>
      <c r="C184" s="126"/>
      <c r="D184" s="128"/>
      <c r="E184" s="132" t="str">
        <f t="shared" si="4"/>
        <v/>
      </c>
      <c r="F184" s="68" t="str">
        <f t="shared" si="5"/>
        <v/>
      </c>
    </row>
    <row r="185" spans="1:6">
      <c r="A185" s="125">
        <v>174</v>
      </c>
      <c r="B185" s="6"/>
      <c r="C185" s="126"/>
      <c r="D185" s="128"/>
      <c r="E185" s="132" t="str">
        <f t="shared" si="4"/>
        <v/>
      </c>
      <c r="F185" s="68" t="str">
        <f t="shared" si="5"/>
        <v/>
      </c>
    </row>
    <row r="186" spans="1:6">
      <c r="A186" s="125">
        <v>175</v>
      </c>
      <c r="B186" s="6"/>
      <c r="C186" s="126"/>
      <c r="D186" s="128"/>
      <c r="E186" s="132" t="str">
        <f t="shared" si="4"/>
        <v/>
      </c>
      <c r="F186" s="68" t="str">
        <f t="shared" si="5"/>
        <v/>
      </c>
    </row>
    <row r="187" spans="1:6">
      <c r="A187" s="125">
        <v>176</v>
      </c>
      <c r="B187" s="6"/>
      <c r="C187" s="126"/>
      <c r="D187" s="128"/>
      <c r="E187" s="132" t="str">
        <f t="shared" si="4"/>
        <v/>
      </c>
      <c r="F187" s="68" t="str">
        <f t="shared" si="5"/>
        <v/>
      </c>
    </row>
    <row r="188" spans="1:6">
      <c r="A188" s="125">
        <v>177</v>
      </c>
      <c r="B188" s="6"/>
      <c r="C188" s="126"/>
      <c r="D188" s="128"/>
      <c r="E188" s="132" t="str">
        <f t="shared" si="4"/>
        <v/>
      </c>
      <c r="F188" s="68" t="str">
        <f t="shared" si="5"/>
        <v/>
      </c>
    </row>
    <row r="189" spans="1:6">
      <c r="A189" s="125">
        <v>178</v>
      </c>
      <c r="B189" s="6"/>
      <c r="C189" s="126"/>
      <c r="D189" s="128"/>
      <c r="E189" s="132" t="str">
        <f t="shared" si="4"/>
        <v/>
      </c>
      <c r="F189" s="68" t="str">
        <f t="shared" si="5"/>
        <v/>
      </c>
    </row>
    <row r="190" spans="1:6">
      <c r="A190" s="125">
        <v>179</v>
      </c>
      <c r="B190" s="6"/>
      <c r="C190" s="126"/>
      <c r="D190" s="128"/>
      <c r="E190" s="132" t="str">
        <f t="shared" si="4"/>
        <v/>
      </c>
      <c r="F190" s="68" t="str">
        <f t="shared" si="5"/>
        <v/>
      </c>
    </row>
    <row r="191" spans="1:6">
      <c r="A191" s="125">
        <v>180</v>
      </c>
      <c r="B191" s="6"/>
      <c r="C191" s="126"/>
      <c r="D191" s="128"/>
      <c r="E191" s="132" t="str">
        <f t="shared" si="4"/>
        <v/>
      </c>
      <c r="F191" s="68" t="str">
        <f t="shared" si="5"/>
        <v/>
      </c>
    </row>
    <row r="192" spans="1:6">
      <c r="A192" s="125">
        <v>181</v>
      </c>
      <c r="B192" s="6"/>
      <c r="C192" s="126"/>
      <c r="D192" s="128"/>
      <c r="E192" s="132" t="str">
        <f t="shared" si="4"/>
        <v/>
      </c>
      <c r="F192" s="68" t="str">
        <f t="shared" si="5"/>
        <v/>
      </c>
    </row>
    <row r="193" spans="1:6">
      <c r="A193" s="125">
        <v>182</v>
      </c>
      <c r="B193" s="6"/>
      <c r="C193" s="126"/>
      <c r="D193" s="128"/>
      <c r="E193" s="132" t="str">
        <f t="shared" si="4"/>
        <v/>
      </c>
      <c r="F193" s="68" t="str">
        <f t="shared" si="5"/>
        <v/>
      </c>
    </row>
    <row r="194" spans="1:6">
      <c r="A194" s="125">
        <v>183</v>
      </c>
      <c r="B194" s="6"/>
      <c r="C194" s="126"/>
      <c r="D194" s="128"/>
      <c r="E194" s="132" t="str">
        <f t="shared" si="4"/>
        <v/>
      </c>
      <c r="F194" s="68" t="str">
        <f t="shared" si="5"/>
        <v/>
      </c>
    </row>
    <row r="195" spans="1:6">
      <c r="A195" s="125">
        <v>184</v>
      </c>
      <c r="B195" s="6"/>
      <c r="C195" s="126"/>
      <c r="D195" s="128"/>
      <c r="E195" s="132" t="str">
        <f t="shared" si="4"/>
        <v/>
      </c>
      <c r="F195" s="68" t="str">
        <f t="shared" si="5"/>
        <v/>
      </c>
    </row>
    <row r="196" spans="1:6">
      <c r="A196" s="125">
        <v>185</v>
      </c>
      <c r="B196" s="6"/>
      <c r="C196" s="126"/>
      <c r="D196" s="128"/>
      <c r="E196" s="132" t="str">
        <f t="shared" si="4"/>
        <v/>
      </c>
      <c r="F196" s="68" t="str">
        <f t="shared" si="5"/>
        <v/>
      </c>
    </row>
    <row r="197" spans="1:6">
      <c r="A197" s="125">
        <v>186</v>
      </c>
      <c r="B197" s="6"/>
      <c r="C197" s="126"/>
      <c r="D197" s="128"/>
      <c r="E197" s="132" t="str">
        <f t="shared" si="4"/>
        <v/>
      </c>
      <c r="F197" s="68" t="str">
        <f t="shared" si="5"/>
        <v/>
      </c>
    </row>
    <row r="198" spans="1:6">
      <c r="A198" s="125">
        <v>187</v>
      </c>
      <c r="B198" s="6"/>
      <c r="C198" s="126"/>
      <c r="D198" s="128"/>
      <c r="E198" s="132" t="str">
        <f t="shared" si="4"/>
        <v/>
      </c>
      <c r="F198" s="68" t="str">
        <f t="shared" si="5"/>
        <v/>
      </c>
    </row>
    <row r="199" spans="1:6">
      <c r="A199" s="125">
        <v>188</v>
      </c>
      <c r="B199" s="6"/>
      <c r="C199" s="126"/>
      <c r="D199" s="128"/>
      <c r="E199" s="132" t="str">
        <f t="shared" si="4"/>
        <v/>
      </c>
      <c r="F199" s="68" t="str">
        <f t="shared" si="5"/>
        <v/>
      </c>
    </row>
    <row r="200" spans="1:6">
      <c r="A200" s="125">
        <v>189</v>
      </c>
      <c r="B200" s="6"/>
      <c r="C200" s="126"/>
      <c r="D200" s="128"/>
      <c r="E200" s="132" t="str">
        <f t="shared" si="4"/>
        <v/>
      </c>
      <c r="F200" s="68" t="str">
        <f t="shared" si="5"/>
        <v/>
      </c>
    </row>
    <row r="201" spans="1:6">
      <c r="A201" s="125">
        <v>190</v>
      </c>
      <c r="B201" s="6"/>
      <c r="C201" s="126"/>
      <c r="D201" s="128"/>
      <c r="E201" s="132" t="str">
        <f t="shared" si="4"/>
        <v/>
      </c>
      <c r="F201" s="68" t="str">
        <f t="shared" si="5"/>
        <v/>
      </c>
    </row>
    <row r="202" spans="1:6">
      <c r="A202" s="125">
        <v>191</v>
      </c>
      <c r="B202" s="6"/>
      <c r="C202" s="126"/>
      <c r="D202" s="128"/>
      <c r="E202" s="132" t="str">
        <f t="shared" si="4"/>
        <v/>
      </c>
      <c r="F202" s="68" t="str">
        <f t="shared" si="5"/>
        <v/>
      </c>
    </row>
    <row r="203" spans="1:6">
      <c r="A203" s="125">
        <v>192</v>
      </c>
      <c r="B203" s="6"/>
      <c r="C203" s="126"/>
      <c r="D203" s="128"/>
      <c r="E203" s="132" t="str">
        <f t="shared" si="4"/>
        <v/>
      </c>
      <c r="F203" s="68" t="str">
        <f t="shared" si="5"/>
        <v/>
      </c>
    </row>
    <row r="204" spans="1:6">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c r="A205" s="125">
        <v>194</v>
      </c>
      <c r="B205" s="6"/>
      <c r="C205" s="126"/>
      <c r="D205" s="128"/>
      <c r="E205" s="132" t="str">
        <f t="shared" si="6"/>
        <v/>
      </c>
      <c r="F205" s="68" t="str">
        <f t="shared" si="7"/>
        <v/>
      </c>
    </row>
    <row r="206" spans="1:6">
      <c r="A206" s="125">
        <v>195</v>
      </c>
      <c r="B206" s="6"/>
      <c r="C206" s="126"/>
      <c r="D206" s="128"/>
      <c r="E206" s="132" t="str">
        <f t="shared" si="6"/>
        <v/>
      </c>
      <c r="F206" s="68" t="str">
        <f t="shared" si="7"/>
        <v/>
      </c>
    </row>
    <row r="207" spans="1:6">
      <c r="A207" s="125">
        <v>196</v>
      </c>
      <c r="B207" s="6"/>
      <c r="C207" s="126"/>
      <c r="D207" s="128"/>
      <c r="E207" s="132" t="str">
        <f t="shared" si="6"/>
        <v/>
      </c>
      <c r="F207" s="68" t="str">
        <f t="shared" si="7"/>
        <v/>
      </c>
    </row>
    <row r="208" spans="1:6">
      <c r="A208" s="125">
        <v>197</v>
      </c>
      <c r="B208" s="6"/>
      <c r="C208" s="126"/>
      <c r="D208" s="128"/>
      <c r="E208" s="132" t="str">
        <f t="shared" si="6"/>
        <v/>
      </c>
      <c r="F208" s="68" t="str">
        <f t="shared" si="7"/>
        <v/>
      </c>
    </row>
    <row r="209" spans="1:6">
      <c r="A209" s="125">
        <v>198</v>
      </c>
      <c r="B209" s="6"/>
      <c r="C209" s="126"/>
      <c r="D209" s="128"/>
      <c r="E209" s="132" t="str">
        <f t="shared" si="6"/>
        <v/>
      </c>
      <c r="F209" s="68" t="str">
        <f t="shared" si="7"/>
        <v/>
      </c>
    </row>
    <row r="210" spans="1:6">
      <c r="A210" s="125">
        <v>199</v>
      </c>
      <c r="B210" s="6"/>
      <c r="C210" s="126"/>
      <c r="D210" s="128"/>
      <c r="E210" s="132" t="str">
        <f t="shared" si="6"/>
        <v/>
      </c>
      <c r="F210" s="68" t="str">
        <f t="shared" si="7"/>
        <v/>
      </c>
    </row>
    <row r="211" spans="1:6">
      <c r="A211" s="125">
        <v>200</v>
      </c>
      <c r="B211" s="6"/>
      <c r="C211" s="126"/>
      <c r="D211" s="128"/>
      <c r="E211" s="132" t="str">
        <f t="shared" si="6"/>
        <v/>
      </c>
      <c r="F211" s="68" t="str">
        <f t="shared" si="7"/>
        <v/>
      </c>
    </row>
    <row r="212" spans="1:6">
      <c r="A212" s="125">
        <v>201</v>
      </c>
      <c r="B212" s="6"/>
      <c r="C212" s="126"/>
      <c r="D212" s="128"/>
      <c r="E212" s="132" t="str">
        <f t="shared" si="6"/>
        <v/>
      </c>
      <c r="F212" s="68" t="str">
        <f t="shared" si="7"/>
        <v/>
      </c>
    </row>
    <row r="213" spans="1:6">
      <c r="A213" s="125">
        <v>202</v>
      </c>
      <c r="B213" s="6"/>
      <c r="C213" s="126"/>
      <c r="D213" s="128"/>
      <c r="E213" s="132" t="str">
        <f t="shared" si="6"/>
        <v/>
      </c>
      <c r="F213" s="68" t="str">
        <f t="shared" si="7"/>
        <v/>
      </c>
    </row>
    <row r="214" spans="1:6">
      <c r="A214" s="125">
        <v>203</v>
      </c>
      <c r="B214" s="6"/>
      <c r="C214" s="126"/>
      <c r="D214" s="128"/>
      <c r="E214" s="132" t="str">
        <f t="shared" si="6"/>
        <v/>
      </c>
      <c r="F214" s="68" t="str">
        <f t="shared" si="7"/>
        <v/>
      </c>
    </row>
    <row r="215" spans="1:6">
      <c r="A215" s="125">
        <v>204</v>
      </c>
      <c r="B215" s="6"/>
      <c r="C215" s="126"/>
      <c r="D215" s="128"/>
      <c r="E215" s="132" t="str">
        <f t="shared" si="6"/>
        <v/>
      </c>
      <c r="F215" s="68" t="str">
        <f t="shared" si="7"/>
        <v/>
      </c>
    </row>
    <row r="216" spans="1:6">
      <c r="A216" s="125">
        <v>205</v>
      </c>
      <c r="B216" s="6"/>
      <c r="C216" s="126"/>
      <c r="D216" s="128"/>
      <c r="E216" s="132" t="str">
        <f t="shared" si="6"/>
        <v/>
      </c>
      <c r="F216" s="68" t="str">
        <f t="shared" si="7"/>
        <v/>
      </c>
    </row>
    <row r="217" spans="1:6">
      <c r="A217" s="125">
        <v>206</v>
      </c>
      <c r="B217" s="6"/>
      <c r="C217" s="126"/>
      <c r="D217" s="128"/>
      <c r="E217" s="132" t="str">
        <f t="shared" si="6"/>
        <v/>
      </c>
      <c r="F217" s="68" t="str">
        <f t="shared" si="7"/>
        <v/>
      </c>
    </row>
    <row r="218" spans="1:6">
      <c r="A218" s="125">
        <v>207</v>
      </c>
      <c r="B218" s="6"/>
      <c r="C218" s="126"/>
      <c r="D218" s="128"/>
      <c r="E218" s="132" t="str">
        <f t="shared" si="6"/>
        <v/>
      </c>
      <c r="F218" s="68" t="str">
        <f t="shared" si="7"/>
        <v/>
      </c>
    </row>
    <row r="219" spans="1:6">
      <c r="A219" s="125">
        <v>208</v>
      </c>
      <c r="B219" s="6"/>
      <c r="C219" s="126"/>
      <c r="D219" s="128"/>
      <c r="E219" s="132" t="str">
        <f t="shared" si="6"/>
        <v/>
      </c>
      <c r="F219" s="68" t="str">
        <f t="shared" si="7"/>
        <v/>
      </c>
    </row>
    <row r="220" spans="1:6">
      <c r="A220" s="125">
        <v>209</v>
      </c>
      <c r="B220" s="6"/>
      <c r="C220" s="126"/>
      <c r="D220" s="128"/>
      <c r="E220" s="132" t="str">
        <f t="shared" si="6"/>
        <v/>
      </c>
      <c r="F220" s="68" t="str">
        <f t="shared" si="7"/>
        <v/>
      </c>
    </row>
    <row r="221" spans="1:6">
      <c r="A221" s="125">
        <v>210</v>
      </c>
      <c r="B221" s="6"/>
      <c r="C221" s="126"/>
      <c r="D221" s="128"/>
      <c r="E221" s="132" t="str">
        <f t="shared" si="6"/>
        <v/>
      </c>
      <c r="F221" s="68" t="str">
        <f t="shared" si="7"/>
        <v/>
      </c>
    </row>
    <row r="222" spans="1:6">
      <c r="A222" s="125">
        <v>211</v>
      </c>
      <c r="B222" s="6"/>
      <c r="C222" s="126"/>
      <c r="D222" s="128"/>
      <c r="E222" s="132" t="str">
        <f t="shared" si="6"/>
        <v/>
      </c>
      <c r="F222" s="68" t="str">
        <f t="shared" si="7"/>
        <v/>
      </c>
    </row>
    <row r="223" spans="1:6">
      <c r="A223" s="125">
        <v>212</v>
      </c>
      <c r="B223" s="6"/>
      <c r="C223" s="126"/>
      <c r="D223" s="128"/>
      <c r="E223" s="132" t="str">
        <f t="shared" si="6"/>
        <v/>
      </c>
      <c r="F223" s="68" t="str">
        <f t="shared" si="7"/>
        <v/>
      </c>
    </row>
    <row r="224" spans="1:6">
      <c r="A224" s="125">
        <v>213</v>
      </c>
      <c r="B224" s="6"/>
      <c r="C224" s="126"/>
      <c r="D224" s="128"/>
      <c r="E224" s="132" t="str">
        <f t="shared" si="6"/>
        <v/>
      </c>
      <c r="F224" s="68" t="str">
        <f t="shared" si="7"/>
        <v/>
      </c>
    </row>
    <row r="225" spans="1:6">
      <c r="A225" s="125">
        <v>214</v>
      </c>
      <c r="B225" s="6"/>
      <c r="C225" s="126"/>
      <c r="D225" s="128"/>
      <c r="E225" s="132" t="str">
        <f t="shared" si="6"/>
        <v/>
      </c>
      <c r="F225" s="68" t="str">
        <f t="shared" si="7"/>
        <v/>
      </c>
    </row>
    <row r="226" spans="1:6">
      <c r="A226" s="125">
        <v>215</v>
      </c>
      <c r="B226" s="6"/>
      <c r="C226" s="126"/>
      <c r="D226" s="128"/>
      <c r="E226" s="132" t="str">
        <f t="shared" si="6"/>
        <v/>
      </c>
      <c r="F226" s="68" t="str">
        <f t="shared" si="7"/>
        <v/>
      </c>
    </row>
    <row r="227" spans="1:6">
      <c r="A227" s="125">
        <v>216</v>
      </c>
      <c r="B227" s="6"/>
      <c r="C227" s="126"/>
      <c r="D227" s="128"/>
      <c r="E227" s="132" t="str">
        <f t="shared" si="6"/>
        <v/>
      </c>
      <c r="F227" s="68" t="str">
        <f t="shared" si="7"/>
        <v/>
      </c>
    </row>
    <row r="228" spans="1:6">
      <c r="A228" s="125">
        <v>217</v>
      </c>
      <c r="B228" s="6"/>
      <c r="C228" s="126"/>
      <c r="D228" s="128"/>
      <c r="E228" s="132" t="str">
        <f t="shared" si="6"/>
        <v/>
      </c>
      <c r="F228" s="68" t="str">
        <f t="shared" si="7"/>
        <v/>
      </c>
    </row>
    <row r="229" spans="1:6">
      <c r="A229" s="125">
        <v>218</v>
      </c>
      <c r="B229" s="6"/>
      <c r="C229" s="126"/>
      <c r="D229" s="128"/>
      <c r="E229" s="132" t="str">
        <f t="shared" si="6"/>
        <v/>
      </c>
      <c r="F229" s="68" t="str">
        <f t="shared" si="7"/>
        <v/>
      </c>
    </row>
    <row r="230" spans="1:6">
      <c r="A230" s="125">
        <v>219</v>
      </c>
      <c r="B230" s="6"/>
      <c r="C230" s="126"/>
      <c r="D230" s="128"/>
      <c r="E230" s="132" t="str">
        <f t="shared" si="6"/>
        <v/>
      </c>
      <c r="F230" s="68" t="str">
        <f t="shared" si="7"/>
        <v/>
      </c>
    </row>
    <row r="231" spans="1:6">
      <c r="A231" s="125">
        <v>220</v>
      </c>
      <c r="B231" s="6"/>
      <c r="C231" s="126"/>
      <c r="D231" s="128"/>
      <c r="E231" s="132" t="str">
        <f t="shared" si="6"/>
        <v/>
      </c>
      <c r="F231" s="68" t="str">
        <f t="shared" si="7"/>
        <v/>
      </c>
    </row>
    <row r="232" spans="1:6">
      <c r="A232" s="125">
        <v>221</v>
      </c>
      <c r="B232" s="6"/>
      <c r="C232" s="126"/>
      <c r="D232" s="128"/>
      <c r="E232" s="132" t="str">
        <f t="shared" si="6"/>
        <v/>
      </c>
      <c r="F232" s="68" t="str">
        <f t="shared" si="7"/>
        <v/>
      </c>
    </row>
    <row r="233" spans="1:6">
      <c r="A233" s="125">
        <v>222</v>
      </c>
      <c r="B233" s="6"/>
      <c r="C233" s="126"/>
      <c r="D233" s="128"/>
      <c r="E233" s="132" t="str">
        <f t="shared" si="6"/>
        <v/>
      </c>
      <c r="F233" s="68" t="str">
        <f t="shared" si="7"/>
        <v/>
      </c>
    </row>
    <row r="234" spans="1:6">
      <c r="A234" s="125">
        <v>223</v>
      </c>
      <c r="B234" s="6"/>
      <c r="C234" s="126"/>
      <c r="D234" s="128"/>
      <c r="E234" s="132" t="str">
        <f t="shared" si="6"/>
        <v/>
      </c>
      <c r="F234" s="68" t="str">
        <f t="shared" si="7"/>
        <v/>
      </c>
    </row>
    <row r="235" spans="1:6">
      <c r="A235" s="125">
        <v>224</v>
      </c>
      <c r="B235" s="6"/>
      <c r="C235" s="126"/>
      <c r="D235" s="128"/>
      <c r="E235" s="132" t="str">
        <f t="shared" si="6"/>
        <v/>
      </c>
      <c r="F235" s="68" t="str">
        <f t="shared" si="7"/>
        <v/>
      </c>
    </row>
    <row r="236" spans="1:6">
      <c r="A236" s="125">
        <v>225</v>
      </c>
      <c r="B236" s="6"/>
      <c r="C236" s="126"/>
      <c r="D236" s="128"/>
      <c r="E236" s="132" t="str">
        <f t="shared" si="6"/>
        <v/>
      </c>
      <c r="F236" s="68" t="str">
        <f t="shared" si="7"/>
        <v/>
      </c>
    </row>
    <row r="237" spans="1:6">
      <c r="A237" s="125">
        <v>226</v>
      </c>
      <c r="B237" s="6"/>
      <c r="C237" s="126"/>
      <c r="D237" s="128"/>
      <c r="E237" s="132" t="str">
        <f t="shared" si="6"/>
        <v/>
      </c>
      <c r="F237" s="68" t="str">
        <f t="shared" si="7"/>
        <v/>
      </c>
    </row>
    <row r="238" spans="1:6">
      <c r="A238" s="125">
        <v>227</v>
      </c>
      <c r="B238" s="6"/>
      <c r="C238" s="126"/>
      <c r="D238" s="128"/>
      <c r="E238" s="132" t="str">
        <f t="shared" si="6"/>
        <v/>
      </c>
      <c r="F238" s="68" t="str">
        <f t="shared" si="7"/>
        <v/>
      </c>
    </row>
    <row r="239" spans="1:6">
      <c r="A239" s="125">
        <v>228</v>
      </c>
      <c r="B239" s="6"/>
      <c r="C239" s="126"/>
      <c r="D239" s="128"/>
      <c r="E239" s="132" t="str">
        <f t="shared" si="6"/>
        <v/>
      </c>
      <c r="F239" s="68" t="str">
        <f t="shared" si="7"/>
        <v/>
      </c>
    </row>
    <row r="240" spans="1:6">
      <c r="A240" s="125">
        <v>229</v>
      </c>
      <c r="B240" s="6"/>
      <c r="C240" s="126"/>
      <c r="D240" s="128"/>
      <c r="E240" s="132" t="str">
        <f t="shared" si="6"/>
        <v/>
      </c>
      <c r="F240" s="68" t="str">
        <f t="shared" si="7"/>
        <v/>
      </c>
    </row>
    <row r="241" spans="1:6">
      <c r="A241" s="125">
        <v>230</v>
      </c>
      <c r="B241" s="6"/>
      <c r="C241" s="126"/>
      <c r="D241" s="128"/>
      <c r="E241" s="132" t="str">
        <f t="shared" si="6"/>
        <v/>
      </c>
      <c r="F241" s="68" t="str">
        <f t="shared" si="7"/>
        <v/>
      </c>
    </row>
    <row r="242" spans="1:6">
      <c r="A242" s="125">
        <v>231</v>
      </c>
      <c r="B242" s="6"/>
      <c r="C242" s="126"/>
      <c r="D242" s="128"/>
      <c r="E242" s="132" t="str">
        <f t="shared" si="6"/>
        <v/>
      </c>
      <c r="F242" s="68" t="str">
        <f t="shared" si="7"/>
        <v/>
      </c>
    </row>
    <row r="243" spans="1:6">
      <c r="A243" s="125">
        <v>232</v>
      </c>
      <c r="B243" s="6"/>
      <c r="C243" s="126"/>
      <c r="D243" s="128"/>
      <c r="E243" s="132" t="str">
        <f t="shared" si="6"/>
        <v/>
      </c>
      <c r="F243" s="68" t="str">
        <f t="shared" si="7"/>
        <v/>
      </c>
    </row>
    <row r="244" spans="1:6">
      <c r="A244" s="125">
        <v>233</v>
      </c>
      <c r="B244" s="6"/>
      <c r="C244" s="126"/>
      <c r="D244" s="128"/>
      <c r="E244" s="132" t="str">
        <f t="shared" si="6"/>
        <v/>
      </c>
      <c r="F244" s="68" t="str">
        <f t="shared" si="7"/>
        <v/>
      </c>
    </row>
    <row r="245" spans="1:6">
      <c r="A245" s="125">
        <v>234</v>
      </c>
      <c r="B245" s="6"/>
      <c r="C245" s="126"/>
      <c r="D245" s="128"/>
      <c r="E245" s="132" t="str">
        <f t="shared" si="6"/>
        <v/>
      </c>
      <c r="F245" s="68" t="str">
        <f t="shared" si="7"/>
        <v/>
      </c>
    </row>
    <row r="246" spans="1:6">
      <c r="A246" s="125">
        <v>235</v>
      </c>
      <c r="B246" s="6"/>
      <c r="C246" s="126"/>
      <c r="D246" s="128"/>
      <c r="E246" s="132" t="str">
        <f t="shared" si="6"/>
        <v/>
      </c>
      <c r="F246" s="68" t="str">
        <f t="shared" si="7"/>
        <v/>
      </c>
    </row>
    <row r="247" spans="1:6">
      <c r="A247" s="125">
        <v>236</v>
      </c>
      <c r="B247" s="6"/>
      <c r="C247" s="126"/>
      <c r="D247" s="128"/>
      <c r="E247" s="132" t="str">
        <f t="shared" si="6"/>
        <v/>
      </c>
      <c r="F247" s="68" t="str">
        <f t="shared" si="7"/>
        <v/>
      </c>
    </row>
    <row r="248" spans="1:6">
      <c r="A248" s="125">
        <v>237</v>
      </c>
      <c r="B248" s="6"/>
      <c r="C248" s="126"/>
      <c r="D248" s="128"/>
      <c r="E248" s="132" t="str">
        <f t="shared" si="6"/>
        <v/>
      </c>
      <c r="F248" s="68" t="str">
        <f t="shared" si="7"/>
        <v/>
      </c>
    </row>
    <row r="249" spans="1:6">
      <c r="A249" s="125">
        <v>238</v>
      </c>
      <c r="B249" s="6"/>
      <c r="C249" s="126"/>
      <c r="D249" s="128"/>
      <c r="E249" s="132" t="str">
        <f t="shared" si="6"/>
        <v/>
      </c>
      <c r="F249" s="68" t="str">
        <f t="shared" si="7"/>
        <v/>
      </c>
    </row>
    <row r="250" spans="1:6">
      <c r="A250" s="125">
        <v>239</v>
      </c>
      <c r="B250" s="6"/>
      <c r="C250" s="126"/>
      <c r="D250" s="128"/>
      <c r="E250" s="132" t="str">
        <f t="shared" si="6"/>
        <v/>
      </c>
      <c r="F250" s="68" t="str">
        <f t="shared" si="7"/>
        <v/>
      </c>
    </row>
    <row r="251" spans="1:6">
      <c r="A251" s="125">
        <v>240</v>
      </c>
      <c r="B251" s="6"/>
      <c r="C251" s="126"/>
      <c r="D251" s="128"/>
      <c r="E251" s="132" t="str">
        <f t="shared" si="6"/>
        <v/>
      </c>
      <c r="F251" s="68" t="str">
        <f t="shared" si="7"/>
        <v/>
      </c>
    </row>
    <row r="252" spans="1:6">
      <c r="A252" s="125">
        <v>241</v>
      </c>
      <c r="B252" s="6"/>
      <c r="C252" s="126"/>
      <c r="D252" s="128"/>
      <c r="E252" s="132" t="str">
        <f t="shared" si="6"/>
        <v/>
      </c>
      <c r="F252" s="68" t="str">
        <f t="shared" si="7"/>
        <v/>
      </c>
    </row>
    <row r="253" spans="1:6">
      <c r="A253" s="125">
        <v>242</v>
      </c>
      <c r="B253" s="6"/>
      <c r="C253" s="126"/>
      <c r="D253" s="128"/>
      <c r="E253" s="132" t="str">
        <f t="shared" si="6"/>
        <v/>
      </c>
      <c r="F253" s="68" t="str">
        <f t="shared" si="7"/>
        <v/>
      </c>
    </row>
    <row r="254" spans="1:6">
      <c r="A254" s="125">
        <v>243</v>
      </c>
      <c r="B254" s="6"/>
      <c r="C254" s="126"/>
      <c r="D254" s="128"/>
      <c r="E254" s="132" t="str">
        <f t="shared" si="6"/>
        <v/>
      </c>
      <c r="F254" s="68" t="str">
        <f t="shared" si="7"/>
        <v/>
      </c>
    </row>
    <row r="255" spans="1:6">
      <c r="A255" s="125">
        <v>244</v>
      </c>
      <c r="B255" s="6"/>
      <c r="C255" s="126"/>
      <c r="D255" s="128"/>
      <c r="E255" s="132" t="str">
        <f t="shared" si="6"/>
        <v/>
      </c>
      <c r="F255" s="68" t="str">
        <f t="shared" si="7"/>
        <v/>
      </c>
    </row>
    <row r="256" spans="1:6">
      <c r="A256" s="125">
        <v>245</v>
      </c>
      <c r="B256" s="6"/>
      <c r="C256" s="126"/>
      <c r="D256" s="128"/>
      <c r="E256" s="132" t="str">
        <f t="shared" si="6"/>
        <v/>
      </c>
      <c r="F256" s="68" t="str">
        <f t="shared" si="7"/>
        <v/>
      </c>
    </row>
    <row r="257" spans="1:6">
      <c r="A257" s="125">
        <v>246</v>
      </c>
      <c r="B257" s="6"/>
      <c r="C257" s="126"/>
      <c r="D257" s="128"/>
      <c r="E257" s="132" t="str">
        <f t="shared" si="6"/>
        <v/>
      </c>
      <c r="F257" s="68" t="str">
        <f t="shared" si="7"/>
        <v/>
      </c>
    </row>
    <row r="258" spans="1:6">
      <c r="A258" s="125">
        <v>247</v>
      </c>
      <c r="B258" s="6"/>
      <c r="C258" s="126"/>
      <c r="D258" s="128"/>
      <c r="E258" s="132" t="str">
        <f t="shared" si="6"/>
        <v/>
      </c>
      <c r="F258" s="68" t="str">
        <f t="shared" si="7"/>
        <v/>
      </c>
    </row>
    <row r="259" spans="1:6">
      <c r="A259" s="125">
        <v>248</v>
      </c>
      <c r="B259" s="6"/>
      <c r="C259" s="126"/>
      <c r="D259" s="128"/>
      <c r="E259" s="132" t="str">
        <f t="shared" si="6"/>
        <v/>
      </c>
      <c r="F259" s="68" t="str">
        <f t="shared" si="7"/>
        <v/>
      </c>
    </row>
    <row r="260" spans="1:6">
      <c r="A260" s="125">
        <v>249</v>
      </c>
      <c r="B260" s="6"/>
      <c r="C260" s="126"/>
      <c r="D260" s="128"/>
      <c r="E260" s="132" t="str">
        <f t="shared" si="6"/>
        <v/>
      </c>
      <c r="F260" s="68" t="str">
        <f t="shared" si="7"/>
        <v/>
      </c>
    </row>
    <row r="261" spans="1:6">
      <c r="A261" s="125">
        <v>250</v>
      </c>
      <c r="B261" s="6"/>
      <c r="C261" s="126"/>
      <c r="D261" s="128"/>
      <c r="E261" s="132" t="str">
        <f t="shared" si="6"/>
        <v/>
      </c>
      <c r="F261" s="68" t="str">
        <f t="shared" si="7"/>
        <v/>
      </c>
    </row>
  </sheetData>
  <sheetProtection algorithmName="SHA-512" hashValue="f92vIOn8vrvhDsoq+EFQHXNKz1+o7KLsScZXezhHXu5pGFe0F7EujbsaqLvLKvLbL9kT5JryM9NVgPHA1rnhVw==" saltValue="NsU0qss6Qa96Zc5lC8Vgeg=="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K15" sqref="K15"/>
    </sheetView>
  </sheetViews>
  <sheetFormatPr defaultColWidth="9.140625" defaultRowHeight="15.75"/>
  <cols>
    <col min="1" max="1" width="5.7109375" style="53" customWidth="1"/>
    <col min="2" max="2" width="68.7109375" style="57" customWidth="1"/>
    <col min="3" max="3" width="10.7109375" style="62" customWidth="1"/>
    <col min="4" max="5" width="17.7109375" style="57" customWidth="1"/>
    <col min="6" max="6" width="10.7109375" style="57" hidden="1" customWidth="1"/>
    <col min="7" max="7" width="9.140625" style="63" hidden="1" customWidth="1"/>
    <col min="8" max="8" width="9.140625" style="57" hidden="1" customWidth="1"/>
    <col min="9" max="9" width="9.140625" customWidth="1"/>
    <col min="10" max="18" width="9.140625" style="57" customWidth="1"/>
    <col min="19" max="16384" width="9.140625" style="57"/>
  </cols>
  <sheetData>
    <row r="1" spans="1:9" s="53" customFormat="1">
      <c r="A1" s="52" t="s">
        <v>483</v>
      </c>
      <c r="C1" s="54"/>
      <c r="D1" s="56"/>
      <c r="E1" s="46"/>
      <c r="F1" s="55"/>
      <c r="I1"/>
    </row>
    <row r="2" spans="1:9" s="53" customFormat="1">
      <c r="A2" s="133" t="str">
        <f>IF(ISBLANK(facultate), IF(ISBLANK(departament),"","Departament " &amp; departament), "Facultatea " &amp; facultate)</f>
        <v>Facultatea Științe ale Comunicării</v>
      </c>
      <c r="C2" s="54"/>
      <c r="D2" s="56"/>
      <c r="E2" s="46"/>
      <c r="F2" s="55"/>
      <c r="I2"/>
    </row>
    <row r="3" spans="1:9" s="53" customFormat="1">
      <c r="A3" s="133" t="str">
        <f>IF(ISBLANK(departament),"","Departamentul " &amp; departament)</f>
        <v>Departamentul Comunicare și Limbi Străine</v>
      </c>
      <c r="C3" s="54"/>
      <c r="D3" s="56"/>
      <c r="E3" s="46"/>
      <c r="F3" s="55"/>
      <c r="I3"/>
    </row>
    <row r="4" spans="1:9">
      <c r="A4" s="448" t="s">
        <v>836</v>
      </c>
      <c r="B4" s="448"/>
      <c r="C4" s="448"/>
      <c r="D4" s="448"/>
      <c r="E4" s="448"/>
      <c r="F4" s="448"/>
      <c r="G4" s="448"/>
    </row>
    <row r="5" spans="1:9" ht="39.75" customHeight="1">
      <c r="A5" s="454" t="s">
        <v>898</v>
      </c>
      <c r="B5" s="454"/>
      <c r="C5" s="454"/>
      <c r="D5" s="454"/>
      <c r="E5" s="301"/>
      <c r="F5" s="196"/>
    </row>
    <row r="6" spans="1:9" ht="13.5" customHeight="1">
      <c r="C6" s="57"/>
      <c r="D6" s="305"/>
      <c r="E6" s="305" t="str">
        <f>CONCATENATE(functie," ",nume_candidat)</f>
        <v>Profesor Pop Mirela-Cristina</v>
      </c>
    </row>
    <row r="7" spans="1:9" ht="18.75" customHeight="1">
      <c r="A7" s="446" t="s">
        <v>338</v>
      </c>
      <c r="B7" s="446" t="s">
        <v>889</v>
      </c>
      <c r="C7" s="456" t="s">
        <v>2</v>
      </c>
      <c r="D7" s="446" t="s">
        <v>544</v>
      </c>
      <c r="E7" s="456" t="s">
        <v>1102</v>
      </c>
      <c r="F7" s="446" t="s">
        <v>4</v>
      </c>
      <c r="G7" s="467" t="s">
        <v>541</v>
      </c>
      <c r="H7" s="453" t="s">
        <v>551</v>
      </c>
    </row>
    <row r="8" spans="1:9" ht="18.75" customHeight="1">
      <c r="A8" s="463"/>
      <c r="B8" s="463"/>
      <c r="C8" s="457"/>
      <c r="D8" s="463"/>
      <c r="E8" s="457"/>
      <c r="F8" s="463"/>
      <c r="G8" s="468"/>
      <c r="H8" s="453"/>
    </row>
    <row r="9" spans="1:9" ht="18.75" customHeight="1">
      <c r="A9" s="463"/>
      <c r="B9" s="463"/>
      <c r="C9" s="457"/>
      <c r="D9" s="447"/>
      <c r="E9" s="457"/>
      <c r="F9" s="447"/>
      <c r="G9" s="468"/>
      <c r="H9" s="453"/>
    </row>
    <row r="10" spans="1:9" ht="18.75" customHeight="1">
      <c r="A10" s="447"/>
      <c r="B10" s="447"/>
      <c r="C10" s="458"/>
      <c r="D10" s="263" t="str">
        <f>CONCATENATE("ultimii ",durata_evaluare," ani")</f>
        <v>ultimii 5 ani</v>
      </c>
      <c r="E10" s="458"/>
      <c r="F10" s="263" t="str">
        <f>CONCATENATE("ultimii                                  ",durata_evaluare," ani")</f>
        <v>ultimii                                  5 ani</v>
      </c>
      <c r="G10" s="469"/>
      <c r="H10" s="453"/>
    </row>
    <row r="11" spans="1:9">
      <c r="A11" s="79"/>
      <c r="B11" s="58"/>
      <c r="C11" s="29"/>
      <c r="D11" s="131">
        <f>SUMIF(D12:D1012,"&gt;0")</f>
        <v>250</v>
      </c>
      <c r="E11" s="360"/>
      <c r="F11" s="67">
        <f>SUMIF(F12:F1110,"&gt;0")</f>
        <v>5</v>
      </c>
      <c r="G11" s="261"/>
    </row>
    <row r="12" spans="1:9" ht="31.5">
      <c r="A12" s="36">
        <v>1</v>
      </c>
      <c r="B12" s="7" t="s">
        <v>1373</v>
      </c>
      <c r="C12" s="189">
        <v>2021</v>
      </c>
      <c r="D12" s="132">
        <f t="shared" ref="D12:D75" si="0">IF(OR($B12="",,$C12&lt;an_initial,$C12&gt;an_final),"",F12*50)</f>
        <v>50</v>
      </c>
      <c r="E12" s="36"/>
      <c r="F12" s="68">
        <f t="shared" ref="F12:F75" si="1">IF(OR($B12="",,$C12="",$C12&gt;an_final),"",IF($C12&gt;=an_initial,1,""))</f>
        <v>1</v>
      </c>
      <c r="G12" s="64" t="b">
        <f t="shared" ref="G12:G75" si="2">IF(nume_candidat="",FALSE,ISNUMBER(SEARCH(nume_candidat,$B12)))</f>
        <v>0</v>
      </c>
      <c r="H12" s="65">
        <f t="shared" ref="H12" si="3">LEN(B12)-LEN(SUBSTITUTE(B12,",",""))+1</f>
        <v>3</v>
      </c>
    </row>
    <row r="13" spans="1:9" ht="47.25">
      <c r="A13" s="36">
        <v>2</v>
      </c>
      <c r="B13" s="7" t="s">
        <v>1370</v>
      </c>
      <c r="C13" s="189">
        <v>2022</v>
      </c>
      <c r="D13" s="132">
        <f t="shared" si="0"/>
        <v>50</v>
      </c>
      <c r="E13" s="36"/>
      <c r="F13" s="68">
        <f t="shared" si="1"/>
        <v>1</v>
      </c>
      <c r="G13" s="64" t="b">
        <f t="shared" si="2"/>
        <v>0</v>
      </c>
      <c r="H13" s="65">
        <f t="shared" ref="H13:H76" si="4">LEN(B13)-LEN(SUBSTITUTE(B13,",",""))+1</f>
        <v>2</v>
      </c>
    </row>
    <row r="14" spans="1:9" ht="63">
      <c r="A14" s="36">
        <v>3</v>
      </c>
      <c r="B14" s="7" t="s">
        <v>1372</v>
      </c>
      <c r="C14" s="189">
        <v>2025</v>
      </c>
      <c r="D14" s="132">
        <f t="shared" si="0"/>
        <v>50</v>
      </c>
      <c r="E14" s="36"/>
      <c r="F14" s="68">
        <f t="shared" si="1"/>
        <v>1</v>
      </c>
      <c r="G14" s="64" t="b">
        <f t="shared" si="2"/>
        <v>0</v>
      </c>
      <c r="H14" s="65">
        <f t="shared" si="4"/>
        <v>4</v>
      </c>
    </row>
    <row r="15" spans="1:9" ht="31.5">
      <c r="A15" s="36">
        <v>4</v>
      </c>
      <c r="B15" s="6" t="s">
        <v>1367</v>
      </c>
      <c r="C15" s="188">
        <v>2025</v>
      </c>
      <c r="D15" s="132">
        <f t="shared" si="0"/>
        <v>50</v>
      </c>
      <c r="E15" s="36"/>
      <c r="F15" s="68">
        <f t="shared" si="1"/>
        <v>1</v>
      </c>
      <c r="G15" s="64" t="b">
        <f t="shared" si="2"/>
        <v>0</v>
      </c>
      <c r="H15" s="65">
        <f t="shared" si="4"/>
        <v>1</v>
      </c>
    </row>
    <row r="16" spans="1:9" ht="31.5">
      <c r="A16" s="36">
        <v>5</v>
      </c>
      <c r="B16" s="6" t="s">
        <v>1371</v>
      </c>
      <c r="C16" s="188">
        <v>2025</v>
      </c>
      <c r="D16" s="132">
        <f t="shared" si="0"/>
        <v>50</v>
      </c>
      <c r="E16" s="36"/>
      <c r="F16" s="68">
        <f t="shared" si="1"/>
        <v>1</v>
      </c>
      <c r="G16" s="64" t="b">
        <f t="shared" si="2"/>
        <v>0</v>
      </c>
      <c r="H16" s="65">
        <f t="shared" si="4"/>
        <v>2</v>
      </c>
    </row>
    <row r="17" spans="1:8">
      <c r="A17" s="36">
        <v>6</v>
      </c>
      <c r="B17" s="6"/>
      <c r="C17" s="188"/>
      <c r="D17" s="132" t="str">
        <f t="shared" si="0"/>
        <v/>
      </c>
      <c r="E17" s="36"/>
      <c r="F17" s="68" t="str">
        <f t="shared" si="1"/>
        <v/>
      </c>
      <c r="G17" s="64" t="b">
        <f t="shared" si="2"/>
        <v>0</v>
      </c>
      <c r="H17" s="65">
        <f t="shared" si="4"/>
        <v>1</v>
      </c>
    </row>
    <row r="18" spans="1:8">
      <c r="A18" s="36">
        <v>7</v>
      </c>
      <c r="B18" s="6"/>
      <c r="C18" s="188"/>
      <c r="D18" s="132" t="str">
        <f t="shared" si="0"/>
        <v/>
      </c>
      <c r="E18" s="36"/>
      <c r="F18" s="68" t="str">
        <f t="shared" si="1"/>
        <v/>
      </c>
      <c r="G18" s="64" t="b">
        <f t="shared" si="2"/>
        <v>0</v>
      </c>
      <c r="H18" s="65">
        <f t="shared" si="4"/>
        <v>1</v>
      </c>
    </row>
    <row r="19" spans="1:8">
      <c r="A19" s="36">
        <v>8</v>
      </c>
      <c r="B19" s="6"/>
      <c r="C19" s="188"/>
      <c r="D19" s="132" t="str">
        <f t="shared" si="0"/>
        <v/>
      </c>
      <c r="E19" s="36"/>
      <c r="F19" s="68" t="str">
        <f t="shared" si="1"/>
        <v/>
      </c>
      <c r="G19" s="64" t="b">
        <f t="shared" si="2"/>
        <v>0</v>
      </c>
      <c r="H19" s="65">
        <f t="shared" si="4"/>
        <v>1</v>
      </c>
    </row>
    <row r="20" spans="1:8">
      <c r="A20" s="36">
        <v>9</v>
      </c>
      <c r="B20" s="6"/>
      <c r="C20" s="188"/>
      <c r="D20" s="132" t="str">
        <f t="shared" si="0"/>
        <v/>
      </c>
      <c r="E20" s="36"/>
      <c r="F20" s="68" t="str">
        <f t="shared" si="1"/>
        <v/>
      </c>
      <c r="G20" s="64" t="b">
        <f t="shared" si="2"/>
        <v>0</v>
      </c>
      <c r="H20" s="65">
        <f t="shared" si="4"/>
        <v>1</v>
      </c>
    </row>
    <row r="21" spans="1:8">
      <c r="A21" s="36">
        <v>10</v>
      </c>
      <c r="B21" s="6"/>
      <c r="C21" s="188"/>
      <c r="D21" s="132" t="str">
        <f t="shared" si="0"/>
        <v/>
      </c>
      <c r="E21" s="36"/>
      <c r="F21" s="68" t="str">
        <f t="shared" si="1"/>
        <v/>
      </c>
      <c r="G21" s="64" t="b">
        <f t="shared" si="2"/>
        <v>0</v>
      </c>
      <c r="H21" s="65">
        <f t="shared" si="4"/>
        <v>1</v>
      </c>
    </row>
    <row r="22" spans="1:8">
      <c r="A22" s="36">
        <v>11</v>
      </c>
      <c r="B22" s="6"/>
      <c r="C22" s="188"/>
      <c r="D22" s="132" t="str">
        <f t="shared" si="0"/>
        <v/>
      </c>
      <c r="E22" s="36"/>
      <c r="F22" s="68" t="str">
        <f t="shared" si="1"/>
        <v/>
      </c>
      <c r="G22" s="64" t="b">
        <f t="shared" si="2"/>
        <v>0</v>
      </c>
      <c r="H22" s="65">
        <f t="shared" si="4"/>
        <v>1</v>
      </c>
    </row>
    <row r="23" spans="1:8">
      <c r="A23" s="36">
        <v>12</v>
      </c>
      <c r="B23" s="6"/>
      <c r="C23" s="188"/>
      <c r="D23" s="132" t="str">
        <f t="shared" si="0"/>
        <v/>
      </c>
      <c r="E23" s="36"/>
      <c r="F23" s="68" t="str">
        <f t="shared" si="1"/>
        <v/>
      </c>
      <c r="G23" s="64" t="b">
        <f t="shared" si="2"/>
        <v>0</v>
      </c>
      <c r="H23" s="65">
        <f t="shared" si="4"/>
        <v>1</v>
      </c>
    </row>
    <row r="24" spans="1:8">
      <c r="A24" s="36">
        <v>13</v>
      </c>
      <c r="B24" s="6"/>
      <c r="C24" s="188"/>
      <c r="D24" s="132" t="str">
        <f t="shared" si="0"/>
        <v/>
      </c>
      <c r="E24" s="36"/>
      <c r="F24" s="68" t="str">
        <f t="shared" si="1"/>
        <v/>
      </c>
      <c r="G24" s="64" t="b">
        <f t="shared" si="2"/>
        <v>0</v>
      </c>
      <c r="H24" s="65">
        <f t="shared" si="4"/>
        <v>1</v>
      </c>
    </row>
    <row r="25" spans="1:8">
      <c r="A25" s="36">
        <v>14</v>
      </c>
      <c r="B25" s="6"/>
      <c r="C25" s="188"/>
      <c r="D25" s="132" t="str">
        <f t="shared" si="0"/>
        <v/>
      </c>
      <c r="E25" s="36"/>
      <c r="F25" s="68" t="str">
        <f t="shared" si="1"/>
        <v/>
      </c>
      <c r="G25" s="64" t="b">
        <f t="shared" si="2"/>
        <v>0</v>
      </c>
      <c r="H25" s="65">
        <f t="shared" si="4"/>
        <v>1</v>
      </c>
    </row>
    <row r="26" spans="1:8">
      <c r="A26" s="36">
        <v>15</v>
      </c>
      <c r="B26" s="6"/>
      <c r="C26" s="188"/>
      <c r="D26" s="132" t="str">
        <f t="shared" si="0"/>
        <v/>
      </c>
      <c r="E26" s="36"/>
      <c r="F26" s="68" t="str">
        <f t="shared" si="1"/>
        <v/>
      </c>
      <c r="G26" s="64" t="b">
        <f t="shared" si="2"/>
        <v>0</v>
      </c>
      <c r="H26" s="65">
        <f t="shared" si="4"/>
        <v>1</v>
      </c>
    </row>
    <row r="27" spans="1:8">
      <c r="A27" s="36">
        <v>16</v>
      </c>
      <c r="B27" s="6"/>
      <c r="C27" s="188"/>
      <c r="D27" s="132" t="str">
        <f t="shared" si="0"/>
        <v/>
      </c>
      <c r="E27" s="36"/>
      <c r="F27" s="68" t="str">
        <f t="shared" si="1"/>
        <v/>
      </c>
      <c r="G27" s="64" t="b">
        <f t="shared" si="2"/>
        <v>0</v>
      </c>
      <c r="H27" s="65">
        <f t="shared" si="4"/>
        <v>1</v>
      </c>
    </row>
    <row r="28" spans="1:8">
      <c r="A28" s="36">
        <v>17</v>
      </c>
      <c r="B28" s="6"/>
      <c r="C28" s="188"/>
      <c r="D28" s="132" t="str">
        <f t="shared" si="0"/>
        <v/>
      </c>
      <c r="E28" s="36"/>
      <c r="F28" s="68" t="str">
        <f t="shared" si="1"/>
        <v/>
      </c>
      <c r="G28" s="64" t="b">
        <f t="shared" si="2"/>
        <v>0</v>
      </c>
      <c r="H28" s="65">
        <f t="shared" si="4"/>
        <v>1</v>
      </c>
    </row>
    <row r="29" spans="1:8">
      <c r="A29" s="36">
        <v>18</v>
      </c>
      <c r="B29" s="6"/>
      <c r="C29" s="188"/>
      <c r="D29" s="132" t="str">
        <f t="shared" si="0"/>
        <v/>
      </c>
      <c r="E29" s="36"/>
      <c r="F29" s="68" t="str">
        <f t="shared" si="1"/>
        <v/>
      </c>
      <c r="G29" s="64" t="b">
        <f t="shared" si="2"/>
        <v>0</v>
      </c>
      <c r="H29" s="65">
        <f t="shared" si="4"/>
        <v>1</v>
      </c>
    </row>
    <row r="30" spans="1:8">
      <c r="A30" s="36">
        <v>19</v>
      </c>
      <c r="B30" s="6"/>
      <c r="C30" s="188"/>
      <c r="D30" s="132" t="str">
        <f t="shared" si="0"/>
        <v/>
      </c>
      <c r="E30" s="36"/>
      <c r="F30" s="68" t="str">
        <f t="shared" si="1"/>
        <v/>
      </c>
      <c r="G30" s="64" t="b">
        <f t="shared" si="2"/>
        <v>0</v>
      </c>
      <c r="H30" s="65">
        <f t="shared" si="4"/>
        <v>1</v>
      </c>
    </row>
    <row r="31" spans="1:8">
      <c r="A31" s="36">
        <v>20</v>
      </c>
      <c r="B31" s="6"/>
      <c r="C31" s="188"/>
      <c r="D31" s="132" t="str">
        <f t="shared" si="0"/>
        <v/>
      </c>
      <c r="E31" s="36"/>
      <c r="F31" s="68" t="str">
        <f t="shared" si="1"/>
        <v/>
      </c>
      <c r="G31" s="64" t="b">
        <f t="shared" si="2"/>
        <v>0</v>
      </c>
      <c r="H31" s="65">
        <f t="shared" si="4"/>
        <v>1</v>
      </c>
    </row>
    <row r="32" spans="1:8">
      <c r="A32" s="36">
        <v>21</v>
      </c>
      <c r="B32" s="6"/>
      <c r="C32" s="188"/>
      <c r="D32" s="132" t="str">
        <f t="shared" si="0"/>
        <v/>
      </c>
      <c r="E32" s="36"/>
      <c r="F32" s="68" t="str">
        <f t="shared" si="1"/>
        <v/>
      </c>
      <c r="G32" s="64" t="b">
        <f t="shared" si="2"/>
        <v>0</v>
      </c>
      <c r="H32" s="65">
        <f t="shared" si="4"/>
        <v>1</v>
      </c>
    </row>
    <row r="33" spans="1:8">
      <c r="A33" s="36">
        <v>22</v>
      </c>
      <c r="B33" s="6"/>
      <c r="C33" s="188"/>
      <c r="D33" s="132" t="str">
        <f t="shared" si="0"/>
        <v/>
      </c>
      <c r="E33" s="36"/>
      <c r="F33" s="68" t="str">
        <f t="shared" si="1"/>
        <v/>
      </c>
      <c r="G33" s="64" t="b">
        <f t="shared" si="2"/>
        <v>0</v>
      </c>
      <c r="H33" s="65">
        <f t="shared" si="4"/>
        <v>1</v>
      </c>
    </row>
    <row r="34" spans="1:8">
      <c r="A34" s="36">
        <v>23</v>
      </c>
      <c r="B34" s="6"/>
      <c r="C34" s="188"/>
      <c r="D34" s="132" t="str">
        <f t="shared" si="0"/>
        <v/>
      </c>
      <c r="E34" s="36"/>
      <c r="F34" s="68" t="str">
        <f t="shared" si="1"/>
        <v/>
      </c>
      <c r="G34" s="64" t="b">
        <f t="shared" si="2"/>
        <v>0</v>
      </c>
      <c r="H34" s="65">
        <f t="shared" si="4"/>
        <v>1</v>
      </c>
    </row>
    <row r="35" spans="1:8">
      <c r="A35" s="36">
        <v>24</v>
      </c>
      <c r="B35" s="6"/>
      <c r="C35" s="188"/>
      <c r="D35" s="132" t="str">
        <f t="shared" si="0"/>
        <v/>
      </c>
      <c r="E35" s="36"/>
      <c r="F35" s="68" t="str">
        <f t="shared" si="1"/>
        <v/>
      </c>
      <c r="G35" s="64" t="b">
        <f t="shared" si="2"/>
        <v>0</v>
      </c>
      <c r="H35" s="65">
        <f t="shared" si="4"/>
        <v>1</v>
      </c>
    </row>
    <row r="36" spans="1:8">
      <c r="A36" s="36">
        <v>25</v>
      </c>
      <c r="B36" s="6"/>
      <c r="C36" s="188"/>
      <c r="D36" s="132" t="str">
        <f t="shared" si="0"/>
        <v/>
      </c>
      <c r="E36" s="36"/>
      <c r="F36" s="68" t="str">
        <f t="shared" si="1"/>
        <v/>
      </c>
      <c r="G36" s="64" t="b">
        <f t="shared" si="2"/>
        <v>0</v>
      </c>
      <c r="H36" s="65">
        <f t="shared" si="4"/>
        <v>1</v>
      </c>
    </row>
    <row r="37" spans="1:8">
      <c r="A37" s="36">
        <v>26</v>
      </c>
      <c r="B37" s="6"/>
      <c r="C37" s="188"/>
      <c r="D37" s="132" t="str">
        <f t="shared" si="0"/>
        <v/>
      </c>
      <c r="E37" s="36"/>
      <c r="F37" s="68" t="str">
        <f t="shared" si="1"/>
        <v/>
      </c>
      <c r="G37" s="64" t="b">
        <f t="shared" si="2"/>
        <v>0</v>
      </c>
      <c r="H37" s="65">
        <f t="shared" si="4"/>
        <v>1</v>
      </c>
    </row>
    <row r="38" spans="1:8">
      <c r="A38" s="36">
        <v>27</v>
      </c>
      <c r="B38" s="6"/>
      <c r="C38" s="188"/>
      <c r="D38" s="132" t="str">
        <f t="shared" si="0"/>
        <v/>
      </c>
      <c r="E38" s="36"/>
      <c r="F38" s="68" t="str">
        <f t="shared" si="1"/>
        <v/>
      </c>
      <c r="G38" s="64" t="b">
        <f t="shared" si="2"/>
        <v>0</v>
      </c>
      <c r="H38" s="65">
        <f t="shared" si="4"/>
        <v>1</v>
      </c>
    </row>
    <row r="39" spans="1:8">
      <c r="A39" s="36">
        <v>28</v>
      </c>
      <c r="B39" s="6"/>
      <c r="C39" s="188"/>
      <c r="D39" s="132" t="str">
        <f t="shared" si="0"/>
        <v/>
      </c>
      <c r="E39" s="36"/>
      <c r="F39" s="68" t="str">
        <f t="shared" si="1"/>
        <v/>
      </c>
      <c r="G39" s="64" t="b">
        <f t="shared" si="2"/>
        <v>0</v>
      </c>
      <c r="H39" s="65">
        <f t="shared" si="4"/>
        <v>1</v>
      </c>
    </row>
    <row r="40" spans="1:8">
      <c r="A40" s="36">
        <v>29</v>
      </c>
      <c r="B40" s="6"/>
      <c r="C40" s="188"/>
      <c r="D40" s="132" t="str">
        <f t="shared" si="0"/>
        <v/>
      </c>
      <c r="E40" s="36"/>
      <c r="F40" s="68" t="str">
        <f t="shared" si="1"/>
        <v/>
      </c>
      <c r="G40" s="64" t="b">
        <f t="shared" si="2"/>
        <v>0</v>
      </c>
      <c r="H40" s="65">
        <f t="shared" si="4"/>
        <v>1</v>
      </c>
    </row>
    <row r="41" spans="1:8">
      <c r="A41" s="36">
        <v>30</v>
      </c>
      <c r="B41" s="6"/>
      <c r="C41" s="188"/>
      <c r="D41" s="132" t="str">
        <f t="shared" si="0"/>
        <v/>
      </c>
      <c r="E41" s="36"/>
      <c r="F41" s="68" t="str">
        <f t="shared" si="1"/>
        <v/>
      </c>
      <c r="G41" s="64" t="b">
        <f t="shared" si="2"/>
        <v>0</v>
      </c>
      <c r="H41" s="65">
        <f t="shared" si="4"/>
        <v>1</v>
      </c>
    </row>
    <row r="42" spans="1:8">
      <c r="A42" s="36">
        <v>31</v>
      </c>
      <c r="B42" s="6"/>
      <c r="C42" s="188"/>
      <c r="D42" s="132" t="str">
        <f t="shared" si="0"/>
        <v/>
      </c>
      <c r="E42" s="36"/>
      <c r="F42" s="68" t="str">
        <f t="shared" si="1"/>
        <v/>
      </c>
      <c r="G42" s="64" t="b">
        <f t="shared" si="2"/>
        <v>0</v>
      </c>
      <c r="H42" s="65">
        <f t="shared" si="4"/>
        <v>1</v>
      </c>
    </row>
    <row r="43" spans="1:8">
      <c r="A43" s="36">
        <v>32</v>
      </c>
      <c r="B43" s="6"/>
      <c r="C43" s="188"/>
      <c r="D43" s="132" t="str">
        <f t="shared" si="0"/>
        <v/>
      </c>
      <c r="E43" s="36"/>
      <c r="F43" s="68" t="str">
        <f t="shared" si="1"/>
        <v/>
      </c>
      <c r="G43" s="64" t="b">
        <f t="shared" si="2"/>
        <v>0</v>
      </c>
      <c r="H43" s="65">
        <f t="shared" si="4"/>
        <v>1</v>
      </c>
    </row>
    <row r="44" spans="1:8">
      <c r="A44" s="36">
        <v>33</v>
      </c>
      <c r="B44" s="6"/>
      <c r="C44" s="188"/>
      <c r="D44" s="132" t="str">
        <f t="shared" si="0"/>
        <v/>
      </c>
      <c r="E44" s="36"/>
      <c r="F44" s="68" t="str">
        <f t="shared" si="1"/>
        <v/>
      </c>
      <c r="G44" s="64" t="b">
        <f t="shared" si="2"/>
        <v>0</v>
      </c>
      <c r="H44" s="65">
        <f t="shared" si="4"/>
        <v>1</v>
      </c>
    </row>
    <row r="45" spans="1:8">
      <c r="A45" s="36">
        <v>34</v>
      </c>
      <c r="B45" s="6"/>
      <c r="C45" s="188"/>
      <c r="D45" s="132" t="str">
        <f t="shared" si="0"/>
        <v/>
      </c>
      <c r="E45" s="36"/>
      <c r="F45" s="68" t="str">
        <f t="shared" si="1"/>
        <v/>
      </c>
      <c r="G45" s="64" t="b">
        <f t="shared" si="2"/>
        <v>0</v>
      </c>
      <c r="H45" s="65">
        <f t="shared" si="4"/>
        <v>1</v>
      </c>
    </row>
    <row r="46" spans="1:8">
      <c r="A46" s="36">
        <v>35</v>
      </c>
      <c r="B46" s="6"/>
      <c r="C46" s="188"/>
      <c r="D46" s="132" t="str">
        <f t="shared" si="0"/>
        <v/>
      </c>
      <c r="E46" s="36"/>
      <c r="F46" s="68" t="str">
        <f t="shared" si="1"/>
        <v/>
      </c>
      <c r="G46" s="64" t="b">
        <f t="shared" si="2"/>
        <v>0</v>
      </c>
      <c r="H46" s="65">
        <f t="shared" si="4"/>
        <v>1</v>
      </c>
    </row>
    <row r="47" spans="1:8">
      <c r="A47" s="36">
        <v>36</v>
      </c>
      <c r="B47" s="6"/>
      <c r="C47" s="188"/>
      <c r="D47" s="132" t="str">
        <f t="shared" si="0"/>
        <v/>
      </c>
      <c r="E47" s="36"/>
      <c r="F47" s="68" t="str">
        <f t="shared" si="1"/>
        <v/>
      </c>
      <c r="G47" s="64" t="b">
        <f t="shared" si="2"/>
        <v>0</v>
      </c>
      <c r="H47" s="65">
        <f t="shared" si="4"/>
        <v>1</v>
      </c>
    </row>
    <row r="48" spans="1:8">
      <c r="A48" s="36">
        <v>37</v>
      </c>
      <c r="B48" s="6"/>
      <c r="C48" s="188"/>
      <c r="D48" s="132" t="str">
        <f t="shared" si="0"/>
        <v/>
      </c>
      <c r="E48" s="36"/>
      <c r="F48" s="68" t="str">
        <f t="shared" si="1"/>
        <v/>
      </c>
      <c r="G48" s="64" t="b">
        <f t="shared" si="2"/>
        <v>0</v>
      </c>
      <c r="H48" s="65">
        <f t="shared" si="4"/>
        <v>1</v>
      </c>
    </row>
    <row r="49" spans="1:8">
      <c r="A49" s="36">
        <v>38</v>
      </c>
      <c r="B49" s="6"/>
      <c r="C49" s="188"/>
      <c r="D49" s="132" t="str">
        <f t="shared" si="0"/>
        <v/>
      </c>
      <c r="E49" s="36"/>
      <c r="F49" s="68" t="str">
        <f t="shared" si="1"/>
        <v/>
      </c>
      <c r="G49" s="64" t="b">
        <f t="shared" si="2"/>
        <v>0</v>
      </c>
      <c r="H49" s="65">
        <f t="shared" si="4"/>
        <v>1</v>
      </c>
    </row>
    <row r="50" spans="1:8">
      <c r="A50" s="36">
        <v>39</v>
      </c>
      <c r="B50" s="6"/>
      <c r="C50" s="188"/>
      <c r="D50" s="132" t="str">
        <f t="shared" si="0"/>
        <v/>
      </c>
      <c r="E50" s="36"/>
      <c r="F50" s="68" t="str">
        <f t="shared" si="1"/>
        <v/>
      </c>
      <c r="G50" s="64" t="b">
        <f t="shared" si="2"/>
        <v>0</v>
      </c>
      <c r="H50" s="65">
        <f t="shared" si="4"/>
        <v>1</v>
      </c>
    </row>
    <row r="51" spans="1:8">
      <c r="A51" s="36">
        <v>40</v>
      </c>
      <c r="B51" s="6"/>
      <c r="C51" s="188"/>
      <c r="D51" s="132" t="str">
        <f t="shared" si="0"/>
        <v/>
      </c>
      <c r="E51" s="36"/>
      <c r="F51" s="68" t="str">
        <f t="shared" si="1"/>
        <v/>
      </c>
      <c r="G51" s="64" t="b">
        <f t="shared" si="2"/>
        <v>0</v>
      </c>
      <c r="H51" s="65">
        <f t="shared" si="4"/>
        <v>1</v>
      </c>
    </row>
    <row r="52" spans="1:8">
      <c r="A52" s="36">
        <v>41</v>
      </c>
      <c r="B52" s="6"/>
      <c r="C52" s="188"/>
      <c r="D52" s="132" t="str">
        <f t="shared" si="0"/>
        <v/>
      </c>
      <c r="E52" s="36"/>
      <c r="F52" s="68" t="str">
        <f t="shared" si="1"/>
        <v/>
      </c>
      <c r="G52" s="64" t="b">
        <f t="shared" si="2"/>
        <v>0</v>
      </c>
      <c r="H52" s="65">
        <f t="shared" si="4"/>
        <v>1</v>
      </c>
    </row>
    <row r="53" spans="1:8">
      <c r="A53" s="36">
        <v>42</v>
      </c>
      <c r="B53" s="6"/>
      <c r="C53" s="188"/>
      <c r="D53" s="132" t="str">
        <f t="shared" si="0"/>
        <v/>
      </c>
      <c r="E53" s="36"/>
      <c r="F53" s="68" t="str">
        <f t="shared" si="1"/>
        <v/>
      </c>
      <c r="G53" s="64" t="b">
        <f t="shared" si="2"/>
        <v>0</v>
      </c>
      <c r="H53" s="65">
        <f t="shared" si="4"/>
        <v>1</v>
      </c>
    </row>
    <row r="54" spans="1:8">
      <c r="A54" s="36">
        <v>43</v>
      </c>
      <c r="B54" s="6"/>
      <c r="C54" s="188"/>
      <c r="D54" s="132" t="str">
        <f t="shared" si="0"/>
        <v/>
      </c>
      <c r="E54" s="36"/>
      <c r="F54" s="68" t="str">
        <f t="shared" si="1"/>
        <v/>
      </c>
      <c r="G54" s="64" t="b">
        <f t="shared" si="2"/>
        <v>0</v>
      </c>
      <c r="H54" s="65">
        <f t="shared" si="4"/>
        <v>1</v>
      </c>
    </row>
    <row r="55" spans="1:8">
      <c r="A55" s="36">
        <v>44</v>
      </c>
      <c r="B55" s="6"/>
      <c r="C55" s="188"/>
      <c r="D55" s="132" t="str">
        <f t="shared" si="0"/>
        <v/>
      </c>
      <c r="E55" s="36"/>
      <c r="F55" s="68" t="str">
        <f t="shared" si="1"/>
        <v/>
      </c>
      <c r="G55" s="64" t="b">
        <f t="shared" si="2"/>
        <v>0</v>
      </c>
      <c r="H55" s="65">
        <f t="shared" si="4"/>
        <v>1</v>
      </c>
    </row>
    <row r="56" spans="1:8">
      <c r="A56" s="36">
        <v>45</v>
      </c>
      <c r="B56" s="6"/>
      <c r="C56" s="188"/>
      <c r="D56" s="132" t="str">
        <f t="shared" si="0"/>
        <v/>
      </c>
      <c r="E56" s="36"/>
      <c r="F56" s="68" t="str">
        <f t="shared" si="1"/>
        <v/>
      </c>
      <c r="G56" s="64" t="b">
        <f t="shared" si="2"/>
        <v>0</v>
      </c>
      <c r="H56" s="65">
        <f t="shared" si="4"/>
        <v>1</v>
      </c>
    </row>
    <row r="57" spans="1:8">
      <c r="A57" s="36">
        <v>46</v>
      </c>
      <c r="B57" s="6"/>
      <c r="C57" s="188"/>
      <c r="D57" s="132" t="str">
        <f t="shared" si="0"/>
        <v/>
      </c>
      <c r="E57" s="36"/>
      <c r="F57" s="68" t="str">
        <f t="shared" si="1"/>
        <v/>
      </c>
      <c r="G57" s="64" t="b">
        <f t="shared" si="2"/>
        <v>0</v>
      </c>
      <c r="H57" s="65">
        <f t="shared" si="4"/>
        <v>1</v>
      </c>
    </row>
    <row r="58" spans="1:8">
      <c r="A58" s="36">
        <v>47</v>
      </c>
      <c r="B58" s="6"/>
      <c r="C58" s="188"/>
      <c r="D58" s="132" t="str">
        <f t="shared" si="0"/>
        <v/>
      </c>
      <c r="E58" s="36"/>
      <c r="F58" s="68" t="str">
        <f t="shared" si="1"/>
        <v/>
      </c>
      <c r="G58" s="64" t="b">
        <f t="shared" si="2"/>
        <v>0</v>
      </c>
      <c r="H58" s="65">
        <f t="shared" si="4"/>
        <v>1</v>
      </c>
    </row>
    <row r="59" spans="1:8">
      <c r="A59" s="36">
        <v>48</v>
      </c>
      <c r="B59" s="6"/>
      <c r="C59" s="188"/>
      <c r="D59" s="132" t="str">
        <f t="shared" si="0"/>
        <v/>
      </c>
      <c r="E59" s="36"/>
      <c r="F59" s="68" t="str">
        <f t="shared" si="1"/>
        <v/>
      </c>
      <c r="G59" s="64" t="b">
        <f t="shared" si="2"/>
        <v>0</v>
      </c>
      <c r="H59" s="65">
        <f t="shared" si="4"/>
        <v>1</v>
      </c>
    </row>
    <row r="60" spans="1:8">
      <c r="A60" s="36">
        <v>49</v>
      </c>
      <c r="B60" s="6"/>
      <c r="C60" s="188"/>
      <c r="D60" s="132" t="str">
        <f t="shared" si="0"/>
        <v/>
      </c>
      <c r="E60" s="36"/>
      <c r="F60" s="68" t="str">
        <f t="shared" si="1"/>
        <v/>
      </c>
      <c r="G60" s="64" t="b">
        <f t="shared" si="2"/>
        <v>0</v>
      </c>
      <c r="H60" s="65">
        <f t="shared" si="4"/>
        <v>1</v>
      </c>
    </row>
    <row r="61" spans="1:8">
      <c r="A61" s="36">
        <v>50</v>
      </c>
      <c r="B61" s="6"/>
      <c r="C61" s="188"/>
      <c r="D61" s="132" t="str">
        <f t="shared" si="0"/>
        <v/>
      </c>
      <c r="E61" s="36"/>
      <c r="F61" s="68" t="str">
        <f t="shared" si="1"/>
        <v/>
      </c>
      <c r="G61" s="64" t="b">
        <f t="shared" si="2"/>
        <v>0</v>
      </c>
      <c r="H61" s="65">
        <f t="shared" si="4"/>
        <v>1</v>
      </c>
    </row>
    <row r="62" spans="1:8">
      <c r="A62" s="36">
        <v>51</v>
      </c>
      <c r="B62" s="6"/>
      <c r="C62" s="188"/>
      <c r="D62" s="132" t="str">
        <f t="shared" si="0"/>
        <v/>
      </c>
      <c r="E62" s="36"/>
      <c r="F62" s="68" t="str">
        <f t="shared" si="1"/>
        <v/>
      </c>
      <c r="G62" s="64" t="b">
        <f t="shared" si="2"/>
        <v>0</v>
      </c>
      <c r="H62" s="65">
        <f t="shared" si="4"/>
        <v>1</v>
      </c>
    </row>
    <row r="63" spans="1:8">
      <c r="A63" s="36">
        <v>52</v>
      </c>
      <c r="B63" s="6"/>
      <c r="C63" s="188"/>
      <c r="D63" s="132" t="str">
        <f t="shared" si="0"/>
        <v/>
      </c>
      <c r="E63" s="36"/>
      <c r="F63" s="68" t="str">
        <f t="shared" si="1"/>
        <v/>
      </c>
      <c r="G63" s="64" t="b">
        <f t="shared" si="2"/>
        <v>0</v>
      </c>
      <c r="H63" s="65">
        <f t="shared" si="4"/>
        <v>1</v>
      </c>
    </row>
    <row r="64" spans="1:8">
      <c r="A64" s="36">
        <v>53</v>
      </c>
      <c r="B64" s="6"/>
      <c r="C64" s="188"/>
      <c r="D64" s="132" t="str">
        <f t="shared" si="0"/>
        <v/>
      </c>
      <c r="E64" s="36"/>
      <c r="F64" s="68" t="str">
        <f t="shared" si="1"/>
        <v/>
      </c>
      <c r="G64" s="64" t="b">
        <f t="shared" si="2"/>
        <v>0</v>
      </c>
      <c r="H64" s="65">
        <f t="shared" si="4"/>
        <v>1</v>
      </c>
    </row>
    <row r="65" spans="1:8">
      <c r="A65" s="36">
        <v>54</v>
      </c>
      <c r="B65" s="6"/>
      <c r="C65" s="188"/>
      <c r="D65" s="132" t="str">
        <f t="shared" si="0"/>
        <v/>
      </c>
      <c r="E65" s="36"/>
      <c r="F65" s="68" t="str">
        <f t="shared" si="1"/>
        <v/>
      </c>
      <c r="G65" s="64" t="b">
        <f t="shared" si="2"/>
        <v>0</v>
      </c>
      <c r="H65" s="65">
        <f t="shared" si="4"/>
        <v>1</v>
      </c>
    </row>
    <row r="66" spans="1:8">
      <c r="A66" s="36">
        <v>55</v>
      </c>
      <c r="B66" s="6"/>
      <c r="C66" s="188"/>
      <c r="D66" s="132" t="str">
        <f t="shared" si="0"/>
        <v/>
      </c>
      <c r="E66" s="36"/>
      <c r="F66" s="68" t="str">
        <f t="shared" si="1"/>
        <v/>
      </c>
      <c r="G66" s="64" t="b">
        <f t="shared" si="2"/>
        <v>0</v>
      </c>
      <c r="H66" s="65">
        <f t="shared" si="4"/>
        <v>1</v>
      </c>
    </row>
    <row r="67" spans="1:8">
      <c r="A67" s="36">
        <v>56</v>
      </c>
      <c r="B67" s="6"/>
      <c r="C67" s="188"/>
      <c r="D67" s="132" t="str">
        <f t="shared" si="0"/>
        <v/>
      </c>
      <c r="E67" s="36"/>
      <c r="F67" s="68" t="str">
        <f t="shared" si="1"/>
        <v/>
      </c>
      <c r="G67" s="64" t="b">
        <f t="shared" si="2"/>
        <v>0</v>
      </c>
      <c r="H67" s="65">
        <f t="shared" si="4"/>
        <v>1</v>
      </c>
    </row>
    <row r="68" spans="1:8">
      <c r="A68" s="36">
        <v>57</v>
      </c>
      <c r="B68" s="6"/>
      <c r="C68" s="188"/>
      <c r="D68" s="132" t="str">
        <f t="shared" si="0"/>
        <v/>
      </c>
      <c r="E68" s="36"/>
      <c r="F68" s="68" t="str">
        <f t="shared" si="1"/>
        <v/>
      </c>
      <c r="G68" s="64" t="b">
        <f t="shared" si="2"/>
        <v>0</v>
      </c>
      <c r="H68" s="65">
        <f t="shared" si="4"/>
        <v>1</v>
      </c>
    </row>
    <row r="69" spans="1:8">
      <c r="A69" s="36">
        <v>58</v>
      </c>
      <c r="B69" s="6"/>
      <c r="C69" s="188"/>
      <c r="D69" s="132" t="str">
        <f t="shared" si="0"/>
        <v/>
      </c>
      <c r="E69" s="36"/>
      <c r="F69" s="68" t="str">
        <f t="shared" si="1"/>
        <v/>
      </c>
      <c r="G69" s="64" t="b">
        <f t="shared" si="2"/>
        <v>0</v>
      </c>
      <c r="H69" s="65">
        <f t="shared" si="4"/>
        <v>1</v>
      </c>
    </row>
    <row r="70" spans="1:8">
      <c r="A70" s="36">
        <v>59</v>
      </c>
      <c r="B70" s="6"/>
      <c r="C70" s="188"/>
      <c r="D70" s="132" t="str">
        <f t="shared" si="0"/>
        <v/>
      </c>
      <c r="E70" s="36"/>
      <c r="F70" s="68" t="str">
        <f t="shared" si="1"/>
        <v/>
      </c>
      <c r="G70" s="64" t="b">
        <f t="shared" si="2"/>
        <v>0</v>
      </c>
      <c r="H70" s="65">
        <f t="shared" si="4"/>
        <v>1</v>
      </c>
    </row>
    <row r="71" spans="1:8">
      <c r="A71" s="36">
        <v>60</v>
      </c>
      <c r="B71" s="6"/>
      <c r="C71" s="188"/>
      <c r="D71" s="132" t="str">
        <f t="shared" si="0"/>
        <v/>
      </c>
      <c r="E71" s="36"/>
      <c r="F71" s="68" t="str">
        <f t="shared" si="1"/>
        <v/>
      </c>
      <c r="G71" s="64" t="b">
        <f t="shared" si="2"/>
        <v>0</v>
      </c>
      <c r="H71" s="65">
        <f t="shared" si="4"/>
        <v>1</v>
      </c>
    </row>
    <row r="72" spans="1:8">
      <c r="A72" s="36">
        <v>61</v>
      </c>
      <c r="B72" s="6"/>
      <c r="C72" s="188"/>
      <c r="D72" s="132" t="str">
        <f t="shared" si="0"/>
        <v/>
      </c>
      <c r="E72" s="36"/>
      <c r="F72" s="68" t="str">
        <f t="shared" si="1"/>
        <v/>
      </c>
      <c r="G72" s="64" t="b">
        <f t="shared" si="2"/>
        <v>0</v>
      </c>
      <c r="H72" s="65">
        <f t="shared" si="4"/>
        <v>1</v>
      </c>
    </row>
    <row r="73" spans="1:8">
      <c r="A73" s="36">
        <v>62</v>
      </c>
      <c r="B73" s="6"/>
      <c r="C73" s="188"/>
      <c r="D73" s="132" t="str">
        <f t="shared" si="0"/>
        <v/>
      </c>
      <c r="E73" s="36"/>
      <c r="F73" s="68" t="str">
        <f t="shared" si="1"/>
        <v/>
      </c>
      <c r="G73" s="64" t="b">
        <f t="shared" si="2"/>
        <v>0</v>
      </c>
      <c r="H73" s="65">
        <f t="shared" si="4"/>
        <v>1</v>
      </c>
    </row>
    <row r="74" spans="1:8">
      <c r="A74" s="36">
        <v>63</v>
      </c>
      <c r="B74" s="6"/>
      <c r="C74" s="188"/>
      <c r="D74" s="132" t="str">
        <f t="shared" si="0"/>
        <v/>
      </c>
      <c r="E74" s="36"/>
      <c r="F74" s="68" t="str">
        <f t="shared" si="1"/>
        <v/>
      </c>
      <c r="G74" s="64" t="b">
        <f t="shared" si="2"/>
        <v>0</v>
      </c>
      <c r="H74" s="65">
        <f t="shared" si="4"/>
        <v>1</v>
      </c>
    </row>
    <row r="75" spans="1:8">
      <c r="A75" s="36">
        <v>64</v>
      </c>
      <c r="B75" s="6"/>
      <c r="C75" s="188"/>
      <c r="D75" s="132" t="str">
        <f t="shared" si="0"/>
        <v/>
      </c>
      <c r="E75" s="36"/>
      <c r="F75" s="68" t="str">
        <f t="shared" si="1"/>
        <v/>
      </c>
      <c r="G75" s="64" t="b">
        <f t="shared" si="2"/>
        <v>0</v>
      </c>
      <c r="H75" s="65">
        <f t="shared" si="4"/>
        <v>1</v>
      </c>
    </row>
    <row r="76" spans="1:8">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c r="A77" s="36">
        <v>66</v>
      </c>
      <c r="B77" s="6"/>
      <c r="C77" s="188"/>
      <c r="D77" s="132" t="str">
        <f t="shared" si="5"/>
        <v/>
      </c>
      <c r="E77" s="36"/>
      <c r="F77" s="68" t="str">
        <f t="shared" si="6"/>
        <v/>
      </c>
      <c r="G77" s="64" t="b">
        <f t="shared" si="7"/>
        <v>0</v>
      </c>
      <c r="H77" s="65">
        <f t="shared" ref="H77:H140" si="8">LEN(B77)-LEN(SUBSTITUTE(B77,",",""))+1</f>
        <v>1</v>
      </c>
    </row>
    <row r="78" spans="1:8">
      <c r="A78" s="36">
        <v>67</v>
      </c>
      <c r="B78" s="6"/>
      <c r="C78" s="188"/>
      <c r="D78" s="132" t="str">
        <f t="shared" si="5"/>
        <v/>
      </c>
      <c r="E78" s="36"/>
      <c r="F78" s="68" t="str">
        <f t="shared" si="6"/>
        <v/>
      </c>
      <c r="G78" s="64" t="b">
        <f t="shared" si="7"/>
        <v>0</v>
      </c>
      <c r="H78" s="65">
        <f t="shared" si="8"/>
        <v>1</v>
      </c>
    </row>
    <row r="79" spans="1:8">
      <c r="A79" s="36">
        <v>68</v>
      </c>
      <c r="B79" s="6"/>
      <c r="C79" s="188"/>
      <c r="D79" s="132" t="str">
        <f t="shared" si="5"/>
        <v/>
      </c>
      <c r="E79" s="36"/>
      <c r="F79" s="68" t="str">
        <f t="shared" si="6"/>
        <v/>
      </c>
      <c r="G79" s="64" t="b">
        <f t="shared" si="7"/>
        <v>0</v>
      </c>
      <c r="H79" s="65">
        <f t="shared" si="8"/>
        <v>1</v>
      </c>
    </row>
    <row r="80" spans="1:8">
      <c r="A80" s="36">
        <v>69</v>
      </c>
      <c r="B80" s="6"/>
      <c r="C80" s="188"/>
      <c r="D80" s="132" t="str">
        <f t="shared" si="5"/>
        <v/>
      </c>
      <c r="E80" s="36"/>
      <c r="F80" s="68" t="str">
        <f t="shared" si="6"/>
        <v/>
      </c>
      <c r="G80" s="64" t="b">
        <f t="shared" si="7"/>
        <v>0</v>
      </c>
      <c r="H80" s="65">
        <f t="shared" si="8"/>
        <v>1</v>
      </c>
    </row>
    <row r="81" spans="1:8">
      <c r="A81" s="36">
        <v>70</v>
      </c>
      <c r="B81" s="6"/>
      <c r="C81" s="188"/>
      <c r="D81" s="132" t="str">
        <f t="shared" si="5"/>
        <v/>
      </c>
      <c r="E81" s="36"/>
      <c r="F81" s="68" t="str">
        <f t="shared" si="6"/>
        <v/>
      </c>
      <c r="G81" s="64" t="b">
        <f t="shared" si="7"/>
        <v>0</v>
      </c>
      <c r="H81" s="65">
        <f t="shared" si="8"/>
        <v>1</v>
      </c>
    </row>
    <row r="82" spans="1:8">
      <c r="A82" s="36">
        <v>71</v>
      </c>
      <c r="B82" s="6"/>
      <c r="C82" s="188"/>
      <c r="D82" s="132" t="str">
        <f t="shared" si="5"/>
        <v/>
      </c>
      <c r="E82" s="36"/>
      <c r="F82" s="68" t="str">
        <f t="shared" si="6"/>
        <v/>
      </c>
      <c r="G82" s="64" t="b">
        <f t="shared" si="7"/>
        <v>0</v>
      </c>
      <c r="H82" s="65">
        <f t="shared" si="8"/>
        <v>1</v>
      </c>
    </row>
    <row r="83" spans="1:8">
      <c r="A83" s="36">
        <v>72</v>
      </c>
      <c r="B83" s="6"/>
      <c r="C83" s="188"/>
      <c r="D83" s="132" t="str">
        <f t="shared" si="5"/>
        <v/>
      </c>
      <c r="E83" s="36"/>
      <c r="F83" s="68" t="str">
        <f t="shared" si="6"/>
        <v/>
      </c>
      <c r="G83" s="64" t="b">
        <f t="shared" si="7"/>
        <v>0</v>
      </c>
      <c r="H83" s="65">
        <f t="shared" si="8"/>
        <v>1</v>
      </c>
    </row>
    <row r="84" spans="1:8">
      <c r="A84" s="36">
        <v>73</v>
      </c>
      <c r="B84" s="6"/>
      <c r="C84" s="188"/>
      <c r="D84" s="132" t="str">
        <f t="shared" si="5"/>
        <v/>
      </c>
      <c r="E84" s="36"/>
      <c r="F84" s="68" t="str">
        <f t="shared" si="6"/>
        <v/>
      </c>
      <c r="G84" s="64" t="b">
        <f t="shared" si="7"/>
        <v>0</v>
      </c>
      <c r="H84" s="65">
        <f t="shared" si="8"/>
        <v>1</v>
      </c>
    </row>
    <row r="85" spans="1:8">
      <c r="A85" s="36">
        <v>74</v>
      </c>
      <c r="B85" s="6"/>
      <c r="C85" s="188"/>
      <c r="D85" s="132" t="str">
        <f t="shared" si="5"/>
        <v/>
      </c>
      <c r="E85" s="36"/>
      <c r="F85" s="68" t="str">
        <f t="shared" si="6"/>
        <v/>
      </c>
      <c r="G85" s="64" t="b">
        <f t="shared" si="7"/>
        <v>0</v>
      </c>
      <c r="H85" s="65">
        <f t="shared" si="8"/>
        <v>1</v>
      </c>
    </row>
    <row r="86" spans="1:8">
      <c r="A86" s="36">
        <v>75</v>
      </c>
      <c r="B86" s="6"/>
      <c r="C86" s="188"/>
      <c r="D86" s="132" t="str">
        <f t="shared" si="5"/>
        <v/>
      </c>
      <c r="E86" s="36"/>
      <c r="F86" s="68" t="str">
        <f t="shared" si="6"/>
        <v/>
      </c>
      <c r="G86" s="64" t="b">
        <f t="shared" si="7"/>
        <v>0</v>
      </c>
      <c r="H86" s="65">
        <f t="shared" si="8"/>
        <v>1</v>
      </c>
    </row>
    <row r="87" spans="1:8">
      <c r="A87" s="36">
        <v>76</v>
      </c>
      <c r="B87" s="6"/>
      <c r="C87" s="188"/>
      <c r="D87" s="132" t="str">
        <f t="shared" si="5"/>
        <v/>
      </c>
      <c r="E87" s="36"/>
      <c r="F87" s="68" t="str">
        <f t="shared" si="6"/>
        <v/>
      </c>
      <c r="G87" s="64" t="b">
        <f t="shared" si="7"/>
        <v>0</v>
      </c>
      <c r="H87" s="65">
        <f t="shared" si="8"/>
        <v>1</v>
      </c>
    </row>
    <row r="88" spans="1:8">
      <c r="A88" s="36">
        <v>77</v>
      </c>
      <c r="B88" s="6"/>
      <c r="C88" s="188"/>
      <c r="D88" s="132" t="str">
        <f t="shared" si="5"/>
        <v/>
      </c>
      <c r="E88" s="36"/>
      <c r="F88" s="68" t="str">
        <f t="shared" si="6"/>
        <v/>
      </c>
      <c r="G88" s="64" t="b">
        <f t="shared" si="7"/>
        <v>0</v>
      </c>
      <c r="H88" s="65">
        <f t="shared" si="8"/>
        <v>1</v>
      </c>
    </row>
    <row r="89" spans="1:8">
      <c r="A89" s="36">
        <v>78</v>
      </c>
      <c r="B89" s="6"/>
      <c r="C89" s="188"/>
      <c r="D89" s="132" t="str">
        <f t="shared" si="5"/>
        <v/>
      </c>
      <c r="E89" s="36"/>
      <c r="F89" s="68" t="str">
        <f t="shared" si="6"/>
        <v/>
      </c>
      <c r="G89" s="64" t="b">
        <f t="shared" si="7"/>
        <v>0</v>
      </c>
      <c r="H89" s="65">
        <f t="shared" si="8"/>
        <v>1</v>
      </c>
    </row>
    <row r="90" spans="1:8">
      <c r="A90" s="36">
        <v>79</v>
      </c>
      <c r="B90" s="6"/>
      <c r="C90" s="188"/>
      <c r="D90" s="132" t="str">
        <f t="shared" si="5"/>
        <v/>
      </c>
      <c r="E90" s="36"/>
      <c r="F90" s="68" t="str">
        <f t="shared" si="6"/>
        <v/>
      </c>
      <c r="G90" s="64" t="b">
        <f t="shared" si="7"/>
        <v>0</v>
      </c>
      <c r="H90" s="65">
        <f t="shared" si="8"/>
        <v>1</v>
      </c>
    </row>
    <row r="91" spans="1:8">
      <c r="A91" s="36">
        <v>80</v>
      </c>
      <c r="B91" s="6"/>
      <c r="C91" s="188"/>
      <c r="D91" s="132" t="str">
        <f t="shared" si="5"/>
        <v/>
      </c>
      <c r="E91" s="36"/>
      <c r="F91" s="68" t="str">
        <f t="shared" si="6"/>
        <v/>
      </c>
      <c r="G91" s="64" t="b">
        <f t="shared" si="7"/>
        <v>0</v>
      </c>
      <c r="H91" s="65">
        <f t="shared" si="8"/>
        <v>1</v>
      </c>
    </row>
    <row r="92" spans="1:8">
      <c r="A92" s="36">
        <v>81</v>
      </c>
      <c r="B92" s="6"/>
      <c r="C92" s="188"/>
      <c r="D92" s="132" t="str">
        <f t="shared" si="5"/>
        <v/>
      </c>
      <c r="E92" s="36"/>
      <c r="F92" s="68" t="str">
        <f t="shared" si="6"/>
        <v/>
      </c>
      <c r="G92" s="64" t="b">
        <f t="shared" si="7"/>
        <v>0</v>
      </c>
      <c r="H92" s="65">
        <f t="shared" si="8"/>
        <v>1</v>
      </c>
    </row>
    <row r="93" spans="1:8">
      <c r="A93" s="36">
        <v>82</v>
      </c>
      <c r="B93" s="6"/>
      <c r="C93" s="188"/>
      <c r="D93" s="132" t="str">
        <f t="shared" si="5"/>
        <v/>
      </c>
      <c r="E93" s="36"/>
      <c r="F93" s="68" t="str">
        <f t="shared" si="6"/>
        <v/>
      </c>
      <c r="G93" s="64" t="b">
        <f t="shared" si="7"/>
        <v>0</v>
      </c>
      <c r="H93" s="65">
        <f t="shared" si="8"/>
        <v>1</v>
      </c>
    </row>
    <row r="94" spans="1:8">
      <c r="A94" s="36">
        <v>83</v>
      </c>
      <c r="B94" s="6"/>
      <c r="C94" s="188"/>
      <c r="D94" s="132" t="str">
        <f t="shared" si="5"/>
        <v/>
      </c>
      <c r="E94" s="36"/>
      <c r="F94" s="68" t="str">
        <f t="shared" si="6"/>
        <v/>
      </c>
      <c r="G94" s="64" t="b">
        <f t="shared" si="7"/>
        <v>0</v>
      </c>
      <c r="H94" s="65">
        <f t="shared" si="8"/>
        <v>1</v>
      </c>
    </row>
    <row r="95" spans="1:8">
      <c r="A95" s="36">
        <v>84</v>
      </c>
      <c r="B95" s="6"/>
      <c r="C95" s="188"/>
      <c r="D95" s="132" t="str">
        <f t="shared" si="5"/>
        <v/>
      </c>
      <c r="E95" s="36"/>
      <c r="F95" s="68" t="str">
        <f t="shared" si="6"/>
        <v/>
      </c>
      <c r="G95" s="64" t="b">
        <f t="shared" si="7"/>
        <v>0</v>
      </c>
      <c r="H95" s="65">
        <f t="shared" si="8"/>
        <v>1</v>
      </c>
    </row>
    <row r="96" spans="1:8">
      <c r="A96" s="36">
        <v>85</v>
      </c>
      <c r="B96" s="6"/>
      <c r="C96" s="188"/>
      <c r="D96" s="132" t="str">
        <f t="shared" si="5"/>
        <v/>
      </c>
      <c r="E96" s="36"/>
      <c r="F96" s="68" t="str">
        <f t="shared" si="6"/>
        <v/>
      </c>
      <c r="G96" s="64" t="b">
        <f t="shared" si="7"/>
        <v>0</v>
      </c>
      <c r="H96" s="65">
        <f t="shared" si="8"/>
        <v>1</v>
      </c>
    </row>
    <row r="97" spans="1:8">
      <c r="A97" s="36">
        <v>86</v>
      </c>
      <c r="B97" s="6"/>
      <c r="C97" s="188"/>
      <c r="D97" s="132" t="str">
        <f t="shared" si="5"/>
        <v/>
      </c>
      <c r="E97" s="36"/>
      <c r="F97" s="68" t="str">
        <f t="shared" si="6"/>
        <v/>
      </c>
      <c r="G97" s="64" t="b">
        <f t="shared" si="7"/>
        <v>0</v>
      </c>
      <c r="H97" s="65">
        <f t="shared" si="8"/>
        <v>1</v>
      </c>
    </row>
    <row r="98" spans="1:8">
      <c r="A98" s="36">
        <v>87</v>
      </c>
      <c r="B98" s="6"/>
      <c r="C98" s="188"/>
      <c r="D98" s="132" t="str">
        <f t="shared" si="5"/>
        <v/>
      </c>
      <c r="E98" s="36"/>
      <c r="F98" s="68" t="str">
        <f t="shared" si="6"/>
        <v/>
      </c>
      <c r="G98" s="64" t="b">
        <f t="shared" si="7"/>
        <v>0</v>
      </c>
      <c r="H98" s="65">
        <f t="shared" si="8"/>
        <v>1</v>
      </c>
    </row>
    <row r="99" spans="1:8">
      <c r="A99" s="36">
        <v>88</v>
      </c>
      <c r="B99" s="6"/>
      <c r="C99" s="188"/>
      <c r="D99" s="132" t="str">
        <f t="shared" si="5"/>
        <v/>
      </c>
      <c r="E99" s="36"/>
      <c r="F99" s="68" t="str">
        <f t="shared" si="6"/>
        <v/>
      </c>
      <c r="G99" s="64" t="b">
        <f t="shared" si="7"/>
        <v>0</v>
      </c>
      <c r="H99" s="65">
        <f t="shared" si="8"/>
        <v>1</v>
      </c>
    </row>
    <row r="100" spans="1:8">
      <c r="A100" s="36">
        <v>89</v>
      </c>
      <c r="B100" s="6"/>
      <c r="C100" s="188"/>
      <c r="D100" s="132" t="str">
        <f t="shared" si="5"/>
        <v/>
      </c>
      <c r="E100" s="36"/>
      <c r="F100" s="68" t="str">
        <f t="shared" si="6"/>
        <v/>
      </c>
      <c r="G100" s="64" t="b">
        <f t="shared" si="7"/>
        <v>0</v>
      </c>
      <c r="H100" s="65">
        <f t="shared" si="8"/>
        <v>1</v>
      </c>
    </row>
    <row r="101" spans="1:8">
      <c r="A101" s="36">
        <v>90</v>
      </c>
      <c r="B101" s="6"/>
      <c r="C101" s="188"/>
      <c r="D101" s="132" t="str">
        <f t="shared" si="5"/>
        <v/>
      </c>
      <c r="E101" s="36"/>
      <c r="F101" s="68" t="str">
        <f t="shared" si="6"/>
        <v/>
      </c>
      <c r="G101" s="64" t="b">
        <f t="shared" si="7"/>
        <v>0</v>
      </c>
      <c r="H101" s="65">
        <f t="shared" si="8"/>
        <v>1</v>
      </c>
    </row>
    <row r="102" spans="1:8">
      <c r="A102" s="36">
        <v>91</v>
      </c>
      <c r="B102" s="6"/>
      <c r="C102" s="188"/>
      <c r="D102" s="132" t="str">
        <f t="shared" si="5"/>
        <v/>
      </c>
      <c r="E102" s="36"/>
      <c r="F102" s="68" t="str">
        <f t="shared" si="6"/>
        <v/>
      </c>
      <c r="G102" s="64" t="b">
        <f t="shared" si="7"/>
        <v>0</v>
      </c>
      <c r="H102" s="65">
        <f t="shared" si="8"/>
        <v>1</v>
      </c>
    </row>
    <row r="103" spans="1:8">
      <c r="A103" s="36">
        <v>92</v>
      </c>
      <c r="B103" s="6"/>
      <c r="C103" s="188"/>
      <c r="D103" s="132" t="str">
        <f t="shared" si="5"/>
        <v/>
      </c>
      <c r="E103" s="36"/>
      <c r="F103" s="68" t="str">
        <f t="shared" si="6"/>
        <v/>
      </c>
      <c r="G103" s="64" t="b">
        <f t="shared" si="7"/>
        <v>0</v>
      </c>
      <c r="H103" s="65">
        <f t="shared" si="8"/>
        <v>1</v>
      </c>
    </row>
    <row r="104" spans="1:8">
      <c r="A104" s="36">
        <v>93</v>
      </c>
      <c r="B104" s="6"/>
      <c r="C104" s="188"/>
      <c r="D104" s="132" t="str">
        <f t="shared" si="5"/>
        <v/>
      </c>
      <c r="E104" s="36"/>
      <c r="F104" s="68" t="str">
        <f t="shared" si="6"/>
        <v/>
      </c>
      <c r="G104" s="64" t="b">
        <f t="shared" si="7"/>
        <v>0</v>
      </c>
      <c r="H104" s="65">
        <f t="shared" si="8"/>
        <v>1</v>
      </c>
    </row>
    <row r="105" spans="1:8">
      <c r="A105" s="36">
        <v>94</v>
      </c>
      <c r="B105" s="6"/>
      <c r="C105" s="188"/>
      <c r="D105" s="132" t="str">
        <f t="shared" si="5"/>
        <v/>
      </c>
      <c r="E105" s="36"/>
      <c r="F105" s="68" t="str">
        <f t="shared" si="6"/>
        <v/>
      </c>
      <c r="G105" s="64" t="b">
        <f t="shared" si="7"/>
        <v>0</v>
      </c>
      <c r="H105" s="65">
        <f t="shared" si="8"/>
        <v>1</v>
      </c>
    </row>
    <row r="106" spans="1:8">
      <c r="A106" s="36">
        <v>95</v>
      </c>
      <c r="B106" s="6"/>
      <c r="C106" s="188"/>
      <c r="D106" s="132" t="str">
        <f t="shared" si="5"/>
        <v/>
      </c>
      <c r="E106" s="36"/>
      <c r="F106" s="68" t="str">
        <f t="shared" si="6"/>
        <v/>
      </c>
      <c r="G106" s="64" t="b">
        <f t="shared" si="7"/>
        <v>0</v>
      </c>
      <c r="H106" s="65">
        <f t="shared" si="8"/>
        <v>1</v>
      </c>
    </row>
    <row r="107" spans="1:8">
      <c r="A107" s="36">
        <v>96</v>
      </c>
      <c r="B107" s="6"/>
      <c r="C107" s="188"/>
      <c r="D107" s="132" t="str">
        <f t="shared" si="5"/>
        <v/>
      </c>
      <c r="E107" s="36"/>
      <c r="F107" s="68" t="str">
        <f t="shared" si="6"/>
        <v/>
      </c>
      <c r="G107" s="64" t="b">
        <f t="shared" si="7"/>
        <v>0</v>
      </c>
      <c r="H107" s="65">
        <f t="shared" si="8"/>
        <v>1</v>
      </c>
    </row>
    <row r="108" spans="1:8">
      <c r="A108" s="36">
        <v>97</v>
      </c>
      <c r="B108" s="6"/>
      <c r="C108" s="188"/>
      <c r="D108" s="132" t="str">
        <f t="shared" si="5"/>
        <v/>
      </c>
      <c r="E108" s="36"/>
      <c r="F108" s="68" t="str">
        <f t="shared" si="6"/>
        <v/>
      </c>
      <c r="G108" s="64" t="b">
        <f t="shared" si="7"/>
        <v>0</v>
      </c>
      <c r="H108" s="65">
        <f t="shared" si="8"/>
        <v>1</v>
      </c>
    </row>
    <row r="109" spans="1:8">
      <c r="A109" s="36">
        <v>98</v>
      </c>
      <c r="B109" s="6"/>
      <c r="C109" s="188"/>
      <c r="D109" s="132" t="str">
        <f t="shared" si="5"/>
        <v/>
      </c>
      <c r="E109" s="36"/>
      <c r="F109" s="68" t="str">
        <f t="shared" si="6"/>
        <v/>
      </c>
      <c r="G109" s="64" t="b">
        <f t="shared" si="7"/>
        <v>0</v>
      </c>
      <c r="H109" s="65">
        <f t="shared" si="8"/>
        <v>1</v>
      </c>
    </row>
    <row r="110" spans="1:8">
      <c r="A110" s="125">
        <v>99</v>
      </c>
      <c r="B110" s="6"/>
      <c r="C110" s="188"/>
      <c r="D110" s="132" t="str">
        <f t="shared" si="5"/>
        <v/>
      </c>
      <c r="E110" s="125"/>
      <c r="F110" s="68" t="str">
        <f t="shared" si="6"/>
        <v/>
      </c>
      <c r="G110" s="64" t="b">
        <f t="shared" si="7"/>
        <v>0</v>
      </c>
      <c r="H110" s="65">
        <f t="shared" si="8"/>
        <v>1</v>
      </c>
    </row>
    <row r="111" spans="1:8">
      <c r="A111" s="125">
        <v>100</v>
      </c>
      <c r="B111" s="126"/>
      <c r="C111" s="128"/>
      <c r="D111" s="132" t="str">
        <f t="shared" si="5"/>
        <v/>
      </c>
      <c r="E111" s="125"/>
      <c r="F111" s="68" t="str">
        <f t="shared" si="6"/>
        <v/>
      </c>
      <c r="G111" s="64" t="b">
        <f t="shared" si="7"/>
        <v>0</v>
      </c>
      <c r="H111" s="65">
        <f t="shared" si="8"/>
        <v>1</v>
      </c>
    </row>
    <row r="112" spans="1:8">
      <c r="A112" s="125">
        <v>101</v>
      </c>
      <c r="B112" s="126"/>
      <c r="C112" s="128"/>
      <c r="D112" s="132" t="str">
        <f t="shared" si="5"/>
        <v/>
      </c>
      <c r="E112" s="125"/>
      <c r="F112" s="68" t="str">
        <f t="shared" si="6"/>
        <v/>
      </c>
      <c r="G112" s="64" t="b">
        <f t="shared" si="7"/>
        <v>0</v>
      </c>
      <c r="H112" s="65">
        <f t="shared" si="8"/>
        <v>1</v>
      </c>
    </row>
    <row r="113" spans="1:8">
      <c r="A113" s="125">
        <v>102</v>
      </c>
      <c r="B113" s="126"/>
      <c r="C113" s="128"/>
      <c r="D113" s="132" t="str">
        <f t="shared" si="5"/>
        <v/>
      </c>
      <c r="E113" s="125"/>
      <c r="F113" s="68" t="str">
        <f t="shared" si="6"/>
        <v/>
      </c>
      <c r="G113" s="64" t="b">
        <f t="shared" si="7"/>
        <v>0</v>
      </c>
      <c r="H113" s="65">
        <f t="shared" si="8"/>
        <v>1</v>
      </c>
    </row>
    <row r="114" spans="1:8">
      <c r="A114" s="125">
        <v>103</v>
      </c>
      <c r="B114" s="126"/>
      <c r="C114" s="128"/>
      <c r="D114" s="132" t="str">
        <f t="shared" si="5"/>
        <v/>
      </c>
      <c r="E114" s="125"/>
      <c r="F114" s="68" t="str">
        <f t="shared" si="6"/>
        <v/>
      </c>
      <c r="G114" s="64" t="b">
        <f t="shared" si="7"/>
        <v>0</v>
      </c>
      <c r="H114" s="65">
        <f t="shared" si="8"/>
        <v>1</v>
      </c>
    </row>
    <row r="115" spans="1:8">
      <c r="A115" s="125">
        <v>104</v>
      </c>
      <c r="B115" s="126"/>
      <c r="C115" s="128"/>
      <c r="D115" s="132" t="str">
        <f t="shared" si="5"/>
        <v/>
      </c>
      <c r="E115" s="125"/>
      <c r="F115" s="68" t="str">
        <f t="shared" si="6"/>
        <v/>
      </c>
      <c r="G115" s="64" t="b">
        <f t="shared" si="7"/>
        <v>0</v>
      </c>
      <c r="H115" s="65">
        <f t="shared" si="8"/>
        <v>1</v>
      </c>
    </row>
    <row r="116" spans="1:8">
      <c r="A116" s="125">
        <v>105</v>
      </c>
      <c r="B116" s="126"/>
      <c r="C116" s="128"/>
      <c r="D116" s="132" t="str">
        <f t="shared" si="5"/>
        <v/>
      </c>
      <c r="E116" s="125"/>
      <c r="F116" s="68" t="str">
        <f t="shared" si="6"/>
        <v/>
      </c>
      <c r="G116" s="64" t="b">
        <f t="shared" si="7"/>
        <v>0</v>
      </c>
      <c r="H116" s="65">
        <f t="shared" si="8"/>
        <v>1</v>
      </c>
    </row>
    <row r="117" spans="1:8">
      <c r="A117" s="125">
        <v>106</v>
      </c>
      <c r="B117" s="126"/>
      <c r="C117" s="128"/>
      <c r="D117" s="132" t="str">
        <f t="shared" si="5"/>
        <v/>
      </c>
      <c r="E117" s="125"/>
      <c r="F117" s="68" t="str">
        <f t="shared" si="6"/>
        <v/>
      </c>
      <c r="G117" s="64" t="b">
        <f t="shared" si="7"/>
        <v>0</v>
      </c>
      <c r="H117" s="65">
        <f t="shared" si="8"/>
        <v>1</v>
      </c>
    </row>
    <row r="118" spans="1:8">
      <c r="A118" s="125">
        <v>107</v>
      </c>
      <c r="B118" s="126"/>
      <c r="C118" s="128"/>
      <c r="D118" s="132" t="str">
        <f t="shared" si="5"/>
        <v/>
      </c>
      <c r="E118" s="125"/>
      <c r="F118" s="68" t="str">
        <f t="shared" si="6"/>
        <v/>
      </c>
      <c r="G118" s="64" t="b">
        <f t="shared" si="7"/>
        <v>0</v>
      </c>
      <c r="H118" s="65">
        <f t="shared" si="8"/>
        <v>1</v>
      </c>
    </row>
    <row r="119" spans="1:8">
      <c r="A119" s="125">
        <v>108</v>
      </c>
      <c r="B119" s="126"/>
      <c r="C119" s="128"/>
      <c r="D119" s="132" t="str">
        <f t="shared" si="5"/>
        <v/>
      </c>
      <c r="E119" s="125"/>
      <c r="F119" s="68" t="str">
        <f t="shared" si="6"/>
        <v/>
      </c>
      <c r="G119" s="64" t="b">
        <f t="shared" si="7"/>
        <v>0</v>
      </c>
      <c r="H119" s="65">
        <f t="shared" si="8"/>
        <v>1</v>
      </c>
    </row>
    <row r="120" spans="1:8">
      <c r="A120" s="125">
        <v>109</v>
      </c>
      <c r="B120" s="126"/>
      <c r="C120" s="128"/>
      <c r="D120" s="132" t="str">
        <f t="shared" si="5"/>
        <v/>
      </c>
      <c r="E120" s="125"/>
      <c r="F120" s="68" t="str">
        <f t="shared" si="6"/>
        <v/>
      </c>
      <c r="G120" s="64" t="b">
        <f t="shared" si="7"/>
        <v>0</v>
      </c>
      <c r="H120" s="65">
        <f t="shared" si="8"/>
        <v>1</v>
      </c>
    </row>
    <row r="121" spans="1:8">
      <c r="A121" s="125">
        <v>110</v>
      </c>
      <c r="B121" s="126"/>
      <c r="C121" s="128"/>
      <c r="D121" s="132" t="str">
        <f t="shared" si="5"/>
        <v/>
      </c>
      <c r="E121" s="125"/>
      <c r="F121" s="68" t="str">
        <f t="shared" si="6"/>
        <v/>
      </c>
      <c r="G121" s="64" t="b">
        <f t="shared" si="7"/>
        <v>0</v>
      </c>
      <c r="H121" s="65">
        <f t="shared" si="8"/>
        <v>1</v>
      </c>
    </row>
    <row r="122" spans="1:8">
      <c r="A122" s="125">
        <v>111</v>
      </c>
      <c r="B122" s="126"/>
      <c r="C122" s="128"/>
      <c r="D122" s="132" t="str">
        <f t="shared" si="5"/>
        <v/>
      </c>
      <c r="E122" s="125"/>
      <c r="F122" s="68" t="str">
        <f t="shared" si="6"/>
        <v/>
      </c>
      <c r="G122" s="64" t="b">
        <f t="shared" si="7"/>
        <v>0</v>
      </c>
      <c r="H122" s="65">
        <f t="shared" si="8"/>
        <v>1</v>
      </c>
    </row>
    <row r="123" spans="1:8">
      <c r="A123" s="125">
        <v>112</v>
      </c>
      <c r="B123" s="126"/>
      <c r="C123" s="128"/>
      <c r="D123" s="132" t="str">
        <f t="shared" si="5"/>
        <v/>
      </c>
      <c r="E123" s="125"/>
      <c r="F123" s="68" t="str">
        <f t="shared" si="6"/>
        <v/>
      </c>
      <c r="G123" s="64" t="b">
        <f t="shared" si="7"/>
        <v>0</v>
      </c>
      <c r="H123" s="65">
        <f t="shared" si="8"/>
        <v>1</v>
      </c>
    </row>
    <row r="124" spans="1:8">
      <c r="A124" s="125">
        <v>113</v>
      </c>
      <c r="B124" s="126"/>
      <c r="C124" s="128"/>
      <c r="D124" s="132" t="str">
        <f t="shared" si="5"/>
        <v/>
      </c>
      <c r="E124" s="125"/>
      <c r="F124" s="68" t="str">
        <f t="shared" si="6"/>
        <v/>
      </c>
      <c r="G124" s="64" t="b">
        <f t="shared" si="7"/>
        <v>0</v>
      </c>
      <c r="H124" s="65">
        <f t="shared" si="8"/>
        <v>1</v>
      </c>
    </row>
    <row r="125" spans="1:8">
      <c r="A125" s="125">
        <v>114</v>
      </c>
      <c r="B125" s="126"/>
      <c r="C125" s="128"/>
      <c r="D125" s="132" t="str">
        <f t="shared" si="5"/>
        <v/>
      </c>
      <c r="E125" s="125"/>
      <c r="F125" s="68" t="str">
        <f t="shared" si="6"/>
        <v/>
      </c>
      <c r="G125" s="64" t="b">
        <f t="shared" si="7"/>
        <v>0</v>
      </c>
      <c r="H125" s="65">
        <f t="shared" si="8"/>
        <v>1</v>
      </c>
    </row>
    <row r="126" spans="1:8">
      <c r="A126" s="125">
        <v>115</v>
      </c>
      <c r="B126" s="126"/>
      <c r="C126" s="128"/>
      <c r="D126" s="132" t="str">
        <f t="shared" si="5"/>
        <v/>
      </c>
      <c r="E126" s="125"/>
      <c r="F126" s="68" t="str">
        <f t="shared" si="6"/>
        <v/>
      </c>
      <c r="G126" s="64" t="b">
        <f t="shared" si="7"/>
        <v>0</v>
      </c>
      <c r="H126" s="65">
        <f t="shared" si="8"/>
        <v>1</v>
      </c>
    </row>
    <row r="127" spans="1:8">
      <c r="A127" s="125">
        <v>116</v>
      </c>
      <c r="B127" s="126"/>
      <c r="C127" s="128"/>
      <c r="D127" s="132" t="str">
        <f t="shared" si="5"/>
        <v/>
      </c>
      <c r="E127" s="125"/>
      <c r="F127" s="68" t="str">
        <f t="shared" si="6"/>
        <v/>
      </c>
      <c r="G127" s="64" t="b">
        <f t="shared" si="7"/>
        <v>0</v>
      </c>
      <c r="H127" s="65">
        <f t="shared" si="8"/>
        <v>1</v>
      </c>
    </row>
    <row r="128" spans="1:8">
      <c r="A128" s="125">
        <v>117</v>
      </c>
      <c r="B128" s="126"/>
      <c r="C128" s="128"/>
      <c r="D128" s="132" t="str">
        <f t="shared" si="5"/>
        <v/>
      </c>
      <c r="E128" s="125"/>
      <c r="F128" s="68" t="str">
        <f t="shared" si="6"/>
        <v/>
      </c>
      <c r="G128" s="64" t="b">
        <f t="shared" si="7"/>
        <v>0</v>
      </c>
      <c r="H128" s="65">
        <f t="shared" si="8"/>
        <v>1</v>
      </c>
    </row>
    <row r="129" spans="1:8">
      <c r="A129" s="125">
        <v>118</v>
      </c>
      <c r="B129" s="126"/>
      <c r="C129" s="128"/>
      <c r="D129" s="132" t="str">
        <f t="shared" si="5"/>
        <v/>
      </c>
      <c r="E129" s="125"/>
      <c r="F129" s="68" t="str">
        <f t="shared" si="6"/>
        <v/>
      </c>
      <c r="G129" s="64" t="b">
        <f t="shared" si="7"/>
        <v>0</v>
      </c>
      <c r="H129" s="65">
        <f t="shared" si="8"/>
        <v>1</v>
      </c>
    </row>
    <row r="130" spans="1:8">
      <c r="A130" s="125">
        <v>119</v>
      </c>
      <c r="B130" s="126"/>
      <c r="C130" s="128"/>
      <c r="D130" s="132" t="str">
        <f t="shared" si="5"/>
        <v/>
      </c>
      <c r="E130" s="125"/>
      <c r="F130" s="68" t="str">
        <f t="shared" si="6"/>
        <v/>
      </c>
      <c r="G130" s="64" t="b">
        <f t="shared" si="7"/>
        <v>0</v>
      </c>
      <c r="H130" s="65">
        <f t="shared" si="8"/>
        <v>1</v>
      </c>
    </row>
    <row r="131" spans="1:8">
      <c r="A131" s="125">
        <v>120</v>
      </c>
      <c r="B131" s="126"/>
      <c r="C131" s="128"/>
      <c r="D131" s="132" t="str">
        <f t="shared" si="5"/>
        <v/>
      </c>
      <c r="E131" s="125"/>
      <c r="F131" s="68" t="str">
        <f t="shared" si="6"/>
        <v/>
      </c>
      <c r="G131" s="64" t="b">
        <f t="shared" si="7"/>
        <v>0</v>
      </c>
      <c r="H131" s="65">
        <f t="shared" si="8"/>
        <v>1</v>
      </c>
    </row>
    <row r="132" spans="1:8">
      <c r="A132" s="125">
        <v>121</v>
      </c>
      <c r="B132" s="126"/>
      <c r="C132" s="128"/>
      <c r="D132" s="132" t="str">
        <f t="shared" si="5"/>
        <v/>
      </c>
      <c r="E132" s="125"/>
      <c r="F132" s="68" t="str">
        <f t="shared" si="6"/>
        <v/>
      </c>
      <c r="G132" s="64" t="b">
        <f t="shared" si="7"/>
        <v>0</v>
      </c>
      <c r="H132" s="65">
        <f t="shared" si="8"/>
        <v>1</v>
      </c>
    </row>
    <row r="133" spans="1:8">
      <c r="A133" s="125">
        <v>122</v>
      </c>
      <c r="B133" s="126"/>
      <c r="C133" s="128"/>
      <c r="D133" s="132" t="str">
        <f t="shared" si="5"/>
        <v/>
      </c>
      <c r="E133" s="125"/>
      <c r="F133" s="68" t="str">
        <f t="shared" si="6"/>
        <v/>
      </c>
      <c r="G133" s="64" t="b">
        <f t="shared" si="7"/>
        <v>0</v>
      </c>
      <c r="H133" s="65">
        <f t="shared" si="8"/>
        <v>1</v>
      </c>
    </row>
    <row r="134" spans="1:8">
      <c r="A134" s="125">
        <v>123</v>
      </c>
      <c r="B134" s="126"/>
      <c r="C134" s="128"/>
      <c r="D134" s="132" t="str">
        <f t="shared" si="5"/>
        <v/>
      </c>
      <c r="E134" s="125"/>
      <c r="F134" s="68" t="str">
        <f t="shared" si="6"/>
        <v/>
      </c>
      <c r="G134" s="64" t="b">
        <f t="shared" si="7"/>
        <v>0</v>
      </c>
      <c r="H134" s="65">
        <f t="shared" si="8"/>
        <v>1</v>
      </c>
    </row>
    <row r="135" spans="1:8">
      <c r="A135" s="125">
        <v>124</v>
      </c>
      <c r="B135" s="126"/>
      <c r="C135" s="128"/>
      <c r="D135" s="132" t="str">
        <f t="shared" si="5"/>
        <v/>
      </c>
      <c r="E135" s="125"/>
      <c r="F135" s="68" t="str">
        <f t="shared" si="6"/>
        <v/>
      </c>
      <c r="G135" s="64" t="b">
        <f t="shared" si="7"/>
        <v>0</v>
      </c>
      <c r="H135" s="65">
        <f t="shared" si="8"/>
        <v>1</v>
      </c>
    </row>
    <row r="136" spans="1:8">
      <c r="A136" s="125">
        <v>125</v>
      </c>
      <c r="B136" s="126"/>
      <c r="C136" s="128"/>
      <c r="D136" s="132" t="str">
        <f t="shared" si="5"/>
        <v/>
      </c>
      <c r="E136" s="125"/>
      <c r="F136" s="68" t="str">
        <f t="shared" si="6"/>
        <v/>
      </c>
      <c r="G136" s="64" t="b">
        <f t="shared" si="7"/>
        <v>0</v>
      </c>
      <c r="H136" s="65">
        <f t="shared" si="8"/>
        <v>1</v>
      </c>
    </row>
    <row r="137" spans="1:8">
      <c r="A137" s="125">
        <v>126</v>
      </c>
      <c r="B137" s="126"/>
      <c r="C137" s="128"/>
      <c r="D137" s="132" t="str">
        <f t="shared" si="5"/>
        <v/>
      </c>
      <c r="E137" s="125"/>
      <c r="F137" s="68" t="str">
        <f t="shared" si="6"/>
        <v/>
      </c>
      <c r="G137" s="64" t="b">
        <f t="shared" si="7"/>
        <v>0</v>
      </c>
      <c r="H137" s="65">
        <f t="shared" si="8"/>
        <v>1</v>
      </c>
    </row>
    <row r="138" spans="1:8">
      <c r="A138" s="125">
        <v>127</v>
      </c>
      <c r="B138" s="126"/>
      <c r="C138" s="128"/>
      <c r="D138" s="132" t="str">
        <f t="shared" si="5"/>
        <v/>
      </c>
      <c r="E138" s="125"/>
      <c r="F138" s="68" t="str">
        <f t="shared" si="6"/>
        <v/>
      </c>
      <c r="G138" s="64" t="b">
        <f t="shared" si="7"/>
        <v>0</v>
      </c>
      <c r="H138" s="65">
        <f t="shared" si="8"/>
        <v>1</v>
      </c>
    </row>
    <row r="139" spans="1:8">
      <c r="A139" s="125">
        <v>128</v>
      </c>
      <c r="B139" s="126"/>
      <c r="C139" s="128"/>
      <c r="D139" s="132" t="str">
        <f t="shared" si="5"/>
        <v/>
      </c>
      <c r="E139" s="125"/>
      <c r="F139" s="68" t="str">
        <f t="shared" si="6"/>
        <v/>
      </c>
      <c r="G139" s="64" t="b">
        <f t="shared" si="7"/>
        <v>0</v>
      </c>
      <c r="H139" s="65">
        <f t="shared" si="8"/>
        <v>1</v>
      </c>
    </row>
    <row r="140" spans="1:8">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c r="A141" s="125">
        <v>130</v>
      </c>
      <c r="B141" s="126"/>
      <c r="C141" s="128"/>
      <c r="D141" s="132" t="str">
        <f t="shared" si="9"/>
        <v/>
      </c>
      <c r="E141" s="125"/>
      <c r="F141" s="68" t="str">
        <f t="shared" si="10"/>
        <v/>
      </c>
      <c r="G141" s="64" t="b">
        <f t="shared" si="11"/>
        <v>0</v>
      </c>
      <c r="H141" s="65">
        <f t="shared" ref="H141:H204" si="12">LEN(B141)-LEN(SUBSTITUTE(B141,",",""))+1</f>
        <v>1</v>
      </c>
    </row>
    <row r="142" spans="1:8">
      <c r="A142" s="125">
        <v>131</v>
      </c>
      <c r="B142" s="126"/>
      <c r="C142" s="128"/>
      <c r="D142" s="132" t="str">
        <f t="shared" si="9"/>
        <v/>
      </c>
      <c r="E142" s="125"/>
      <c r="F142" s="68" t="str">
        <f t="shared" si="10"/>
        <v/>
      </c>
      <c r="G142" s="64" t="b">
        <f t="shared" si="11"/>
        <v>0</v>
      </c>
      <c r="H142" s="65">
        <f t="shared" si="12"/>
        <v>1</v>
      </c>
    </row>
    <row r="143" spans="1:8">
      <c r="A143" s="125">
        <v>132</v>
      </c>
      <c r="B143" s="126"/>
      <c r="C143" s="128"/>
      <c r="D143" s="132" t="str">
        <f t="shared" si="9"/>
        <v/>
      </c>
      <c r="E143" s="125"/>
      <c r="F143" s="68" t="str">
        <f t="shared" si="10"/>
        <v/>
      </c>
      <c r="G143" s="64" t="b">
        <f t="shared" si="11"/>
        <v>0</v>
      </c>
      <c r="H143" s="65">
        <f t="shared" si="12"/>
        <v>1</v>
      </c>
    </row>
    <row r="144" spans="1:8">
      <c r="A144" s="125">
        <v>133</v>
      </c>
      <c r="B144" s="126"/>
      <c r="C144" s="128"/>
      <c r="D144" s="132" t="str">
        <f t="shared" si="9"/>
        <v/>
      </c>
      <c r="E144" s="125"/>
      <c r="F144" s="68" t="str">
        <f t="shared" si="10"/>
        <v/>
      </c>
      <c r="G144" s="64" t="b">
        <f t="shared" si="11"/>
        <v>0</v>
      </c>
      <c r="H144" s="65">
        <f t="shared" si="12"/>
        <v>1</v>
      </c>
    </row>
    <row r="145" spans="1:8">
      <c r="A145" s="125">
        <v>134</v>
      </c>
      <c r="B145" s="126"/>
      <c r="C145" s="128"/>
      <c r="D145" s="132" t="str">
        <f t="shared" si="9"/>
        <v/>
      </c>
      <c r="E145" s="125"/>
      <c r="F145" s="68" t="str">
        <f t="shared" si="10"/>
        <v/>
      </c>
      <c r="G145" s="64" t="b">
        <f t="shared" si="11"/>
        <v>0</v>
      </c>
      <c r="H145" s="65">
        <f t="shared" si="12"/>
        <v>1</v>
      </c>
    </row>
    <row r="146" spans="1:8">
      <c r="A146" s="125">
        <v>135</v>
      </c>
      <c r="B146" s="126"/>
      <c r="C146" s="128"/>
      <c r="D146" s="132" t="str">
        <f t="shared" si="9"/>
        <v/>
      </c>
      <c r="E146" s="125"/>
      <c r="F146" s="68" t="str">
        <f t="shared" si="10"/>
        <v/>
      </c>
      <c r="G146" s="64" t="b">
        <f t="shared" si="11"/>
        <v>0</v>
      </c>
      <c r="H146" s="65">
        <f t="shared" si="12"/>
        <v>1</v>
      </c>
    </row>
    <row r="147" spans="1:8">
      <c r="A147" s="125">
        <v>136</v>
      </c>
      <c r="B147" s="126"/>
      <c r="C147" s="128"/>
      <c r="D147" s="132" t="str">
        <f t="shared" si="9"/>
        <v/>
      </c>
      <c r="E147" s="125"/>
      <c r="F147" s="68" t="str">
        <f t="shared" si="10"/>
        <v/>
      </c>
      <c r="G147" s="64" t="b">
        <f t="shared" si="11"/>
        <v>0</v>
      </c>
      <c r="H147" s="65">
        <f t="shared" si="12"/>
        <v>1</v>
      </c>
    </row>
    <row r="148" spans="1:8">
      <c r="A148" s="125">
        <v>137</v>
      </c>
      <c r="B148" s="126"/>
      <c r="C148" s="128"/>
      <c r="D148" s="132" t="str">
        <f t="shared" si="9"/>
        <v/>
      </c>
      <c r="E148" s="125"/>
      <c r="F148" s="68" t="str">
        <f t="shared" si="10"/>
        <v/>
      </c>
      <c r="G148" s="64" t="b">
        <f t="shared" si="11"/>
        <v>0</v>
      </c>
      <c r="H148" s="65">
        <f t="shared" si="12"/>
        <v>1</v>
      </c>
    </row>
    <row r="149" spans="1:8">
      <c r="A149" s="125">
        <v>138</v>
      </c>
      <c r="B149" s="126"/>
      <c r="C149" s="128"/>
      <c r="D149" s="132" t="str">
        <f t="shared" si="9"/>
        <v/>
      </c>
      <c r="E149" s="125"/>
      <c r="F149" s="68" t="str">
        <f t="shared" si="10"/>
        <v/>
      </c>
      <c r="G149" s="64" t="b">
        <f t="shared" si="11"/>
        <v>0</v>
      </c>
      <c r="H149" s="65">
        <f t="shared" si="12"/>
        <v>1</v>
      </c>
    </row>
    <row r="150" spans="1:8">
      <c r="A150" s="125">
        <v>139</v>
      </c>
      <c r="B150" s="126"/>
      <c r="C150" s="128"/>
      <c r="D150" s="132" t="str">
        <f t="shared" si="9"/>
        <v/>
      </c>
      <c r="E150" s="125"/>
      <c r="F150" s="68" t="str">
        <f t="shared" si="10"/>
        <v/>
      </c>
      <c r="G150" s="64" t="b">
        <f t="shared" si="11"/>
        <v>0</v>
      </c>
      <c r="H150" s="65">
        <f t="shared" si="12"/>
        <v>1</v>
      </c>
    </row>
    <row r="151" spans="1:8">
      <c r="A151" s="125">
        <v>140</v>
      </c>
      <c r="B151" s="126"/>
      <c r="C151" s="128"/>
      <c r="D151" s="132" t="str">
        <f t="shared" si="9"/>
        <v/>
      </c>
      <c r="E151" s="125"/>
      <c r="F151" s="68" t="str">
        <f t="shared" si="10"/>
        <v/>
      </c>
      <c r="G151" s="64" t="b">
        <f t="shared" si="11"/>
        <v>0</v>
      </c>
      <c r="H151" s="65">
        <f t="shared" si="12"/>
        <v>1</v>
      </c>
    </row>
    <row r="152" spans="1:8">
      <c r="A152" s="125">
        <v>141</v>
      </c>
      <c r="B152" s="126"/>
      <c r="C152" s="128"/>
      <c r="D152" s="132" t="str">
        <f t="shared" si="9"/>
        <v/>
      </c>
      <c r="E152" s="125"/>
      <c r="F152" s="68" t="str">
        <f t="shared" si="10"/>
        <v/>
      </c>
      <c r="G152" s="64" t="b">
        <f t="shared" si="11"/>
        <v>0</v>
      </c>
      <c r="H152" s="65">
        <f t="shared" si="12"/>
        <v>1</v>
      </c>
    </row>
    <row r="153" spans="1:8">
      <c r="A153" s="125">
        <v>142</v>
      </c>
      <c r="B153" s="126"/>
      <c r="C153" s="128"/>
      <c r="D153" s="132" t="str">
        <f t="shared" si="9"/>
        <v/>
      </c>
      <c r="E153" s="125"/>
      <c r="F153" s="68" t="str">
        <f t="shared" si="10"/>
        <v/>
      </c>
      <c r="G153" s="64" t="b">
        <f t="shared" si="11"/>
        <v>0</v>
      </c>
      <c r="H153" s="65">
        <f t="shared" si="12"/>
        <v>1</v>
      </c>
    </row>
    <row r="154" spans="1:8">
      <c r="A154" s="125">
        <v>143</v>
      </c>
      <c r="B154" s="126"/>
      <c r="C154" s="128"/>
      <c r="D154" s="132" t="str">
        <f t="shared" si="9"/>
        <v/>
      </c>
      <c r="E154" s="125"/>
      <c r="F154" s="68" t="str">
        <f t="shared" si="10"/>
        <v/>
      </c>
      <c r="G154" s="64" t="b">
        <f t="shared" si="11"/>
        <v>0</v>
      </c>
      <c r="H154" s="65">
        <f t="shared" si="12"/>
        <v>1</v>
      </c>
    </row>
    <row r="155" spans="1:8">
      <c r="A155" s="125">
        <v>144</v>
      </c>
      <c r="B155" s="126"/>
      <c r="C155" s="128"/>
      <c r="D155" s="132" t="str">
        <f t="shared" si="9"/>
        <v/>
      </c>
      <c r="E155" s="125"/>
      <c r="F155" s="68" t="str">
        <f t="shared" si="10"/>
        <v/>
      </c>
      <c r="G155" s="64" t="b">
        <f t="shared" si="11"/>
        <v>0</v>
      </c>
      <c r="H155" s="65">
        <f t="shared" si="12"/>
        <v>1</v>
      </c>
    </row>
    <row r="156" spans="1:8">
      <c r="A156" s="125">
        <v>145</v>
      </c>
      <c r="B156" s="126"/>
      <c r="C156" s="128"/>
      <c r="D156" s="132" t="str">
        <f t="shared" si="9"/>
        <v/>
      </c>
      <c r="E156" s="125"/>
      <c r="F156" s="68" t="str">
        <f t="shared" si="10"/>
        <v/>
      </c>
      <c r="G156" s="64" t="b">
        <f t="shared" si="11"/>
        <v>0</v>
      </c>
      <c r="H156" s="65">
        <f t="shared" si="12"/>
        <v>1</v>
      </c>
    </row>
    <row r="157" spans="1:8">
      <c r="A157" s="125">
        <v>146</v>
      </c>
      <c r="B157" s="126"/>
      <c r="C157" s="128"/>
      <c r="D157" s="132" t="str">
        <f t="shared" si="9"/>
        <v/>
      </c>
      <c r="E157" s="125"/>
      <c r="F157" s="68" t="str">
        <f t="shared" si="10"/>
        <v/>
      </c>
      <c r="G157" s="64" t="b">
        <f t="shared" si="11"/>
        <v>0</v>
      </c>
      <c r="H157" s="65">
        <f t="shared" si="12"/>
        <v>1</v>
      </c>
    </row>
    <row r="158" spans="1:8">
      <c r="A158" s="125">
        <v>147</v>
      </c>
      <c r="B158" s="126"/>
      <c r="C158" s="128"/>
      <c r="D158" s="132" t="str">
        <f t="shared" si="9"/>
        <v/>
      </c>
      <c r="E158" s="125"/>
      <c r="F158" s="68" t="str">
        <f t="shared" si="10"/>
        <v/>
      </c>
      <c r="G158" s="64" t="b">
        <f t="shared" si="11"/>
        <v>0</v>
      </c>
      <c r="H158" s="65">
        <f t="shared" si="12"/>
        <v>1</v>
      </c>
    </row>
    <row r="159" spans="1:8">
      <c r="A159" s="125">
        <v>148</v>
      </c>
      <c r="B159" s="126"/>
      <c r="C159" s="128"/>
      <c r="D159" s="132" t="str">
        <f t="shared" si="9"/>
        <v/>
      </c>
      <c r="E159" s="125"/>
      <c r="F159" s="68" t="str">
        <f t="shared" si="10"/>
        <v/>
      </c>
      <c r="G159" s="64" t="b">
        <f t="shared" si="11"/>
        <v>0</v>
      </c>
      <c r="H159" s="65">
        <f t="shared" si="12"/>
        <v>1</v>
      </c>
    </row>
    <row r="160" spans="1:8">
      <c r="A160" s="125">
        <v>149</v>
      </c>
      <c r="B160" s="126"/>
      <c r="C160" s="128"/>
      <c r="D160" s="132" t="str">
        <f t="shared" si="9"/>
        <v/>
      </c>
      <c r="E160" s="125"/>
      <c r="F160" s="68" t="str">
        <f t="shared" si="10"/>
        <v/>
      </c>
      <c r="G160" s="64" t="b">
        <f t="shared" si="11"/>
        <v>0</v>
      </c>
      <c r="H160" s="65">
        <f t="shared" si="12"/>
        <v>1</v>
      </c>
    </row>
    <row r="161" spans="1:8">
      <c r="A161" s="125">
        <v>150</v>
      </c>
      <c r="B161" s="126"/>
      <c r="C161" s="128"/>
      <c r="D161" s="132" t="str">
        <f t="shared" si="9"/>
        <v/>
      </c>
      <c r="E161" s="125"/>
      <c r="F161" s="68" t="str">
        <f t="shared" si="10"/>
        <v/>
      </c>
      <c r="G161" s="64" t="b">
        <f t="shared" si="11"/>
        <v>0</v>
      </c>
      <c r="H161" s="65">
        <f t="shared" si="12"/>
        <v>1</v>
      </c>
    </row>
    <row r="162" spans="1:8">
      <c r="A162" s="125">
        <v>151</v>
      </c>
      <c r="B162" s="126"/>
      <c r="C162" s="128"/>
      <c r="D162" s="132" t="str">
        <f t="shared" si="9"/>
        <v/>
      </c>
      <c r="E162" s="125"/>
      <c r="F162" s="68" t="str">
        <f t="shared" si="10"/>
        <v/>
      </c>
      <c r="G162" s="64" t="b">
        <f t="shared" si="11"/>
        <v>0</v>
      </c>
      <c r="H162" s="65">
        <f t="shared" si="12"/>
        <v>1</v>
      </c>
    </row>
    <row r="163" spans="1:8">
      <c r="A163" s="125">
        <v>152</v>
      </c>
      <c r="B163" s="126"/>
      <c r="C163" s="128"/>
      <c r="D163" s="132" t="str">
        <f t="shared" si="9"/>
        <v/>
      </c>
      <c r="E163" s="125"/>
      <c r="F163" s="68" t="str">
        <f t="shared" si="10"/>
        <v/>
      </c>
      <c r="G163" s="64" t="b">
        <f t="shared" si="11"/>
        <v>0</v>
      </c>
      <c r="H163" s="65">
        <f t="shared" si="12"/>
        <v>1</v>
      </c>
    </row>
    <row r="164" spans="1:8">
      <c r="A164" s="125">
        <v>153</v>
      </c>
      <c r="B164" s="126"/>
      <c r="C164" s="128"/>
      <c r="D164" s="132" t="str">
        <f t="shared" si="9"/>
        <v/>
      </c>
      <c r="E164" s="125"/>
      <c r="F164" s="68" t="str">
        <f t="shared" si="10"/>
        <v/>
      </c>
      <c r="G164" s="64" t="b">
        <f t="shared" si="11"/>
        <v>0</v>
      </c>
      <c r="H164" s="65">
        <f t="shared" si="12"/>
        <v>1</v>
      </c>
    </row>
    <row r="165" spans="1:8">
      <c r="A165" s="125">
        <v>154</v>
      </c>
      <c r="B165" s="126"/>
      <c r="C165" s="128"/>
      <c r="D165" s="132" t="str">
        <f t="shared" si="9"/>
        <v/>
      </c>
      <c r="E165" s="125"/>
      <c r="F165" s="68" t="str">
        <f t="shared" si="10"/>
        <v/>
      </c>
      <c r="G165" s="64" t="b">
        <f t="shared" si="11"/>
        <v>0</v>
      </c>
      <c r="H165" s="65">
        <f t="shared" si="12"/>
        <v>1</v>
      </c>
    </row>
    <row r="166" spans="1:8">
      <c r="A166" s="125">
        <v>155</v>
      </c>
      <c r="B166" s="126"/>
      <c r="C166" s="128"/>
      <c r="D166" s="132" t="str">
        <f t="shared" si="9"/>
        <v/>
      </c>
      <c r="E166" s="125"/>
      <c r="F166" s="68" t="str">
        <f t="shared" si="10"/>
        <v/>
      </c>
      <c r="G166" s="64" t="b">
        <f t="shared" si="11"/>
        <v>0</v>
      </c>
      <c r="H166" s="65">
        <f t="shared" si="12"/>
        <v>1</v>
      </c>
    </row>
    <row r="167" spans="1:8">
      <c r="A167" s="125">
        <v>156</v>
      </c>
      <c r="B167" s="126"/>
      <c r="C167" s="128"/>
      <c r="D167" s="132" t="str">
        <f t="shared" si="9"/>
        <v/>
      </c>
      <c r="E167" s="125"/>
      <c r="F167" s="68" t="str">
        <f t="shared" si="10"/>
        <v/>
      </c>
      <c r="G167" s="64" t="b">
        <f t="shared" si="11"/>
        <v>0</v>
      </c>
      <c r="H167" s="65">
        <f t="shared" si="12"/>
        <v>1</v>
      </c>
    </row>
    <row r="168" spans="1:8">
      <c r="A168" s="125">
        <v>157</v>
      </c>
      <c r="B168" s="126"/>
      <c r="C168" s="128"/>
      <c r="D168" s="132" t="str">
        <f t="shared" si="9"/>
        <v/>
      </c>
      <c r="E168" s="125"/>
      <c r="F168" s="68" t="str">
        <f t="shared" si="10"/>
        <v/>
      </c>
      <c r="G168" s="64" t="b">
        <f t="shared" si="11"/>
        <v>0</v>
      </c>
      <c r="H168" s="65">
        <f t="shared" si="12"/>
        <v>1</v>
      </c>
    </row>
    <row r="169" spans="1:8">
      <c r="A169" s="125">
        <v>158</v>
      </c>
      <c r="B169" s="126"/>
      <c r="C169" s="128"/>
      <c r="D169" s="132" t="str">
        <f t="shared" si="9"/>
        <v/>
      </c>
      <c r="E169" s="125"/>
      <c r="F169" s="68" t="str">
        <f t="shared" si="10"/>
        <v/>
      </c>
      <c r="G169" s="64" t="b">
        <f t="shared" si="11"/>
        <v>0</v>
      </c>
      <c r="H169" s="65">
        <f t="shared" si="12"/>
        <v>1</v>
      </c>
    </row>
    <row r="170" spans="1:8">
      <c r="A170" s="125">
        <v>159</v>
      </c>
      <c r="B170" s="126"/>
      <c r="C170" s="128"/>
      <c r="D170" s="132" t="str">
        <f t="shared" si="9"/>
        <v/>
      </c>
      <c r="E170" s="125"/>
      <c r="F170" s="68" t="str">
        <f t="shared" si="10"/>
        <v/>
      </c>
      <c r="G170" s="64" t="b">
        <f t="shared" si="11"/>
        <v>0</v>
      </c>
      <c r="H170" s="65">
        <f t="shared" si="12"/>
        <v>1</v>
      </c>
    </row>
    <row r="171" spans="1:8">
      <c r="A171" s="125">
        <v>160</v>
      </c>
      <c r="B171" s="126"/>
      <c r="C171" s="128"/>
      <c r="D171" s="132" t="str">
        <f t="shared" si="9"/>
        <v/>
      </c>
      <c r="E171" s="125"/>
      <c r="F171" s="68" t="str">
        <f t="shared" si="10"/>
        <v/>
      </c>
      <c r="G171" s="64" t="b">
        <f t="shared" si="11"/>
        <v>0</v>
      </c>
      <c r="H171" s="65">
        <f t="shared" si="12"/>
        <v>1</v>
      </c>
    </row>
    <row r="172" spans="1:8">
      <c r="A172" s="125">
        <v>161</v>
      </c>
      <c r="B172" s="126"/>
      <c r="C172" s="128"/>
      <c r="D172" s="132" t="str">
        <f t="shared" si="9"/>
        <v/>
      </c>
      <c r="E172" s="125"/>
      <c r="F172" s="68" t="str">
        <f t="shared" si="10"/>
        <v/>
      </c>
      <c r="G172" s="64" t="b">
        <f t="shared" si="11"/>
        <v>0</v>
      </c>
      <c r="H172" s="65">
        <f t="shared" si="12"/>
        <v>1</v>
      </c>
    </row>
    <row r="173" spans="1:8">
      <c r="A173" s="125">
        <v>162</v>
      </c>
      <c r="B173" s="126"/>
      <c r="C173" s="128"/>
      <c r="D173" s="132" t="str">
        <f t="shared" si="9"/>
        <v/>
      </c>
      <c r="E173" s="125"/>
      <c r="F173" s="68" t="str">
        <f t="shared" si="10"/>
        <v/>
      </c>
      <c r="G173" s="64" t="b">
        <f t="shared" si="11"/>
        <v>0</v>
      </c>
      <c r="H173" s="65">
        <f t="shared" si="12"/>
        <v>1</v>
      </c>
    </row>
    <row r="174" spans="1:8">
      <c r="A174" s="125">
        <v>163</v>
      </c>
      <c r="B174" s="126"/>
      <c r="C174" s="128"/>
      <c r="D174" s="132" t="str">
        <f t="shared" si="9"/>
        <v/>
      </c>
      <c r="E174" s="125"/>
      <c r="F174" s="68" t="str">
        <f t="shared" si="10"/>
        <v/>
      </c>
      <c r="G174" s="64" t="b">
        <f t="shared" si="11"/>
        <v>0</v>
      </c>
      <c r="H174" s="65">
        <f t="shared" si="12"/>
        <v>1</v>
      </c>
    </row>
    <row r="175" spans="1:8">
      <c r="A175" s="125">
        <v>164</v>
      </c>
      <c r="B175" s="126"/>
      <c r="C175" s="128"/>
      <c r="D175" s="132" t="str">
        <f t="shared" si="9"/>
        <v/>
      </c>
      <c r="E175" s="125"/>
      <c r="F175" s="68" t="str">
        <f t="shared" si="10"/>
        <v/>
      </c>
      <c r="G175" s="64" t="b">
        <f t="shared" si="11"/>
        <v>0</v>
      </c>
      <c r="H175" s="65">
        <f t="shared" si="12"/>
        <v>1</v>
      </c>
    </row>
    <row r="176" spans="1:8">
      <c r="A176" s="125">
        <v>165</v>
      </c>
      <c r="B176" s="126"/>
      <c r="C176" s="128"/>
      <c r="D176" s="132" t="str">
        <f t="shared" si="9"/>
        <v/>
      </c>
      <c r="E176" s="125"/>
      <c r="F176" s="68" t="str">
        <f t="shared" si="10"/>
        <v/>
      </c>
      <c r="G176" s="64" t="b">
        <f t="shared" si="11"/>
        <v>0</v>
      </c>
      <c r="H176" s="65">
        <f t="shared" si="12"/>
        <v>1</v>
      </c>
    </row>
    <row r="177" spans="1:8">
      <c r="A177" s="125">
        <v>166</v>
      </c>
      <c r="B177" s="126"/>
      <c r="C177" s="128"/>
      <c r="D177" s="132" t="str">
        <f t="shared" si="9"/>
        <v/>
      </c>
      <c r="E177" s="125"/>
      <c r="F177" s="68" t="str">
        <f t="shared" si="10"/>
        <v/>
      </c>
      <c r="G177" s="64" t="b">
        <f t="shared" si="11"/>
        <v>0</v>
      </c>
      <c r="H177" s="65">
        <f t="shared" si="12"/>
        <v>1</v>
      </c>
    </row>
    <row r="178" spans="1:8">
      <c r="A178" s="125">
        <v>167</v>
      </c>
      <c r="B178" s="126"/>
      <c r="C178" s="128"/>
      <c r="D178" s="132" t="str">
        <f t="shared" si="9"/>
        <v/>
      </c>
      <c r="E178" s="125"/>
      <c r="F178" s="68" t="str">
        <f t="shared" si="10"/>
        <v/>
      </c>
      <c r="G178" s="64" t="b">
        <f t="shared" si="11"/>
        <v>0</v>
      </c>
      <c r="H178" s="65">
        <f t="shared" si="12"/>
        <v>1</v>
      </c>
    </row>
    <row r="179" spans="1:8">
      <c r="A179" s="125">
        <v>168</v>
      </c>
      <c r="B179" s="126"/>
      <c r="C179" s="128"/>
      <c r="D179" s="132" t="str">
        <f t="shared" si="9"/>
        <v/>
      </c>
      <c r="E179" s="125"/>
      <c r="F179" s="68" t="str">
        <f t="shared" si="10"/>
        <v/>
      </c>
      <c r="G179" s="64" t="b">
        <f t="shared" si="11"/>
        <v>0</v>
      </c>
      <c r="H179" s="65">
        <f t="shared" si="12"/>
        <v>1</v>
      </c>
    </row>
    <row r="180" spans="1:8">
      <c r="A180" s="125">
        <v>169</v>
      </c>
      <c r="B180" s="126"/>
      <c r="C180" s="128"/>
      <c r="D180" s="132" t="str">
        <f t="shared" si="9"/>
        <v/>
      </c>
      <c r="E180" s="125"/>
      <c r="F180" s="68" t="str">
        <f t="shared" si="10"/>
        <v/>
      </c>
      <c r="G180" s="64" t="b">
        <f t="shared" si="11"/>
        <v>0</v>
      </c>
      <c r="H180" s="65">
        <f t="shared" si="12"/>
        <v>1</v>
      </c>
    </row>
    <row r="181" spans="1:8">
      <c r="A181" s="125">
        <v>170</v>
      </c>
      <c r="B181" s="126"/>
      <c r="C181" s="128"/>
      <c r="D181" s="132" t="str">
        <f t="shared" si="9"/>
        <v/>
      </c>
      <c r="E181" s="125"/>
      <c r="F181" s="68" t="str">
        <f t="shared" si="10"/>
        <v/>
      </c>
      <c r="G181" s="64" t="b">
        <f t="shared" si="11"/>
        <v>0</v>
      </c>
      <c r="H181" s="65">
        <f t="shared" si="12"/>
        <v>1</v>
      </c>
    </row>
    <row r="182" spans="1:8">
      <c r="A182" s="125">
        <v>171</v>
      </c>
      <c r="B182" s="126"/>
      <c r="C182" s="128"/>
      <c r="D182" s="132" t="str">
        <f t="shared" si="9"/>
        <v/>
      </c>
      <c r="E182" s="125"/>
      <c r="F182" s="68" t="str">
        <f t="shared" si="10"/>
        <v/>
      </c>
      <c r="G182" s="64" t="b">
        <f t="shared" si="11"/>
        <v>0</v>
      </c>
      <c r="H182" s="65">
        <f t="shared" si="12"/>
        <v>1</v>
      </c>
    </row>
    <row r="183" spans="1:8">
      <c r="A183" s="125">
        <v>172</v>
      </c>
      <c r="B183" s="126"/>
      <c r="C183" s="128"/>
      <c r="D183" s="132" t="str">
        <f t="shared" si="9"/>
        <v/>
      </c>
      <c r="E183" s="125"/>
      <c r="F183" s="68" t="str">
        <f t="shared" si="10"/>
        <v/>
      </c>
      <c r="G183" s="64" t="b">
        <f t="shared" si="11"/>
        <v>0</v>
      </c>
      <c r="H183" s="65">
        <f t="shared" si="12"/>
        <v>1</v>
      </c>
    </row>
    <row r="184" spans="1:8">
      <c r="A184" s="125">
        <v>173</v>
      </c>
      <c r="B184" s="126"/>
      <c r="C184" s="128"/>
      <c r="D184" s="132" t="str">
        <f t="shared" si="9"/>
        <v/>
      </c>
      <c r="E184" s="125"/>
      <c r="F184" s="68" t="str">
        <f t="shared" si="10"/>
        <v/>
      </c>
      <c r="G184" s="64" t="b">
        <f t="shared" si="11"/>
        <v>0</v>
      </c>
      <c r="H184" s="65">
        <f t="shared" si="12"/>
        <v>1</v>
      </c>
    </row>
    <row r="185" spans="1:8">
      <c r="A185" s="125">
        <v>174</v>
      </c>
      <c r="B185" s="126"/>
      <c r="C185" s="128"/>
      <c r="D185" s="132" t="str">
        <f t="shared" si="9"/>
        <v/>
      </c>
      <c r="E185" s="125"/>
      <c r="F185" s="68" t="str">
        <f t="shared" si="10"/>
        <v/>
      </c>
      <c r="G185" s="64" t="b">
        <f t="shared" si="11"/>
        <v>0</v>
      </c>
      <c r="H185" s="65">
        <f t="shared" si="12"/>
        <v>1</v>
      </c>
    </row>
    <row r="186" spans="1:8">
      <c r="A186" s="125">
        <v>175</v>
      </c>
      <c r="B186" s="126"/>
      <c r="C186" s="128"/>
      <c r="D186" s="132" t="str">
        <f t="shared" si="9"/>
        <v/>
      </c>
      <c r="E186" s="125"/>
      <c r="F186" s="68" t="str">
        <f t="shared" si="10"/>
        <v/>
      </c>
      <c r="G186" s="64" t="b">
        <f t="shared" si="11"/>
        <v>0</v>
      </c>
      <c r="H186" s="65">
        <f t="shared" si="12"/>
        <v>1</v>
      </c>
    </row>
    <row r="187" spans="1:8">
      <c r="A187" s="125">
        <v>176</v>
      </c>
      <c r="B187" s="126"/>
      <c r="C187" s="128"/>
      <c r="D187" s="132" t="str">
        <f t="shared" si="9"/>
        <v/>
      </c>
      <c r="E187" s="125"/>
      <c r="F187" s="68" t="str">
        <f t="shared" si="10"/>
        <v/>
      </c>
      <c r="G187" s="64" t="b">
        <f t="shared" si="11"/>
        <v>0</v>
      </c>
      <c r="H187" s="65">
        <f t="shared" si="12"/>
        <v>1</v>
      </c>
    </row>
    <row r="188" spans="1:8">
      <c r="A188" s="125">
        <v>177</v>
      </c>
      <c r="B188" s="126"/>
      <c r="C188" s="128"/>
      <c r="D188" s="132" t="str">
        <f t="shared" si="9"/>
        <v/>
      </c>
      <c r="E188" s="125"/>
      <c r="F188" s="68" t="str">
        <f t="shared" si="10"/>
        <v/>
      </c>
      <c r="G188" s="64" t="b">
        <f t="shared" si="11"/>
        <v>0</v>
      </c>
      <c r="H188" s="65">
        <f t="shared" si="12"/>
        <v>1</v>
      </c>
    </row>
    <row r="189" spans="1:8">
      <c r="A189" s="125">
        <v>178</v>
      </c>
      <c r="B189" s="126"/>
      <c r="C189" s="128"/>
      <c r="D189" s="132" t="str">
        <f t="shared" si="9"/>
        <v/>
      </c>
      <c r="E189" s="125"/>
      <c r="F189" s="68" t="str">
        <f t="shared" si="10"/>
        <v/>
      </c>
      <c r="G189" s="64" t="b">
        <f t="shared" si="11"/>
        <v>0</v>
      </c>
      <c r="H189" s="65">
        <f t="shared" si="12"/>
        <v>1</v>
      </c>
    </row>
    <row r="190" spans="1:8">
      <c r="A190" s="125">
        <v>179</v>
      </c>
      <c r="B190" s="126"/>
      <c r="C190" s="128"/>
      <c r="D190" s="132" t="str">
        <f t="shared" si="9"/>
        <v/>
      </c>
      <c r="E190" s="125"/>
      <c r="F190" s="68" t="str">
        <f t="shared" si="10"/>
        <v/>
      </c>
      <c r="G190" s="64" t="b">
        <f t="shared" si="11"/>
        <v>0</v>
      </c>
      <c r="H190" s="65">
        <f t="shared" si="12"/>
        <v>1</v>
      </c>
    </row>
    <row r="191" spans="1:8">
      <c r="A191" s="125">
        <v>180</v>
      </c>
      <c r="B191" s="126"/>
      <c r="C191" s="128"/>
      <c r="D191" s="132" t="str">
        <f t="shared" si="9"/>
        <v/>
      </c>
      <c r="E191" s="125"/>
      <c r="F191" s="68" t="str">
        <f t="shared" si="10"/>
        <v/>
      </c>
      <c r="G191" s="64" t="b">
        <f t="shared" si="11"/>
        <v>0</v>
      </c>
      <c r="H191" s="65">
        <f t="shared" si="12"/>
        <v>1</v>
      </c>
    </row>
    <row r="192" spans="1:8">
      <c r="A192" s="125">
        <v>181</v>
      </c>
      <c r="B192" s="126"/>
      <c r="C192" s="128"/>
      <c r="D192" s="132" t="str">
        <f t="shared" si="9"/>
        <v/>
      </c>
      <c r="E192" s="125"/>
      <c r="F192" s="68" t="str">
        <f t="shared" si="10"/>
        <v/>
      </c>
      <c r="G192" s="64" t="b">
        <f t="shared" si="11"/>
        <v>0</v>
      </c>
      <c r="H192" s="65">
        <f t="shared" si="12"/>
        <v>1</v>
      </c>
    </row>
    <row r="193" spans="1:8">
      <c r="A193" s="125">
        <v>182</v>
      </c>
      <c r="B193" s="126"/>
      <c r="C193" s="128"/>
      <c r="D193" s="132" t="str">
        <f t="shared" si="9"/>
        <v/>
      </c>
      <c r="E193" s="125"/>
      <c r="F193" s="68" t="str">
        <f t="shared" si="10"/>
        <v/>
      </c>
      <c r="G193" s="64" t="b">
        <f t="shared" si="11"/>
        <v>0</v>
      </c>
      <c r="H193" s="65">
        <f t="shared" si="12"/>
        <v>1</v>
      </c>
    </row>
    <row r="194" spans="1:8">
      <c r="A194" s="125">
        <v>183</v>
      </c>
      <c r="B194" s="126"/>
      <c r="C194" s="128"/>
      <c r="D194" s="132" t="str">
        <f t="shared" si="9"/>
        <v/>
      </c>
      <c r="E194" s="125"/>
      <c r="F194" s="68" t="str">
        <f t="shared" si="10"/>
        <v/>
      </c>
      <c r="G194" s="64" t="b">
        <f t="shared" si="11"/>
        <v>0</v>
      </c>
      <c r="H194" s="65">
        <f t="shared" si="12"/>
        <v>1</v>
      </c>
    </row>
    <row r="195" spans="1:8">
      <c r="A195" s="125">
        <v>184</v>
      </c>
      <c r="B195" s="126"/>
      <c r="C195" s="128"/>
      <c r="D195" s="132" t="str">
        <f t="shared" si="9"/>
        <v/>
      </c>
      <c r="E195" s="125"/>
      <c r="F195" s="68" t="str">
        <f t="shared" si="10"/>
        <v/>
      </c>
      <c r="G195" s="64" t="b">
        <f t="shared" si="11"/>
        <v>0</v>
      </c>
      <c r="H195" s="65">
        <f t="shared" si="12"/>
        <v>1</v>
      </c>
    </row>
    <row r="196" spans="1:8">
      <c r="A196" s="125">
        <v>185</v>
      </c>
      <c r="B196" s="126"/>
      <c r="C196" s="128"/>
      <c r="D196" s="132" t="str">
        <f t="shared" si="9"/>
        <v/>
      </c>
      <c r="E196" s="125"/>
      <c r="F196" s="68" t="str">
        <f t="shared" si="10"/>
        <v/>
      </c>
      <c r="G196" s="64" t="b">
        <f t="shared" si="11"/>
        <v>0</v>
      </c>
      <c r="H196" s="65">
        <f t="shared" si="12"/>
        <v>1</v>
      </c>
    </row>
    <row r="197" spans="1:8">
      <c r="A197" s="125">
        <v>186</v>
      </c>
      <c r="B197" s="126"/>
      <c r="C197" s="128"/>
      <c r="D197" s="132" t="str">
        <f t="shared" si="9"/>
        <v/>
      </c>
      <c r="E197" s="125"/>
      <c r="F197" s="68" t="str">
        <f t="shared" si="10"/>
        <v/>
      </c>
      <c r="G197" s="64" t="b">
        <f t="shared" si="11"/>
        <v>0</v>
      </c>
      <c r="H197" s="65">
        <f t="shared" si="12"/>
        <v>1</v>
      </c>
    </row>
    <row r="198" spans="1:8">
      <c r="A198" s="125">
        <v>187</v>
      </c>
      <c r="B198" s="126"/>
      <c r="C198" s="128"/>
      <c r="D198" s="132" t="str">
        <f t="shared" si="9"/>
        <v/>
      </c>
      <c r="E198" s="125"/>
      <c r="F198" s="68" t="str">
        <f t="shared" si="10"/>
        <v/>
      </c>
      <c r="G198" s="64" t="b">
        <f t="shared" si="11"/>
        <v>0</v>
      </c>
      <c r="H198" s="65">
        <f t="shared" si="12"/>
        <v>1</v>
      </c>
    </row>
    <row r="199" spans="1:8">
      <c r="A199" s="125">
        <v>188</v>
      </c>
      <c r="B199" s="126"/>
      <c r="C199" s="128"/>
      <c r="D199" s="132" t="str">
        <f t="shared" si="9"/>
        <v/>
      </c>
      <c r="E199" s="125"/>
      <c r="F199" s="68" t="str">
        <f t="shared" si="10"/>
        <v/>
      </c>
      <c r="G199" s="64" t="b">
        <f t="shared" si="11"/>
        <v>0</v>
      </c>
      <c r="H199" s="65">
        <f t="shared" si="12"/>
        <v>1</v>
      </c>
    </row>
    <row r="200" spans="1:8">
      <c r="A200" s="125">
        <v>189</v>
      </c>
      <c r="B200" s="126"/>
      <c r="C200" s="128"/>
      <c r="D200" s="132" t="str">
        <f t="shared" si="9"/>
        <v/>
      </c>
      <c r="E200" s="125"/>
      <c r="F200" s="68" t="str">
        <f t="shared" si="10"/>
        <v/>
      </c>
      <c r="G200" s="64" t="b">
        <f t="shared" si="11"/>
        <v>0</v>
      </c>
      <c r="H200" s="65">
        <f t="shared" si="12"/>
        <v>1</v>
      </c>
    </row>
    <row r="201" spans="1:8">
      <c r="A201" s="125">
        <v>190</v>
      </c>
      <c r="B201" s="126"/>
      <c r="C201" s="128"/>
      <c r="D201" s="132" t="str">
        <f t="shared" si="9"/>
        <v/>
      </c>
      <c r="E201" s="125"/>
      <c r="F201" s="68" t="str">
        <f t="shared" si="10"/>
        <v/>
      </c>
      <c r="G201" s="64" t="b">
        <f t="shared" si="11"/>
        <v>0</v>
      </c>
      <c r="H201" s="65">
        <f t="shared" si="12"/>
        <v>1</v>
      </c>
    </row>
    <row r="202" spans="1:8">
      <c r="A202" s="125">
        <v>191</v>
      </c>
      <c r="B202" s="126"/>
      <c r="C202" s="128"/>
      <c r="D202" s="132" t="str">
        <f t="shared" si="9"/>
        <v/>
      </c>
      <c r="E202" s="125"/>
      <c r="F202" s="68" t="str">
        <f t="shared" si="10"/>
        <v/>
      </c>
      <c r="G202" s="64" t="b">
        <f t="shared" si="11"/>
        <v>0</v>
      </c>
      <c r="H202" s="65">
        <f t="shared" si="12"/>
        <v>1</v>
      </c>
    </row>
    <row r="203" spans="1:8">
      <c r="A203" s="125">
        <v>192</v>
      </c>
      <c r="B203" s="126"/>
      <c r="C203" s="128"/>
      <c r="D203" s="132" t="str">
        <f t="shared" si="9"/>
        <v/>
      </c>
      <c r="E203" s="125"/>
      <c r="F203" s="68" t="str">
        <f t="shared" si="10"/>
        <v/>
      </c>
      <c r="G203" s="64" t="b">
        <f t="shared" si="11"/>
        <v>0</v>
      </c>
      <c r="H203" s="65">
        <f t="shared" si="12"/>
        <v>1</v>
      </c>
    </row>
    <row r="204" spans="1:8">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c r="A205" s="125">
        <v>194</v>
      </c>
      <c r="B205" s="126"/>
      <c r="C205" s="128"/>
      <c r="D205" s="132" t="str">
        <f t="shared" si="13"/>
        <v/>
      </c>
      <c r="E205" s="125"/>
      <c r="F205" s="68" t="str">
        <f t="shared" si="14"/>
        <v/>
      </c>
      <c r="G205" s="64" t="b">
        <f t="shared" si="15"/>
        <v>0</v>
      </c>
      <c r="H205" s="65">
        <f t="shared" ref="H205:H261" si="16">LEN(B205)-LEN(SUBSTITUTE(B205,",",""))+1</f>
        <v>1</v>
      </c>
    </row>
    <row r="206" spans="1:8">
      <c r="A206" s="125">
        <v>195</v>
      </c>
      <c r="B206" s="126"/>
      <c r="C206" s="128"/>
      <c r="D206" s="132" t="str">
        <f t="shared" si="13"/>
        <v/>
      </c>
      <c r="E206" s="125"/>
      <c r="F206" s="68" t="str">
        <f t="shared" si="14"/>
        <v/>
      </c>
      <c r="G206" s="64" t="b">
        <f t="shared" si="15"/>
        <v>0</v>
      </c>
      <c r="H206" s="65">
        <f t="shared" si="16"/>
        <v>1</v>
      </c>
    </row>
    <row r="207" spans="1:8">
      <c r="A207" s="125">
        <v>196</v>
      </c>
      <c r="B207" s="126"/>
      <c r="C207" s="128"/>
      <c r="D207" s="132" t="str">
        <f t="shared" si="13"/>
        <v/>
      </c>
      <c r="E207" s="125"/>
      <c r="F207" s="68" t="str">
        <f t="shared" si="14"/>
        <v/>
      </c>
      <c r="G207" s="64" t="b">
        <f t="shared" si="15"/>
        <v>0</v>
      </c>
      <c r="H207" s="65">
        <f t="shared" si="16"/>
        <v>1</v>
      </c>
    </row>
    <row r="208" spans="1:8">
      <c r="A208" s="125">
        <v>197</v>
      </c>
      <c r="B208" s="126"/>
      <c r="C208" s="128"/>
      <c r="D208" s="132" t="str">
        <f t="shared" si="13"/>
        <v/>
      </c>
      <c r="E208" s="125"/>
      <c r="F208" s="68" t="str">
        <f t="shared" si="14"/>
        <v/>
      </c>
      <c r="G208" s="64" t="b">
        <f t="shared" si="15"/>
        <v>0</v>
      </c>
      <c r="H208" s="65">
        <f t="shared" si="16"/>
        <v>1</v>
      </c>
    </row>
    <row r="209" spans="1:8">
      <c r="A209" s="125">
        <v>198</v>
      </c>
      <c r="B209" s="126"/>
      <c r="C209" s="128"/>
      <c r="D209" s="132" t="str">
        <f t="shared" si="13"/>
        <v/>
      </c>
      <c r="E209" s="125"/>
      <c r="F209" s="68" t="str">
        <f t="shared" si="14"/>
        <v/>
      </c>
      <c r="G209" s="64" t="b">
        <f t="shared" si="15"/>
        <v>0</v>
      </c>
      <c r="H209" s="65">
        <f t="shared" si="16"/>
        <v>1</v>
      </c>
    </row>
    <row r="210" spans="1:8">
      <c r="A210" s="125">
        <v>199</v>
      </c>
      <c r="B210" s="126"/>
      <c r="C210" s="128"/>
      <c r="D210" s="132" t="str">
        <f t="shared" si="13"/>
        <v/>
      </c>
      <c r="E210" s="125"/>
      <c r="F210" s="68" t="str">
        <f t="shared" si="14"/>
        <v/>
      </c>
      <c r="G210" s="64" t="b">
        <f t="shared" si="15"/>
        <v>0</v>
      </c>
      <c r="H210" s="65">
        <f t="shared" si="16"/>
        <v>1</v>
      </c>
    </row>
    <row r="211" spans="1:8">
      <c r="A211" s="125">
        <v>200</v>
      </c>
      <c r="B211" s="126"/>
      <c r="C211" s="128"/>
      <c r="D211" s="132" t="str">
        <f t="shared" si="13"/>
        <v/>
      </c>
      <c r="E211" s="125"/>
      <c r="F211" s="68" t="str">
        <f t="shared" si="14"/>
        <v/>
      </c>
      <c r="G211" s="64" t="b">
        <f t="shared" si="15"/>
        <v>0</v>
      </c>
      <c r="H211" s="65">
        <f t="shared" si="16"/>
        <v>1</v>
      </c>
    </row>
    <row r="212" spans="1:8">
      <c r="A212" s="125">
        <v>201</v>
      </c>
      <c r="B212" s="126"/>
      <c r="C212" s="128"/>
      <c r="D212" s="132" t="str">
        <f t="shared" si="13"/>
        <v/>
      </c>
      <c r="E212" s="125"/>
      <c r="F212" s="68" t="str">
        <f t="shared" si="14"/>
        <v/>
      </c>
      <c r="G212" s="64" t="b">
        <f t="shared" si="15"/>
        <v>0</v>
      </c>
      <c r="H212" s="65">
        <f t="shared" si="16"/>
        <v>1</v>
      </c>
    </row>
    <row r="213" spans="1:8">
      <c r="A213" s="125">
        <v>202</v>
      </c>
      <c r="B213" s="126"/>
      <c r="C213" s="128"/>
      <c r="D213" s="132" t="str">
        <f t="shared" si="13"/>
        <v/>
      </c>
      <c r="E213" s="125"/>
      <c r="F213" s="68" t="str">
        <f t="shared" si="14"/>
        <v/>
      </c>
      <c r="G213" s="64" t="b">
        <f t="shared" si="15"/>
        <v>0</v>
      </c>
      <c r="H213" s="65">
        <f t="shared" si="16"/>
        <v>1</v>
      </c>
    </row>
    <row r="214" spans="1:8">
      <c r="A214" s="125">
        <v>203</v>
      </c>
      <c r="B214" s="126"/>
      <c r="C214" s="128"/>
      <c r="D214" s="132" t="str">
        <f t="shared" si="13"/>
        <v/>
      </c>
      <c r="E214" s="125"/>
      <c r="F214" s="68" t="str">
        <f t="shared" si="14"/>
        <v/>
      </c>
      <c r="G214" s="64" t="b">
        <f t="shared" si="15"/>
        <v>0</v>
      </c>
      <c r="H214" s="65">
        <f t="shared" si="16"/>
        <v>1</v>
      </c>
    </row>
    <row r="215" spans="1:8">
      <c r="A215" s="125">
        <v>204</v>
      </c>
      <c r="B215" s="126"/>
      <c r="C215" s="128"/>
      <c r="D215" s="132" t="str">
        <f t="shared" si="13"/>
        <v/>
      </c>
      <c r="E215" s="125"/>
      <c r="F215" s="68" t="str">
        <f t="shared" si="14"/>
        <v/>
      </c>
      <c r="G215" s="64" t="b">
        <f t="shared" si="15"/>
        <v>0</v>
      </c>
      <c r="H215" s="65">
        <f t="shared" si="16"/>
        <v>1</v>
      </c>
    </row>
    <row r="216" spans="1:8">
      <c r="A216" s="125">
        <v>205</v>
      </c>
      <c r="B216" s="126"/>
      <c r="C216" s="128"/>
      <c r="D216" s="132" t="str">
        <f t="shared" si="13"/>
        <v/>
      </c>
      <c r="E216" s="125"/>
      <c r="F216" s="68" t="str">
        <f t="shared" si="14"/>
        <v/>
      </c>
      <c r="G216" s="64" t="b">
        <f t="shared" si="15"/>
        <v>0</v>
      </c>
      <c r="H216" s="65">
        <f t="shared" si="16"/>
        <v>1</v>
      </c>
    </row>
    <row r="217" spans="1:8">
      <c r="A217" s="125">
        <v>206</v>
      </c>
      <c r="B217" s="126"/>
      <c r="C217" s="128"/>
      <c r="D217" s="132" t="str">
        <f t="shared" si="13"/>
        <v/>
      </c>
      <c r="E217" s="125"/>
      <c r="F217" s="68" t="str">
        <f t="shared" si="14"/>
        <v/>
      </c>
      <c r="G217" s="64" t="b">
        <f t="shared" si="15"/>
        <v>0</v>
      </c>
      <c r="H217" s="65">
        <f t="shared" si="16"/>
        <v>1</v>
      </c>
    </row>
    <row r="218" spans="1:8">
      <c r="A218" s="125">
        <v>207</v>
      </c>
      <c r="B218" s="126"/>
      <c r="C218" s="128"/>
      <c r="D218" s="132" t="str">
        <f t="shared" si="13"/>
        <v/>
      </c>
      <c r="E218" s="125"/>
      <c r="F218" s="68" t="str">
        <f t="shared" si="14"/>
        <v/>
      </c>
      <c r="G218" s="64" t="b">
        <f t="shared" si="15"/>
        <v>0</v>
      </c>
      <c r="H218" s="65">
        <f t="shared" si="16"/>
        <v>1</v>
      </c>
    </row>
    <row r="219" spans="1:8">
      <c r="A219" s="125">
        <v>208</v>
      </c>
      <c r="B219" s="126"/>
      <c r="C219" s="128"/>
      <c r="D219" s="132" t="str">
        <f t="shared" si="13"/>
        <v/>
      </c>
      <c r="E219" s="125"/>
      <c r="F219" s="68" t="str">
        <f t="shared" si="14"/>
        <v/>
      </c>
      <c r="G219" s="64" t="b">
        <f t="shared" si="15"/>
        <v>0</v>
      </c>
      <c r="H219" s="65">
        <f t="shared" si="16"/>
        <v>1</v>
      </c>
    </row>
    <row r="220" spans="1:8">
      <c r="A220" s="125">
        <v>209</v>
      </c>
      <c r="B220" s="126"/>
      <c r="C220" s="128"/>
      <c r="D220" s="132" t="str">
        <f t="shared" si="13"/>
        <v/>
      </c>
      <c r="E220" s="125"/>
      <c r="F220" s="68" t="str">
        <f t="shared" si="14"/>
        <v/>
      </c>
      <c r="G220" s="64" t="b">
        <f t="shared" si="15"/>
        <v>0</v>
      </c>
      <c r="H220" s="65">
        <f t="shared" si="16"/>
        <v>1</v>
      </c>
    </row>
    <row r="221" spans="1:8">
      <c r="A221" s="125">
        <v>210</v>
      </c>
      <c r="B221" s="126"/>
      <c r="C221" s="128"/>
      <c r="D221" s="132" t="str">
        <f t="shared" si="13"/>
        <v/>
      </c>
      <c r="E221" s="125"/>
      <c r="F221" s="68" t="str">
        <f t="shared" si="14"/>
        <v/>
      </c>
      <c r="G221" s="64" t="b">
        <f t="shared" si="15"/>
        <v>0</v>
      </c>
      <c r="H221" s="65">
        <f t="shared" si="16"/>
        <v>1</v>
      </c>
    </row>
    <row r="222" spans="1:8">
      <c r="A222" s="125">
        <v>211</v>
      </c>
      <c r="B222" s="126"/>
      <c r="C222" s="128"/>
      <c r="D222" s="132" t="str">
        <f t="shared" si="13"/>
        <v/>
      </c>
      <c r="E222" s="125"/>
      <c r="F222" s="68" t="str">
        <f t="shared" si="14"/>
        <v/>
      </c>
      <c r="G222" s="64" t="b">
        <f t="shared" si="15"/>
        <v>0</v>
      </c>
      <c r="H222" s="65">
        <f t="shared" si="16"/>
        <v>1</v>
      </c>
    </row>
    <row r="223" spans="1:8">
      <c r="A223" s="125">
        <v>212</v>
      </c>
      <c r="B223" s="126"/>
      <c r="C223" s="128"/>
      <c r="D223" s="132" t="str">
        <f t="shared" si="13"/>
        <v/>
      </c>
      <c r="E223" s="125"/>
      <c r="F223" s="68" t="str">
        <f t="shared" si="14"/>
        <v/>
      </c>
      <c r="G223" s="64" t="b">
        <f t="shared" si="15"/>
        <v>0</v>
      </c>
      <c r="H223" s="65">
        <f t="shared" si="16"/>
        <v>1</v>
      </c>
    </row>
    <row r="224" spans="1:8">
      <c r="A224" s="125">
        <v>213</v>
      </c>
      <c r="B224" s="126"/>
      <c r="C224" s="128"/>
      <c r="D224" s="132" t="str">
        <f t="shared" si="13"/>
        <v/>
      </c>
      <c r="E224" s="125"/>
      <c r="F224" s="68" t="str">
        <f t="shared" si="14"/>
        <v/>
      </c>
      <c r="G224" s="64" t="b">
        <f t="shared" si="15"/>
        <v>0</v>
      </c>
      <c r="H224" s="65">
        <f t="shared" si="16"/>
        <v>1</v>
      </c>
    </row>
    <row r="225" spans="1:8">
      <c r="A225" s="125">
        <v>214</v>
      </c>
      <c r="B225" s="126"/>
      <c r="C225" s="128"/>
      <c r="D225" s="132" t="str">
        <f t="shared" si="13"/>
        <v/>
      </c>
      <c r="E225" s="125"/>
      <c r="F225" s="68" t="str">
        <f t="shared" si="14"/>
        <v/>
      </c>
      <c r="G225" s="64" t="b">
        <f t="shared" si="15"/>
        <v>0</v>
      </c>
      <c r="H225" s="65">
        <f t="shared" si="16"/>
        <v>1</v>
      </c>
    </row>
    <row r="226" spans="1:8">
      <c r="A226" s="125">
        <v>215</v>
      </c>
      <c r="B226" s="126"/>
      <c r="C226" s="128"/>
      <c r="D226" s="132" t="str">
        <f t="shared" si="13"/>
        <v/>
      </c>
      <c r="E226" s="125"/>
      <c r="F226" s="68" t="str">
        <f t="shared" si="14"/>
        <v/>
      </c>
      <c r="G226" s="64" t="b">
        <f t="shared" si="15"/>
        <v>0</v>
      </c>
      <c r="H226" s="65">
        <f t="shared" si="16"/>
        <v>1</v>
      </c>
    </row>
    <row r="227" spans="1:8">
      <c r="A227" s="125">
        <v>216</v>
      </c>
      <c r="B227" s="126"/>
      <c r="C227" s="128"/>
      <c r="D227" s="132" t="str">
        <f t="shared" si="13"/>
        <v/>
      </c>
      <c r="E227" s="125"/>
      <c r="F227" s="68" t="str">
        <f t="shared" si="14"/>
        <v/>
      </c>
      <c r="G227" s="64" t="b">
        <f t="shared" si="15"/>
        <v>0</v>
      </c>
      <c r="H227" s="65">
        <f t="shared" si="16"/>
        <v>1</v>
      </c>
    </row>
    <row r="228" spans="1:8">
      <c r="A228" s="125">
        <v>217</v>
      </c>
      <c r="B228" s="126"/>
      <c r="C228" s="128"/>
      <c r="D228" s="132" t="str">
        <f t="shared" si="13"/>
        <v/>
      </c>
      <c r="E228" s="125"/>
      <c r="F228" s="68" t="str">
        <f t="shared" si="14"/>
        <v/>
      </c>
      <c r="G228" s="64" t="b">
        <f t="shared" si="15"/>
        <v>0</v>
      </c>
      <c r="H228" s="65">
        <f t="shared" si="16"/>
        <v>1</v>
      </c>
    </row>
    <row r="229" spans="1:8">
      <c r="A229" s="125">
        <v>218</v>
      </c>
      <c r="B229" s="126"/>
      <c r="C229" s="128"/>
      <c r="D229" s="132" t="str">
        <f t="shared" si="13"/>
        <v/>
      </c>
      <c r="E229" s="125"/>
      <c r="F229" s="68" t="str">
        <f t="shared" si="14"/>
        <v/>
      </c>
      <c r="G229" s="64" t="b">
        <f t="shared" si="15"/>
        <v>0</v>
      </c>
      <c r="H229" s="65">
        <f t="shared" si="16"/>
        <v>1</v>
      </c>
    </row>
    <row r="230" spans="1:8">
      <c r="A230" s="125">
        <v>219</v>
      </c>
      <c r="B230" s="126"/>
      <c r="C230" s="128"/>
      <c r="D230" s="132" t="str">
        <f t="shared" si="13"/>
        <v/>
      </c>
      <c r="E230" s="125"/>
      <c r="F230" s="68" t="str">
        <f t="shared" si="14"/>
        <v/>
      </c>
      <c r="G230" s="64" t="b">
        <f t="shared" si="15"/>
        <v>0</v>
      </c>
      <c r="H230" s="65">
        <f t="shared" si="16"/>
        <v>1</v>
      </c>
    </row>
    <row r="231" spans="1:8">
      <c r="A231" s="125">
        <v>220</v>
      </c>
      <c r="B231" s="126"/>
      <c r="C231" s="128"/>
      <c r="D231" s="132" t="str">
        <f t="shared" si="13"/>
        <v/>
      </c>
      <c r="E231" s="125"/>
      <c r="F231" s="68" t="str">
        <f t="shared" si="14"/>
        <v/>
      </c>
      <c r="G231" s="64" t="b">
        <f t="shared" si="15"/>
        <v>0</v>
      </c>
      <c r="H231" s="65">
        <f t="shared" si="16"/>
        <v>1</v>
      </c>
    </row>
    <row r="232" spans="1:8">
      <c r="A232" s="125">
        <v>221</v>
      </c>
      <c r="B232" s="126"/>
      <c r="C232" s="128"/>
      <c r="D232" s="132" t="str">
        <f t="shared" si="13"/>
        <v/>
      </c>
      <c r="E232" s="125"/>
      <c r="F232" s="68" t="str">
        <f t="shared" si="14"/>
        <v/>
      </c>
      <c r="G232" s="64" t="b">
        <f t="shared" si="15"/>
        <v>0</v>
      </c>
      <c r="H232" s="65">
        <f t="shared" si="16"/>
        <v>1</v>
      </c>
    </row>
    <row r="233" spans="1:8">
      <c r="A233" s="125">
        <v>222</v>
      </c>
      <c r="B233" s="126"/>
      <c r="C233" s="128"/>
      <c r="D233" s="132" t="str">
        <f t="shared" si="13"/>
        <v/>
      </c>
      <c r="E233" s="125"/>
      <c r="F233" s="68" t="str">
        <f t="shared" si="14"/>
        <v/>
      </c>
      <c r="G233" s="64" t="b">
        <f t="shared" si="15"/>
        <v>0</v>
      </c>
      <c r="H233" s="65">
        <f t="shared" si="16"/>
        <v>1</v>
      </c>
    </row>
    <row r="234" spans="1:8">
      <c r="A234" s="125">
        <v>223</v>
      </c>
      <c r="B234" s="126"/>
      <c r="C234" s="128"/>
      <c r="D234" s="132" t="str">
        <f t="shared" si="13"/>
        <v/>
      </c>
      <c r="E234" s="125"/>
      <c r="F234" s="68" t="str">
        <f t="shared" si="14"/>
        <v/>
      </c>
      <c r="G234" s="64" t="b">
        <f t="shared" si="15"/>
        <v>0</v>
      </c>
      <c r="H234" s="65">
        <f t="shared" si="16"/>
        <v>1</v>
      </c>
    </row>
    <row r="235" spans="1:8">
      <c r="A235" s="125">
        <v>224</v>
      </c>
      <c r="B235" s="126"/>
      <c r="C235" s="128"/>
      <c r="D235" s="132" t="str">
        <f t="shared" si="13"/>
        <v/>
      </c>
      <c r="E235" s="125"/>
      <c r="F235" s="68" t="str">
        <f t="shared" si="14"/>
        <v/>
      </c>
      <c r="G235" s="64" t="b">
        <f t="shared" si="15"/>
        <v>0</v>
      </c>
      <c r="H235" s="65">
        <f t="shared" si="16"/>
        <v>1</v>
      </c>
    </row>
    <row r="236" spans="1:8">
      <c r="A236" s="125">
        <v>225</v>
      </c>
      <c r="B236" s="126"/>
      <c r="C236" s="128"/>
      <c r="D236" s="132" t="str">
        <f t="shared" si="13"/>
        <v/>
      </c>
      <c r="E236" s="125"/>
      <c r="F236" s="68" t="str">
        <f t="shared" si="14"/>
        <v/>
      </c>
      <c r="G236" s="64" t="b">
        <f t="shared" si="15"/>
        <v>0</v>
      </c>
      <c r="H236" s="65">
        <f t="shared" si="16"/>
        <v>1</v>
      </c>
    </row>
    <row r="237" spans="1:8">
      <c r="A237" s="125">
        <v>226</v>
      </c>
      <c r="B237" s="126"/>
      <c r="C237" s="128"/>
      <c r="D237" s="132" t="str">
        <f t="shared" si="13"/>
        <v/>
      </c>
      <c r="E237" s="125"/>
      <c r="F237" s="68" t="str">
        <f t="shared" si="14"/>
        <v/>
      </c>
      <c r="G237" s="64" t="b">
        <f t="shared" si="15"/>
        <v>0</v>
      </c>
      <c r="H237" s="65">
        <f t="shared" si="16"/>
        <v>1</v>
      </c>
    </row>
    <row r="238" spans="1:8">
      <c r="A238" s="125">
        <v>227</v>
      </c>
      <c r="B238" s="126"/>
      <c r="C238" s="128"/>
      <c r="D238" s="132" t="str">
        <f t="shared" si="13"/>
        <v/>
      </c>
      <c r="E238" s="125"/>
      <c r="F238" s="68" t="str">
        <f t="shared" si="14"/>
        <v/>
      </c>
      <c r="G238" s="64" t="b">
        <f t="shared" si="15"/>
        <v>0</v>
      </c>
      <c r="H238" s="65">
        <f t="shared" si="16"/>
        <v>1</v>
      </c>
    </row>
    <row r="239" spans="1:8">
      <c r="A239" s="125">
        <v>228</v>
      </c>
      <c r="B239" s="126"/>
      <c r="C239" s="128"/>
      <c r="D239" s="132" t="str">
        <f t="shared" si="13"/>
        <v/>
      </c>
      <c r="E239" s="125"/>
      <c r="F239" s="68" t="str">
        <f t="shared" si="14"/>
        <v/>
      </c>
      <c r="G239" s="64" t="b">
        <f t="shared" si="15"/>
        <v>0</v>
      </c>
      <c r="H239" s="65">
        <f t="shared" si="16"/>
        <v>1</v>
      </c>
    </row>
    <row r="240" spans="1:8">
      <c r="A240" s="125">
        <v>229</v>
      </c>
      <c r="B240" s="126"/>
      <c r="C240" s="128"/>
      <c r="D240" s="132" t="str">
        <f t="shared" si="13"/>
        <v/>
      </c>
      <c r="E240" s="125"/>
      <c r="F240" s="68" t="str">
        <f t="shared" si="14"/>
        <v/>
      </c>
      <c r="G240" s="64" t="b">
        <f t="shared" si="15"/>
        <v>0</v>
      </c>
      <c r="H240" s="65">
        <f t="shared" si="16"/>
        <v>1</v>
      </c>
    </row>
    <row r="241" spans="1:8">
      <c r="A241" s="125">
        <v>230</v>
      </c>
      <c r="B241" s="126"/>
      <c r="C241" s="128"/>
      <c r="D241" s="132" t="str">
        <f t="shared" si="13"/>
        <v/>
      </c>
      <c r="E241" s="125"/>
      <c r="F241" s="68" t="str">
        <f t="shared" si="14"/>
        <v/>
      </c>
      <c r="G241" s="64" t="b">
        <f t="shared" si="15"/>
        <v>0</v>
      </c>
      <c r="H241" s="65">
        <f t="shared" si="16"/>
        <v>1</v>
      </c>
    </row>
    <row r="242" spans="1:8">
      <c r="A242" s="125">
        <v>231</v>
      </c>
      <c r="B242" s="126"/>
      <c r="C242" s="128"/>
      <c r="D242" s="132" t="str">
        <f t="shared" si="13"/>
        <v/>
      </c>
      <c r="E242" s="125"/>
      <c r="F242" s="68" t="str">
        <f t="shared" si="14"/>
        <v/>
      </c>
      <c r="G242" s="64" t="b">
        <f t="shared" si="15"/>
        <v>0</v>
      </c>
      <c r="H242" s="65">
        <f t="shared" si="16"/>
        <v>1</v>
      </c>
    </row>
    <row r="243" spans="1:8">
      <c r="A243" s="125">
        <v>232</v>
      </c>
      <c r="B243" s="126"/>
      <c r="C243" s="128"/>
      <c r="D243" s="132" t="str">
        <f t="shared" si="13"/>
        <v/>
      </c>
      <c r="E243" s="125"/>
      <c r="F243" s="68" t="str">
        <f t="shared" si="14"/>
        <v/>
      </c>
      <c r="G243" s="64" t="b">
        <f t="shared" si="15"/>
        <v>0</v>
      </c>
      <c r="H243" s="65">
        <f t="shared" si="16"/>
        <v>1</v>
      </c>
    </row>
    <row r="244" spans="1:8">
      <c r="A244" s="125">
        <v>233</v>
      </c>
      <c r="B244" s="126"/>
      <c r="C244" s="128"/>
      <c r="D244" s="132" t="str">
        <f t="shared" si="13"/>
        <v/>
      </c>
      <c r="E244" s="125"/>
      <c r="F244" s="68" t="str">
        <f t="shared" si="14"/>
        <v/>
      </c>
      <c r="G244" s="64" t="b">
        <f t="shared" si="15"/>
        <v>0</v>
      </c>
      <c r="H244" s="65">
        <f t="shared" si="16"/>
        <v>1</v>
      </c>
    </row>
    <row r="245" spans="1:8">
      <c r="A245" s="125">
        <v>234</v>
      </c>
      <c r="B245" s="126"/>
      <c r="C245" s="128"/>
      <c r="D245" s="132" t="str">
        <f t="shared" si="13"/>
        <v/>
      </c>
      <c r="E245" s="125"/>
      <c r="F245" s="68" t="str">
        <f t="shared" si="14"/>
        <v/>
      </c>
      <c r="G245" s="64" t="b">
        <f t="shared" si="15"/>
        <v>0</v>
      </c>
      <c r="H245" s="65">
        <f t="shared" si="16"/>
        <v>1</v>
      </c>
    </row>
    <row r="246" spans="1:8">
      <c r="A246" s="125">
        <v>235</v>
      </c>
      <c r="B246" s="126"/>
      <c r="C246" s="128"/>
      <c r="D246" s="132" t="str">
        <f t="shared" si="13"/>
        <v/>
      </c>
      <c r="E246" s="125"/>
      <c r="F246" s="68" t="str">
        <f t="shared" si="14"/>
        <v/>
      </c>
      <c r="G246" s="64" t="b">
        <f t="shared" si="15"/>
        <v>0</v>
      </c>
      <c r="H246" s="65">
        <f t="shared" si="16"/>
        <v>1</v>
      </c>
    </row>
    <row r="247" spans="1:8">
      <c r="A247" s="125">
        <v>236</v>
      </c>
      <c r="B247" s="126"/>
      <c r="C247" s="128"/>
      <c r="D247" s="132" t="str">
        <f t="shared" si="13"/>
        <v/>
      </c>
      <c r="E247" s="125"/>
      <c r="F247" s="68" t="str">
        <f t="shared" si="14"/>
        <v/>
      </c>
      <c r="G247" s="64" t="b">
        <f t="shared" si="15"/>
        <v>0</v>
      </c>
      <c r="H247" s="65">
        <f t="shared" si="16"/>
        <v>1</v>
      </c>
    </row>
    <row r="248" spans="1:8">
      <c r="A248" s="125">
        <v>237</v>
      </c>
      <c r="B248" s="126"/>
      <c r="C248" s="128"/>
      <c r="D248" s="132" t="str">
        <f t="shared" si="13"/>
        <v/>
      </c>
      <c r="E248" s="125"/>
      <c r="F248" s="68" t="str">
        <f t="shared" si="14"/>
        <v/>
      </c>
      <c r="G248" s="64" t="b">
        <f t="shared" si="15"/>
        <v>0</v>
      </c>
      <c r="H248" s="65">
        <f t="shared" si="16"/>
        <v>1</v>
      </c>
    </row>
    <row r="249" spans="1:8">
      <c r="A249" s="125">
        <v>238</v>
      </c>
      <c r="B249" s="126"/>
      <c r="C249" s="128"/>
      <c r="D249" s="132" t="str">
        <f t="shared" si="13"/>
        <v/>
      </c>
      <c r="E249" s="125"/>
      <c r="F249" s="68" t="str">
        <f t="shared" si="14"/>
        <v/>
      </c>
      <c r="G249" s="64" t="b">
        <f t="shared" si="15"/>
        <v>0</v>
      </c>
      <c r="H249" s="65">
        <f t="shared" si="16"/>
        <v>1</v>
      </c>
    </row>
    <row r="250" spans="1:8">
      <c r="A250" s="125">
        <v>239</v>
      </c>
      <c r="B250" s="126"/>
      <c r="C250" s="128"/>
      <c r="D250" s="132" t="str">
        <f t="shared" si="13"/>
        <v/>
      </c>
      <c r="E250" s="125"/>
      <c r="F250" s="68" t="str">
        <f t="shared" si="14"/>
        <v/>
      </c>
      <c r="G250" s="64" t="b">
        <f t="shared" si="15"/>
        <v>0</v>
      </c>
      <c r="H250" s="65">
        <f t="shared" si="16"/>
        <v>1</v>
      </c>
    </row>
    <row r="251" spans="1:8">
      <c r="A251" s="125">
        <v>240</v>
      </c>
      <c r="B251" s="126"/>
      <c r="C251" s="128"/>
      <c r="D251" s="132" t="str">
        <f t="shared" si="13"/>
        <v/>
      </c>
      <c r="E251" s="125"/>
      <c r="F251" s="68" t="str">
        <f t="shared" si="14"/>
        <v/>
      </c>
      <c r="G251" s="64" t="b">
        <f t="shared" si="15"/>
        <v>0</v>
      </c>
      <c r="H251" s="65">
        <f t="shared" si="16"/>
        <v>1</v>
      </c>
    </row>
    <row r="252" spans="1:8">
      <c r="A252" s="125">
        <v>241</v>
      </c>
      <c r="B252" s="126"/>
      <c r="C252" s="128"/>
      <c r="D252" s="132" t="str">
        <f t="shared" si="13"/>
        <v/>
      </c>
      <c r="E252" s="125"/>
      <c r="F252" s="68" t="str">
        <f t="shared" si="14"/>
        <v/>
      </c>
      <c r="G252" s="64" t="b">
        <f t="shared" si="15"/>
        <v>0</v>
      </c>
      <c r="H252" s="65">
        <f t="shared" si="16"/>
        <v>1</v>
      </c>
    </row>
    <row r="253" spans="1:8">
      <c r="A253" s="125">
        <v>242</v>
      </c>
      <c r="B253" s="126"/>
      <c r="C253" s="128"/>
      <c r="D253" s="132" t="str">
        <f t="shared" si="13"/>
        <v/>
      </c>
      <c r="E253" s="125"/>
      <c r="F253" s="68" t="str">
        <f t="shared" si="14"/>
        <v/>
      </c>
      <c r="G253" s="64" t="b">
        <f t="shared" si="15"/>
        <v>0</v>
      </c>
      <c r="H253" s="65">
        <f t="shared" si="16"/>
        <v>1</v>
      </c>
    </row>
    <row r="254" spans="1:8">
      <c r="A254" s="125">
        <v>243</v>
      </c>
      <c r="B254" s="126"/>
      <c r="C254" s="128"/>
      <c r="D254" s="132" t="str">
        <f t="shared" si="13"/>
        <v/>
      </c>
      <c r="E254" s="125"/>
      <c r="F254" s="68" t="str">
        <f t="shared" si="14"/>
        <v/>
      </c>
      <c r="G254" s="64" t="b">
        <f t="shared" si="15"/>
        <v>0</v>
      </c>
      <c r="H254" s="65">
        <f t="shared" si="16"/>
        <v>1</v>
      </c>
    </row>
    <row r="255" spans="1:8">
      <c r="A255" s="125">
        <v>244</v>
      </c>
      <c r="B255" s="126"/>
      <c r="C255" s="128"/>
      <c r="D255" s="132" t="str">
        <f t="shared" si="13"/>
        <v/>
      </c>
      <c r="E255" s="125"/>
      <c r="F255" s="68" t="str">
        <f t="shared" si="14"/>
        <v/>
      </c>
      <c r="G255" s="64" t="b">
        <f t="shared" si="15"/>
        <v>0</v>
      </c>
      <c r="H255" s="65">
        <f t="shared" si="16"/>
        <v>1</v>
      </c>
    </row>
    <row r="256" spans="1:8">
      <c r="A256" s="125">
        <v>245</v>
      </c>
      <c r="B256" s="126"/>
      <c r="C256" s="128"/>
      <c r="D256" s="132" t="str">
        <f t="shared" si="13"/>
        <v/>
      </c>
      <c r="E256" s="125"/>
      <c r="F256" s="68" t="str">
        <f t="shared" si="14"/>
        <v/>
      </c>
      <c r="G256" s="64" t="b">
        <f t="shared" si="15"/>
        <v>0</v>
      </c>
      <c r="H256" s="65">
        <f t="shared" si="16"/>
        <v>1</v>
      </c>
    </row>
    <row r="257" spans="1:8">
      <c r="A257" s="125">
        <v>246</v>
      </c>
      <c r="B257" s="126"/>
      <c r="C257" s="128"/>
      <c r="D257" s="132" t="str">
        <f t="shared" si="13"/>
        <v/>
      </c>
      <c r="E257" s="125"/>
      <c r="F257" s="68" t="str">
        <f t="shared" si="14"/>
        <v/>
      </c>
      <c r="G257" s="64" t="b">
        <f t="shared" si="15"/>
        <v>0</v>
      </c>
      <c r="H257" s="65">
        <f t="shared" si="16"/>
        <v>1</v>
      </c>
    </row>
    <row r="258" spans="1:8">
      <c r="A258" s="125">
        <v>247</v>
      </c>
      <c r="B258" s="126"/>
      <c r="C258" s="128"/>
      <c r="D258" s="132" t="str">
        <f t="shared" si="13"/>
        <v/>
      </c>
      <c r="E258" s="125"/>
      <c r="F258" s="68" t="str">
        <f t="shared" si="14"/>
        <v/>
      </c>
      <c r="G258" s="64" t="b">
        <f t="shared" si="15"/>
        <v>0</v>
      </c>
      <c r="H258" s="65">
        <f t="shared" si="16"/>
        <v>1</v>
      </c>
    </row>
    <row r="259" spans="1:8">
      <c r="A259" s="125">
        <v>248</v>
      </c>
      <c r="B259" s="126"/>
      <c r="C259" s="128"/>
      <c r="D259" s="132" t="str">
        <f t="shared" si="13"/>
        <v/>
      </c>
      <c r="E259" s="125"/>
      <c r="F259" s="68" t="str">
        <f t="shared" si="14"/>
        <v/>
      </c>
      <c r="G259" s="64" t="b">
        <f t="shared" si="15"/>
        <v>0</v>
      </c>
      <c r="H259" s="65">
        <f t="shared" si="16"/>
        <v>1</v>
      </c>
    </row>
    <row r="260" spans="1:8">
      <c r="A260" s="125">
        <v>249</v>
      </c>
      <c r="B260" s="126"/>
      <c r="C260" s="128"/>
      <c r="D260" s="132" t="str">
        <f t="shared" si="13"/>
        <v/>
      </c>
      <c r="E260" s="125"/>
      <c r="F260" s="68" t="str">
        <f t="shared" si="14"/>
        <v/>
      </c>
      <c r="G260" s="64" t="b">
        <f t="shared" si="15"/>
        <v>0</v>
      </c>
      <c r="H260" s="65">
        <f t="shared" si="16"/>
        <v>1</v>
      </c>
    </row>
    <row r="261" spans="1:8">
      <c r="A261" s="125">
        <v>250</v>
      </c>
      <c r="B261" s="126"/>
      <c r="C261" s="128"/>
      <c r="D261" s="132" t="str">
        <f t="shared" si="13"/>
        <v/>
      </c>
      <c r="E261" s="125"/>
      <c r="F261" s="68" t="str">
        <f t="shared" si="14"/>
        <v/>
      </c>
      <c r="G261" s="64" t="b">
        <f t="shared" si="15"/>
        <v>0</v>
      </c>
      <c r="H261" s="65">
        <f t="shared" si="16"/>
        <v>1</v>
      </c>
    </row>
  </sheetData>
  <sheetProtection algorithmName="SHA-512" hashValue="FdagDkfH0vMEeZ+TtzM2gsMb5+Rwru6ARg7ept96cZ6tA+L9g4bOG0JThVhHOa/O+JN2rw5F2+la785L1kS2BQ==" saltValue="NsgdeXXcwE8zN93eRHBcwA=="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D12" sqref="D12:D14"/>
    </sheetView>
  </sheetViews>
  <sheetFormatPr defaultColWidth="9.140625" defaultRowHeight="15.75"/>
  <cols>
    <col min="1" max="1" width="5.7109375" style="53" customWidth="1"/>
    <col min="2" max="2" width="68.7109375" style="57" customWidth="1"/>
    <col min="3" max="3" width="24.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0" width="9.140625" customWidth="1"/>
    <col min="11" max="19" width="9.140625" style="57" customWidth="1"/>
    <col min="20" max="16384" width="9.140625" style="57"/>
  </cols>
  <sheetData>
    <row r="1" spans="1:10" s="53" customFormat="1">
      <c r="A1" s="52" t="s">
        <v>483</v>
      </c>
      <c r="D1" s="54"/>
      <c r="E1" s="56"/>
      <c r="F1" s="46"/>
      <c r="G1" s="55"/>
      <c r="J1"/>
    </row>
    <row r="2" spans="1:10" s="53" customFormat="1">
      <c r="A2" s="133" t="str">
        <f>IF(ISBLANK(facultate), IF(ISBLANK(departament),"","Departament " &amp; departament), "Facultatea " &amp; facultate)</f>
        <v>Facultatea Științe ale Comunicării</v>
      </c>
      <c r="D2" s="54"/>
      <c r="E2" s="56"/>
      <c r="F2" s="46"/>
      <c r="G2" s="55"/>
      <c r="J2"/>
    </row>
    <row r="3" spans="1:10" s="53" customFormat="1">
      <c r="A3" s="133" t="str">
        <f>IF(ISBLANK(departament),"","Departamentul " &amp; departament)</f>
        <v>Departamentul Comunicare și Limbi Străine</v>
      </c>
      <c r="D3" s="54"/>
      <c r="E3" s="56"/>
      <c r="F3" s="46"/>
      <c r="G3" s="55"/>
      <c r="J3"/>
    </row>
    <row r="4" spans="1:10">
      <c r="A4" s="448" t="s">
        <v>836</v>
      </c>
      <c r="B4" s="448"/>
      <c r="C4" s="448"/>
      <c r="D4" s="448"/>
      <c r="E4" s="448"/>
      <c r="F4" s="448"/>
      <c r="G4" s="448"/>
      <c r="H4" s="448"/>
    </row>
    <row r="5" spans="1:10" ht="51.75" customHeight="1">
      <c r="A5" s="454" t="s">
        <v>900</v>
      </c>
      <c r="B5" s="454"/>
      <c r="C5" s="454"/>
      <c r="D5" s="454"/>
      <c r="E5" s="454"/>
      <c r="F5" s="301"/>
      <c r="G5" s="196"/>
    </row>
    <row r="6" spans="1:10" ht="13.5" customHeight="1">
      <c r="D6" s="57"/>
      <c r="E6" s="305"/>
      <c r="F6" s="305" t="str">
        <f>CONCATENATE(functie," ",nume_candidat)</f>
        <v>Profesor Pop Mirela-Cristina</v>
      </c>
    </row>
    <row r="7" spans="1:10" ht="18.75" customHeight="1">
      <c r="A7" s="446" t="s">
        <v>338</v>
      </c>
      <c r="B7" s="446" t="s">
        <v>901</v>
      </c>
      <c r="C7" s="446" t="s">
        <v>899</v>
      </c>
      <c r="D7" s="456" t="s">
        <v>2</v>
      </c>
      <c r="E7" s="446" t="s">
        <v>544</v>
      </c>
      <c r="F7" s="456" t="s">
        <v>1102</v>
      </c>
      <c r="G7" s="446" t="s">
        <v>4</v>
      </c>
      <c r="H7" s="467" t="s">
        <v>541</v>
      </c>
      <c r="I7" s="453" t="s">
        <v>551</v>
      </c>
    </row>
    <row r="8" spans="1:10" ht="18.75" customHeight="1">
      <c r="A8" s="463"/>
      <c r="B8" s="463"/>
      <c r="C8" s="463"/>
      <c r="D8" s="457"/>
      <c r="E8" s="463"/>
      <c r="F8" s="457"/>
      <c r="G8" s="463"/>
      <c r="H8" s="468"/>
      <c r="I8" s="453"/>
    </row>
    <row r="9" spans="1:10" ht="18.75" customHeight="1">
      <c r="A9" s="463"/>
      <c r="B9" s="463"/>
      <c r="C9" s="463"/>
      <c r="D9" s="457"/>
      <c r="E9" s="447"/>
      <c r="F9" s="457"/>
      <c r="G9" s="447"/>
      <c r="H9" s="468"/>
      <c r="I9" s="453"/>
    </row>
    <row r="10" spans="1:10" ht="18.75" customHeight="1">
      <c r="A10" s="447"/>
      <c r="B10" s="447"/>
      <c r="C10" s="447"/>
      <c r="D10" s="458"/>
      <c r="E10" s="263" t="str">
        <f>CONCATENATE("ultimii ",durata_evaluare," ani")</f>
        <v>ultimii 5 ani</v>
      </c>
      <c r="F10" s="458"/>
      <c r="G10" s="263" t="str">
        <f>CONCATENATE("ultimii                                  ",durata_evaluare," ani")</f>
        <v>ultimii                                  5 ani</v>
      </c>
      <c r="H10" s="469"/>
      <c r="I10" s="453"/>
    </row>
    <row r="11" spans="1:10">
      <c r="A11" s="79"/>
      <c r="B11" s="58"/>
      <c r="C11" s="58"/>
      <c r="D11" s="29"/>
      <c r="E11" s="302">
        <f>SUMIF(E12:E1012,"&gt;0")</f>
        <v>0</v>
      </c>
      <c r="F11" s="360"/>
      <c r="G11" s="67">
        <f>SUMIF(G12:G1110,"&gt;0")</f>
        <v>0</v>
      </c>
      <c r="H11" s="261"/>
    </row>
    <row r="12" spans="1:10">
      <c r="A12" s="36">
        <v>1</v>
      </c>
      <c r="B12" s="7"/>
      <c r="C12" s="169"/>
      <c r="D12" s="189"/>
      <c r="E12" s="303" t="str">
        <f t="shared" ref="E12:E75" si="0">IF(OR($B12="",,$D12&lt;an_initial,$D12&gt;an_final),"",C12/100)</f>
        <v/>
      </c>
      <c r="F12" s="36"/>
      <c r="G12" s="68" t="str">
        <f t="shared" ref="G12:G75" si="1">IF(OR($B12="",,$D12="",$D12&gt;an_final),"",IF($D12&gt;=an_initial,1,""))</f>
        <v/>
      </c>
      <c r="H12" s="64" t="b">
        <f t="shared" ref="H12:H75" si="2">IF(nume_candidat="",FALSE,ISNUMBER(SEARCH(nume_candidat,$B12)))</f>
        <v>0</v>
      </c>
      <c r="I12" s="65">
        <f t="shared" ref="I12" si="3">LEN(B12)-LEN(SUBSTITUTE(B12,",",""))+1</f>
        <v>1</v>
      </c>
    </row>
    <row r="13" spans="1:10">
      <c r="A13" s="36">
        <v>2</v>
      </c>
      <c r="B13" s="7"/>
      <c r="C13" s="169"/>
      <c r="D13" s="189"/>
      <c r="E13" s="303" t="str">
        <f t="shared" si="0"/>
        <v/>
      </c>
      <c r="F13" s="36"/>
      <c r="G13" s="68" t="str">
        <f t="shared" si="1"/>
        <v/>
      </c>
      <c r="H13" s="64" t="b">
        <f t="shared" si="2"/>
        <v>0</v>
      </c>
      <c r="I13" s="65">
        <f t="shared" ref="I13:I76" si="4">LEN(B13)-LEN(SUBSTITUTE(B13,",",""))+1</f>
        <v>1</v>
      </c>
    </row>
    <row r="14" spans="1:10">
      <c r="A14" s="36">
        <v>3</v>
      </c>
      <c r="B14" s="7"/>
      <c r="C14" s="169"/>
      <c r="D14" s="189"/>
      <c r="E14" s="303" t="str">
        <f t="shared" si="0"/>
        <v/>
      </c>
      <c r="F14" s="36"/>
      <c r="G14" s="68" t="str">
        <f t="shared" si="1"/>
        <v/>
      </c>
      <c r="H14" s="64" t="b">
        <f t="shared" si="2"/>
        <v>0</v>
      </c>
      <c r="I14" s="65">
        <f t="shared" si="4"/>
        <v>1</v>
      </c>
    </row>
    <row r="15" spans="1:10">
      <c r="A15" s="36">
        <v>4</v>
      </c>
      <c r="B15" s="6"/>
      <c r="C15" s="170"/>
      <c r="D15" s="188"/>
      <c r="E15" s="303" t="str">
        <f t="shared" si="0"/>
        <v/>
      </c>
      <c r="F15" s="36"/>
      <c r="G15" s="68" t="str">
        <f t="shared" si="1"/>
        <v/>
      </c>
      <c r="H15" s="64" t="b">
        <f t="shared" si="2"/>
        <v>0</v>
      </c>
      <c r="I15" s="65">
        <f t="shared" si="4"/>
        <v>1</v>
      </c>
    </row>
    <row r="16" spans="1:10">
      <c r="A16" s="36">
        <v>5</v>
      </c>
      <c r="B16" s="6"/>
      <c r="C16" s="170"/>
      <c r="D16" s="188"/>
      <c r="E16" s="303" t="str">
        <f t="shared" si="0"/>
        <v/>
      </c>
      <c r="F16" s="36"/>
      <c r="G16" s="68" t="str">
        <f t="shared" si="1"/>
        <v/>
      </c>
      <c r="H16" s="64" t="b">
        <f t="shared" si="2"/>
        <v>0</v>
      </c>
      <c r="I16" s="65">
        <f t="shared" si="4"/>
        <v>1</v>
      </c>
    </row>
    <row r="17" spans="1:9">
      <c r="A17" s="36">
        <v>6</v>
      </c>
      <c r="B17" s="6"/>
      <c r="C17" s="170"/>
      <c r="D17" s="188"/>
      <c r="E17" s="303" t="str">
        <f t="shared" si="0"/>
        <v/>
      </c>
      <c r="F17" s="36"/>
      <c r="G17" s="68" t="str">
        <f t="shared" si="1"/>
        <v/>
      </c>
      <c r="H17" s="64" t="b">
        <f t="shared" si="2"/>
        <v>0</v>
      </c>
      <c r="I17" s="65">
        <f t="shared" si="4"/>
        <v>1</v>
      </c>
    </row>
    <row r="18" spans="1:9">
      <c r="A18" s="36">
        <v>7</v>
      </c>
      <c r="B18" s="6"/>
      <c r="C18" s="170"/>
      <c r="D18" s="188"/>
      <c r="E18" s="303" t="str">
        <f t="shared" si="0"/>
        <v/>
      </c>
      <c r="F18" s="36"/>
      <c r="G18" s="68" t="str">
        <f t="shared" si="1"/>
        <v/>
      </c>
      <c r="H18" s="64" t="b">
        <f t="shared" si="2"/>
        <v>0</v>
      </c>
      <c r="I18" s="65">
        <f t="shared" si="4"/>
        <v>1</v>
      </c>
    </row>
    <row r="19" spans="1:9">
      <c r="A19" s="36">
        <v>8</v>
      </c>
      <c r="B19" s="6"/>
      <c r="C19" s="170"/>
      <c r="D19" s="188"/>
      <c r="E19" s="303" t="str">
        <f t="shared" si="0"/>
        <v/>
      </c>
      <c r="F19" s="36"/>
      <c r="G19" s="68" t="str">
        <f t="shared" si="1"/>
        <v/>
      </c>
      <c r="H19" s="64" t="b">
        <f t="shared" si="2"/>
        <v>0</v>
      </c>
      <c r="I19" s="65">
        <f t="shared" si="4"/>
        <v>1</v>
      </c>
    </row>
    <row r="20" spans="1:9">
      <c r="A20" s="36">
        <v>9</v>
      </c>
      <c r="B20" s="6"/>
      <c r="C20" s="170"/>
      <c r="D20" s="188"/>
      <c r="E20" s="303" t="str">
        <f t="shared" si="0"/>
        <v/>
      </c>
      <c r="F20" s="36"/>
      <c r="G20" s="68" t="str">
        <f t="shared" si="1"/>
        <v/>
      </c>
      <c r="H20" s="64" t="b">
        <f t="shared" si="2"/>
        <v>0</v>
      </c>
      <c r="I20" s="65">
        <f t="shared" si="4"/>
        <v>1</v>
      </c>
    </row>
    <row r="21" spans="1:9">
      <c r="A21" s="36">
        <v>10</v>
      </c>
      <c r="B21" s="6"/>
      <c r="C21" s="170"/>
      <c r="D21" s="188"/>
      <c r="E21" s="303" t="str">
        <f t="shared" si="0"/>
        <v/>
      </c>
      <c r="F21" s="36"/>
      <c r="G21" s="68" t="str">
        <f t="shared" si="1"/>
        <v/>
      </c>
      <c r="H21" s="64" t="b">
        <f t="shared" si="2"/>
        <v>0</v>
      </c>
      <c r="I21" s="65">
        <f t="shared" si="4"/>
        <v>1</v>
      </c>
    </row>
    <row r="22" spans="1:9">
      <c r="A22" s="36">
        <v>11</v>
      </c>
      <c r="B22" s="6"/>
      <c r="C22" s="170"/>
      <c r="D22" s="188"/>
      <c r="E22" s="303" t="str">
        <f t="shared" si="0"/>
        <v/>
      </c>
      <c r="F22" s="36"/>
      <c r="G22" s="68" t="str">
        <f t="shared" si="1"/>
        <v/>
      </c>
      <c r="H22" s="64" t="b">
        <f t="shared" si="2"/>
        <v>0</v>
      </c>
      <c r="I22" s="65">
        <f t="shared" si="4"/>
        <v>1</v>
      </c>
    </row>
    <row r="23" spans="1:9">
      <c r="A23" s="36">
        <v>12</v>
      </c>
      <c r="B23" s="6"/>
      <c r="C23" s="170"/>
      <c r="D23" s="188"/>
      <c r="E23" s="303" t="str">
        <f t="shared" si="0"/>
        <v/>
      </c>
      <c r="F23" s="36"/>
      <c r="G23" s="68" t="str">
        <f t="shared" si="1"/>
        <v/>
      </c>
      <c r="H23" s="64" t="b">
        <f t="shared" si="2"/>
        <v>0</v>
      </c>
      <c r="I23" s="65">
        <f t="shared" si="4"/>
        <v>1</v>
      </c>
    </row>
    <row r="24" spans="1:9">
      <c r="A24" s="36">
        <v>13</v>
      </c>
      <c r="B24" s="6"/>
      <c r="C24" s="170"/>
      <c r="D24" s="188"/>
      <c r="E24" s="303" t="str">
        <f t="shared" si="0"/>
        <v/>
      </c>
      <c r="F24" s="36"/>
      <c r="G24" s="68" t="str">
        <f t="shared" si="1"/>
        <v/>
      </c>
      <c r="H24" s="64" t="b">
        <f t="shared" si="2"/>
        <v>0</v>
      </c>
      <c r="I24" s="65">
        <f t="shared" si="4"/>
        <v>1</v>
      </c>
    </row>
    <row r="25" spans="1:9">
      <c r="A25" s="36">
        <v>14</v>
      </c>
      <c r="B25" s="6"/>
      <c r="C25" s="170"/>
      <c r="D25" s="188"/>
      <c r="E25" s="303" t="str">
        <f t="shared" si="0"/>
        <v/>
      </c>
      <c r="F25" s="36"/>
      <c r="G25" s="68" t="str">
        <f t="shared" si="1"/>
        <v/>
      </c>
      <c r="H25" s="64" t="b">
        <f t="shared" si="2"/>
        <v>0</v>
      </c>
      <c r="I25" s="65">
        <f t="shared" si="4"/>
        <v>1</v>
      </c>
    </row>
    <row r="26" spans="1:9">
      <c r="A26" s="36">
        <v>15</v>
      </c>
      <c r="B26" s="6"/>
      <c r="C26" s="170"/>
      <c r="D26" s="188"/>
      <c r="E26" s="303" t="str">
        <f t="shared" si="0"/>
        <v/>
      </c>
      <c r="F26" s="36"/>
      <c r="G26" s="68" t="str">
        <f t="shared" si="1"/>
        <v/>
      </c>
      <c r="H26" s="64" t="b">
        <f t="shared" si="2"/>
        <v>0</v>
      </c>
      <c r="I26" s="65">
        <f t="shared" si="4"/>
        <v>1</v>
      </c>
    </row>
    <row r="27" spans="1:9">
      <c r="A27" s="36">
        <v>16</v>
      </c>
      <c r="B27" s="6"/>
      <c r="C27" s="170"/>
      <c r="D27" s="188"/>
      <c r="E27" s="303" t="str">
        <f t="shared" si="0"/>
        <v/>
      </c>
      <c r="F27" s="36"/>
      <c r="G27" s="68" t="str">
        <f t="shared" si="1"/>
        <v/>
      </c>
      <c r="H27" s="64" t="b">
        <f t="shared" si="2"/>
        <v>0</v>
      </c>
      <c r="I27" s="65">
        <f t="shared" si="4"/>
        <v>1</v>
      </c>
    </row>
    <row r="28" spans="1:9">
      <c r="A28" s="36">
        <v>17</v>
      </c>
      <c r="B28" s="6"/>
      <c r="C28" s="170"/>
      <c r="D28" s="188"/>
      <c r="E28" s="303" t="str">
        <f t="shared" si="0"/>
        <v/>
      </c>
      <c r="F28" s="36"/>
      <c r="G28" s="68" t="str">
        <f t="shared" si="1"/>
        <v/>
      </c>
      <c r="H28" s="64" t="b">
        <f t="shared" si="2"/>
        <v>0</v>
      </c>
      <c r="I28" s="65">
        <f t="shared" si="4"/>
        <v>1</v>
      </c>
    </row>
    <row r="29" spans="1:9">
      <c r="A29" s="36">
        <v>18</v>
      </c>
      <c r="B29" s="6"/>
      <c r="C29" s="170"/>
      <c r="D29" s="188"/>
      <c r="E29" s="303" t="str">
        <f t="shared" si="0"/>
        <v/>
      </c>
      <c r="F29" s="36"/>
      <c r="G29" s="68" t="str">
        <f t="shared" si="1"/>
        <v/>
      </c>
      <c r="H29" s="64" t="b">
        <f t="shared" si="2"/>
        <v>0</v>
      </c>
      <c r="I29" s="65">
        <f t="shared" si="4"/>
        <v>1</v>
      </c>
    </row>
    <row r="30" spans="1:9">
      <c r="A30" s="36">
        <v>19</v>
      </c>
      <c r="B30" s="6"/>
      <c r="C30" s="170"/>
      <c r="D30" s="188"/>
      <c r="E30" s="303" t="str">
        <f t="shared" si="0"/>
        <v/>
      </c>
      <c r="F30" s="36"/>
      <c r="G30" s="68" t="str">
        <f t="shared" si="1"/>
        <v/>
      </c>
      <c r="H30" s="64" t="b">
        <f t="shared" si="2"/>
        <v>0</v>
      </c>
      <c r="I30" s="65">
        <f t="shared" si="4"/>
        <v>1</v>
      </c>
    </row>
    <row r="31" spans="1:9">
      <c r="A31" s="36">
        <v>20</v>
      </c>
      <c r="B31" s="6"/>
      <c r="C31" s="170"/>
      <c r="D31" s="188"/>
      <c r="E31" s="303" t="str">
        <f t="shared" si="0"/>
        <v/>
      </c>
      <c r="F31" s="36"/>
      <c r="G31" s="68" t="str">
        <f t="shared" si="1"/>
        <v/>
      </c>
      <c r="H31" s="64" t="b">
        <f t="shared" si="2"/>
        <v>0</v>
      </c>
      <c r="I31" s="65">
        <f t="shared" si="4"/>
        <v>1</v>
      </c>
    </row>
    <row r="32" spans="1:9">
      <c r="A32" s="36">
        <v>21</v>
      </c>
      <c r="B32" s="6"/>
      <c r="C32" s="170"/>
      <c r="D32" s="188"/>
      <c r="E32" s="303" t="str">
        <f t="shared" si="0"/>
        <v/>
      </c>
      <c r="F32" s="36"/>
      <c r="G32" s="68" t="str">
        <f t="shared" si="1"/>
        <v/>
      </c>
      <c r="H32" s="64" t="b">
        <f t="shared" si="2"/>
        <v>0</v>
      </c>
      <c r="I32" s="65">
        <f t="shared" si="4"/>
        <v>1</v>
      </c>
    </row>
    <row r="33" spans="1:9">
      <c r="A33" s="36">
        <v>22</v>
      </c>
      <c r="B33" s="6"/>
      <c r="C33" s="170"/>
      <c r="D33" s="188"/>
      <c r="E33" s="303" t="str">
        <f t="shared" si="0"/>
        <v/>
      </c>
      <c r="F33" s="36"/>
      <c r="G33" s="68" t="str">
        <f t="shared" si="1"/>
        <v/>
      </c>
      <c r="H33" s="64" t="b">
        <f t="shared" si="2"/>
        <v>0</v>
      </c>
      <c r="I33" s="65">
        <f t="shared" si="4"/>
        <v>1</v>
      </c>
    </row>
    <row r="34" spans="1:9">
      <c r="A34" s="36">
        <v>23</v>
      </c>
      <c r="B34" s="6"/>
      <c r="C34" s="170"/>
      <c r="D34" s="188"/>
      <c r="E34" s="303" t="str">
        <f t="shared" si="0"/>
        <v/>
      </c>
      <c r="F34" s="36"/>
      <c r="G34" s="68" t="str">
        <f t="shared" si="1"/>
        <v/>
      </c>
      <c r="H34" s="64" t="b">
        <f t="shared" si="2"/>
        <v>0</v>
      </c>
      <c r="I34" s="65">
        <f t="shared" si="4"/>
        <v>1</v>
      </c>
    </row>
    <row r="35" spans="1:9">
      <c r="A35" s="36">
        <v>24</v>
      </c>
      <c r="B35" s="6"/>
      <c r="C35" s="170"/>
      <c r="D35" s="188"/>
      <c r="E35" s="303" t="str">
        <f t="shared" si="0"/>
        <v/>
      </c>
      <c r="F35" s="36"/>
      <c r="G35" s="68" t="str">
        <f t="shared" si="1"/>
        <v/>
      </c>
      <c r="H35" s="64" t="b">
        <f t="shared" si="2"/>
        <v>0</v>
      </c>
      <c r="I35" s="65">
        <f t="shared" si="4"/>
        <v>1</v>
      </c>
    </row>
    <row r="36" spans="1:9">
      <c r="A36" s="36">
        <v>25</v>
      </c>
      <c r="B36" s="6"/>
      <c r="C36" s="170"/>
      <c r="D36" s="188"/>
      <c r="E36" s="303" t="str">
        <f t="shared" si="0"/>
        <v/>
      </c>
      <c r="F36" s="36"/>
      <c r="G36" s="68" t="str">
        <f t="shared" si="1"/>
        <v/>
      </c>
      <c r="H36" s="64" t="b">
        <f t="shared" si="2"/>
        <v>0</v>
      </c>
      <c r="I36" s="65">
        <f t="shared" si="4"/>
        <v>1</v>
      </c>
    </row>
    <row r="37" spans="1:9">
      <c r="A37" s="36">
        <v>26</v>
      </c>
      <c r="B37" s="6"/>
      <c r="C37" s="170"/>
      <c r="D37" s="188"/>
      <c r="E37" s="303" t="str">
        <f t="shared" si="0"/>
        <v/>
      </c>
      <c r="F37" s="36"/>
      <c r="G37" s="68" t="str">
        <f t="shared" si="1"/>
        <v/>
      </c>
      <c r="H37" s="64" t="b">
        <f t="shared" si="2"/>
        <v>0</v>
      </c>
      <c r="I37" s="65">
        <f t="shared" si="4"/>
        <v>1</v>
      </c>
    </row>
    <row r="38" spans="1:9">
      <c r="A38" s="36">
        <v>27</v>
      </c>
      <c r="B38" s="6"/>
      <c r="C38" s="170"/>
      <c r="D38" s="188"/>
      <c r="E38" s="303" t="str">
        <f t="shared" si="0"/>
        <v/>
      </c>
      <c r="F38" s="36"/>
      <c r="G38" s="68" t="str">
        <f t="shared" si="1"/>
        <v/>
      </c>
      <c r="H38" s="64" t="b">
        <f t="shared" si="2"/>
        <v>0</v>
      </c>
      <c r="I38" s="65">
        <f t="shared" si="4"/>
        <v>1</v>
      </c>
    </row>
    <row r="39" spans="1:9">
      <c r="A39" s="36">
        <v>28</v>
      </c>
      <c r="B39" s="6"/>
      <c r="C39" s="170"/>
      <c r="D39" s="188"/>
      <c r="E39" s="303" t="str">
        <f t="shared" si="0"/>
        <v/>
      </c>
      <c r="F39" s="36"/>
      <c r="G39" s="68" t="str">
        <f t="shared" si="1"/>
        <v/>
      </c>
      <c r="H39" s="64" t="b">
        <f t="shared" si="2"/>
        <v>0</v>
      </c>
      <c r="I39" s="65">
        <f t="shared" si="4"/>
        <v>1</v>
      </c>
    </row>
    <row r="40" spans="1:9">
      <c r="A40" s="36">
        <v>29</v>
      </c>
      <c r="B40" s="6"/>
      <c r="C40" s="170"/>
      <c r="D40" s="188"/>
      <c r="E40" s="303" t="str">
        <f t="shared" si="0"/>
        <v/>
      </c>
      <c r="F40" s="36"/>
      <c r="G40" s="68" t="str">
        <f t="shared" si="1"/>
        <v/>
      </c>
      <c r="H40" s="64" t="b">
        <f t="shared" si="2"/>
        <v>0</v>
      </c>
      <c r="I40" s="65">
        <f t="shared" si="4"/>
        <v>1</v>
      </c>
    </row>
    <row r="41" spans="1:9">
      <c r="A41" s="36">
        <v>30</v>
      </c>
      <c r="B41" s="6"/>
      <c r="C41" s="170"/>
      <c r="D41" s="188"/>
      <c r="E41" s="303" t="str">
        <f t="shared" si="0"/>
        <v/>
      </c>
      <c r="F41" s="36"/>
      <c r="G41" s="68" t="str">
        <f t="shared" si="1"/>
        <v/>
      </c>
      <c r="H41" s="64" t="b">
        <f t="shared" si="2"/>
        <v>0</v>
      </c>
      <c r="I41" s="65">
        <f t="shared" si="4"/>
        <v>1</v>
      </c>
    </row>
    <row r="42" spans="1:9">
      <c r="A42" s="36">
        <v>31</v>
      </c>
      <c r="B42" s="6"/>
      <c r="C42" s="170"/>
      <c r="D42" s="188"/>
      <c r="E42" s="303" t="str">
        <f t="shared" si="0"/>
        <v/>
      </c>
      <c r="F42" s="36"/>
      <c r="G42" s="68" t="str">
        <f t="shared" si="1"/>
        <v/>
      </c>
      <c r="H42" s="64" t="b">
        <f t="shared" si="2"/>
        <v>0</v>
      </c>
      <c r="I42" s="65">
        <f t="shared" si="4"/>
        <v>1</v>
      </c>
    </row>
    <row r="43" spans="1:9">
      <c r="A43" s="36">
        <v>32</v>
      </c>
      <c r="B43" s="6"/>
      <c r="C43" s="170"/>
      <c r="D43" s="188"/>
      <c r="E43" s="303" t="str">
        <f t="shared" si="0"/>
        <v/>
      </c>
      <c r="F43" s="36"/>
      <c r="G43" s="68" t="str">
        <f t="shared" si="1"/>
        <v/>
      </c>
      <c r="H43" s="64" t="b">
        <f t="shared" si="2"/>
        <v>0</v>
      </c>
      <c r="I43" s="65">
        <f t="shared" si="4"/>
        <v>1</v>
      </c>
    </row>
    <row r="44" spans="1:9">
      <c r="A44" s="36">
        <v>33</v>
      </c>
      <c r="B44" s="6"/>
      <c r="C44" s="170"/>
      <c r="D44" s="188"/>
      <c r="E44" s="303" t="str">
        <f t="shared" si="0"/>
        <v/>
      </c>
      <c r="F44" s="36"/>
      <c r="G44" s="68" t="str">
        <f t="shared" si="1"/>
        <v/>
      </c>
      <c r="H44" s="64" t="b">
        <f t="shared" si="2"/>
        <v>0</v>
      </c>
      <c r="I44" s="65">
        <f t="shared" si="4"/>
        <v>1</v>
      </c>
    </row>
    <row r="45" spans="1:9">
      <c r="A45" s="36">
        <v>34</v>
      </c>
      <c r="B45" s="6"/>
      <c r="C45" s="170"/>
      <c r="D45" s="188"/>
      <c r="E45" s="303" t="str">
        <f t="shared" si="0"/>
        <v/>
      </c>
      <c r="F45" s="36"/>
      <c r="G45" s="68" t="str">
        <f t="shared" si="1"/>
        <v/>
      </c>
      <c r="H45" s="64" t="b">
        <f t="shared" si="2"/>
        <v>0</v>
      </c>
      <c r="I45" s="65">
        <f t="shared" si="4"/>
        <v>1</v>
      </c>
    </row>
    <row r="46" spans="1:9">
      <c r="A46" s="36">
        <v>35</v>
      </c>
      <c r="B46" s="6"/>
      <c r="C46" s="170"/>
      <c r="D46" s="188"/>
      <c r="E46" s="303" t="str">
        <f t="shared" si="0"/>
        <v/>
      </c>
      <c r="F46" s="36"/>
      <c r="G46" s="68" t="str">
        <f t="shared" si="1"/>
        <v/>
      </c>
      <c r="H46" s="64" t="b">
        <f t="shared" si="2"/>
        <v>0</v>
      </c>
      <c r="I46" s="65">
        <f t="shared" si="4"/>
        <v>1</v>
      </c>
    </row>
    <row r="47" spans="1:9">
      <c r="A47" s="36">
        <v>36</v>
      </c>
      <c r="B47" s="6"/>
      <c r="C47" s="170"/>
      <c r="D47" s="188"/>
      <c r="E47" s="303" t="str">
        <f t="shared" si="0"/>
        <v/>
      </c>
      <c r="F47" s="36"/>
      <c r="G47" s="68" t="str">
        <f t="shared" si="1"/>
        <v/>
      </c>
      <c r="H47" s="64" t="b">
        <f t="shared" si="2"/>
        <v>0</v>
      </c>
      <c r="I47" s="65">
        <f t="shared" si="4"/>
        <v>1</v>
      </c>
    </row>
    <row r="48" spans="1:9">
      <c r="A48" s="36">
        <v>37</v>
      </c>
      <c r="B48" s="6"/>
      <c r="C48" s="170"/>
      <c r="D48" s="188"/>
      <c r="E48" s="303" t="str">
        <f t="shared" si="0"/>
        <v/>
      </c>
      <c r="F48" s="36"/>
      <c r="G48" s="68" t="str">
        <f t="shared" si="1"/>
        <v/>
      </c>
      <c r="H48" s="64" t="b">
        <f t="shared" si="2"/>
        <v>0</v>
      </c>
      <c r="I48" s="65">
        <f t="shared" si="4"/>
        <v>1</v>
      </c>
    </row>
    <row r="49" spans="1:9">
      <c r="A49" s="36">
        <v>38</v>
      </c>
      <c r="B49" s="6"/>
      <c r="C49" s="170"/>
      <c r="D49" s="188"/>
      <c r="E49" s="303" t="str">
        <f t="shared" si="0"/>
        <v/>
      </c>
      <c r="F49" s="36"/>
      <c r="G49" s="68" t="str">
        <f t="shared" si="1"/>
        <v/>
      </c>
      <c r="H49" s="64" t="b">
        <f t="shared" si="2"/>
        <v>0</v>
      </c>
      <c r="I49" s="65">
        <f t="shared" si="4"/>
        <v>1</v>
      </c>
    </row>
    <row r="50" spans="1:9">
      <c r="A50" s="36">
        <v>39</v>
      </c>
      <c r="B50" s="6"/>
      <c r="C50" s="170"/>
      <c r="D50" s="188"/>
      <c r="E50" s="303" t="str">
        <f t="shared" si="0"/>
        <v/>
      </c>
      <c r="F50" s="36"/>
      <c r="G50" s="68" t="str">
        <f t="shared" si="1"/>
        <v/>
      </c>
      <c r="H50" s="64" t="b">
        <f t="shared" si="2"/>
        <v>0</v>
      </c>
      <c r="I50" s="65">
        <f t="shared" si="4"/>
        <v>1</v>
      </c>
    </row>
    <row r="51" spans="1:9">
      <c r="A51" s="36">
        <v>40</v>
      </c>
      <c r="B51" s="6"/>
      <c r="C51" s="170"/>
      <c r="D51" s="188"/>
      <c r="E51" s="303" t="str">
        <f t="shared" si="0"/>
        <v/>
      </c>
      <c r="F51" s="36"/>
      <c r="G51" s="68" t="str">
        <f t="shared" si="1"/>
        <v/>
      </c>
      <c r="H51" s="64" t="b">
        <f t="shared" si="2"/>
        <v>0</v>
      </c>
      <c r="I51" s="65">
        <f t="shared" si="4"/>
        <v>1</v>
      </c>
    </row>
    <row r="52" spans="1:9">
      <c r="A52" s="36">
        <v>41</v>
      </c>
      <c r="B52" s="6"/>
      <c r="C52" s="170"/>
      <c r="D52" s="188"/>
      <c r="E52" s="303" t="str">
        <f t="shared" si="0"/>
        <v/>
      </c>
      <c r="F52" s="36"/>
      <c r="G52" s="68" t="str">
        <f t="shared" si="1"/>
        <v/>
      </c>
      <c r="H52" s="64" t="b">
        <f t="shared" si="2"/>
        <v>0</v>
      </c>
      <c r="I52" s="65">
        <f t="shared" si="4"/>
        <v>1</v>
      </c>
    </row>
    <row r="53" spans="1:9">
      <c r="A53" s="36">
        <v>42</v>
      </c>
      <c r="B53" s="6"/>
      <c r="C53" s="170"/>
      <c r="D53" s="188"/>
      <c r="E53" s="303" t="str">
        <f t="shared" si="0"/>
        <v/>
      </c>
      <c r="F53" s="36"/>
      <c r="G53" s="68" t="str">
        <f t="shared" si="1"/>
        <v/>
      </c>
      <c r="H53" s="64" t="b">
        <f t="shared" si="2"/>
        <v>0</v>
      </c>
      <c r="I53" s="65">
        <f t="shared" si="4"/>
        <v>1</v>
      </c>
    </row>
    <row r="54" spans="1:9">
      <c r="A54" s="36">
        <v>43</v>
      </c>
      <c r="B54" s="6"/>
      <c r="C54" s="170"/>
      <c r="D54" s="188"/>
      <c r="E54" s="303" t="str">
        <f t="shared" si="0"/>
        <v/>
      </c>
      <c r="F54" s="36"/>
      <c r="G54" s="68" t="str">
        <f t="shared" si="1"/>
        <v/>
      </c>
      <c r="H54" s="64" t="b">
        <f t="shared" si="2"/>
        <v>0</v>
      </c>
      <c r="I54" s="65">
        <f t="shared" si="4"/>
        <v>1</v>
      </c>
    </row>
    <row r="55" spans="1:9">
      <c r="A55" s="36">
        <v>44</v>
      </c>
      <c r="B55" s="6"/>
      <c r="C55" s="170"/>
      <c r="D55" s="188"/>
      <c r="E55" s="303" t="str">
        <f t="shared" si="0"/>
        <v/>
      </c>
      <c r="F55" s="36"/>
      <c r="G55" s="68" t="str">
        <f t="shared" si="1"/>
        <v/>
      </c>
      <c r="H55" s="64" t="b">
        <f t="shared" si="2"/>
        <v>0</v>
      </c>
      <c r="I55" s="65">
        <f t="shared" si="4"/>
        <v>1</v>
      </c>
    </row>
    <row r="56" spans="1:9">
      <c r="A56" s="36">
        <v>45</v>
      </c>
      <c r="B56" s="6"/>
      <c r="C56" s="170"/>
      <c r="D56" s="188"/>
      <c r="E56" s="303" t="str">
        <f t="shared" si="0"/>
        <v/>
      </c>
      <c r="F56" s="36"/>
      <c r="G56" s="68" t="str">
        <f t="shared" si="1"/>
        <v/>
      </c>
      <c r="H56" s="64" t="b">
        <f t="shared" si="2"/>
        <v>0</v>
      </c>
      <c r="I56" s="65">
        <f t="shared" si="4"/>
        <v>1</v>
      </c>
    </row>
    <row r="57" spans="1:9">
      <c r="A57" s="36">
        <v>46</v>
      </c>
      <c r="B57" s="6"/>
      <c r="C57" s="170"/>
      <c r="D57" s="188"/>
      <c r="E57" s="303" t="str">
        <f t="shared" si="0"/>
        <v/>
      </c>
      <c r="F57" s="36"/>
      <c r="G57" s="68" t="str">
        <f t="shared" si="1"/>
        <v/>
      </c>
      <c r="H57" s="64" t="b">
        <f t="shared" si="2"/>
        <v>0</v>
      </c>
      <c r="I57" s="65">
        <f t="shared" si="4"/>
        <v>1</v>
      </c>
    </row>
    <row r="58" spans="1:9">
      <c r="A58" s="36">
        <v>47</v>
      </c>
      <c r="B58" s="6"/>
      <c r="C58" s="170"/>
      <c r="D58" s="188"/>
      <c r="E58" s="303" t="str">
        <f t="shared" si="0"/>
        <v/>
      </c>
      <c r="F58" s="36"/>
      <c r="G58" s="68" t="str">
        <f t="shared" si="1"/>
        <v/>
      </c>
      <c r="H58" s="64" t="b">
        <f t="shared" si="2"/>
        <v>0</v>
      </c>
      <c r="I58" s="65">
        <f t="shared" si="4"/>
        <v>1</v>
      </c>
    </row>
    <row r="59" spans="1:9">
      <c r="A59" s="36">
        <v>48</v>
      </c>
      <c r="B59" s="6"/>
      <c r="C59" s="170"/>
      <c r="D59" s="188"/>
      <c r="E59" s="303" t="str">
        <f t="shared" si="0"/>
        <v/>
      </c>
      <c r="F59" s="36"/>
      <c r="G59" s="68" t="str">
        <f t="shared" si="1"/>
        <v/>
      </c>
      <c r="H59" s="64" t="b">
        <f t="shared" si="2"/>
        <v>0</v>
      </c>
      <c r="I59" s="65">
        <f t="shared" si="4"/>
        <v>1</v>
      </c>
    </row>
    <row r="60" spans="1:9">
      <c r="A60" s="36">
        <v>49</v>
      </c>
      <c r="B60" s="6"/>
      <c r="C60" s="170"/>
      <c r="D60" s="188"/>
      <c r="E60" s="303" t="str">
        <f t="shared" si="0"/>
        <v/>
      </c>
      <c r="F60" s="36"/>
      <c r="G60" s="68" t="str">
        <f t="shared" si="1"/>
        <v/>
      </c>
      <c r="H60" s="64" t="b">
        <f t="shared" si="2"/>
        <v>0</v>
      </c>
      <c r="I60" s="65">
        <f t="shared" si="4"/>
        <v>1</v>
      </c>
    </row>
    <row r="61" spans="1:9">
      <c r="A61" s="36">
        <v>50</v>
      </c>
      <c r="B61" s="6"/>
      <c r="C61" s="170"/>
      <c r="D61" s="188"/>
      <c r="E61" s="303" t="str">
        <f t="shared" si="0"/>
        <v/>
      </c>
      <c r="F61" s="36"/>
      <c r="G61" s="68" t="str">
        <f t="shared" si="1"/>
        <v/>
      </c>
      <c r="H61" s="64" t="b">
        <f t="shared" si="2"/>
        <v>0</v>
      </c>
      <c r="I61" s="65">
        <f t="shared" si="4"/>
        <v>1</v>
      </c>
    </row>
    <row r="62" spans="1:9">
      <c r="A62" s="36">
        <v>51</v>
      </c>
      <c r="B62" s="6"/>
      <c r="C62" s="170"/>
      <c r="D62" s="188"/>
      <c r="E62" s="303" t="str">
        <f t="shared" si="0"/>
        <v/>
      </c>
      <c r="F62" s="36"/>
      <c r="G62" s="68" t="str">
        <f t="shared" si="1"/>
        <v/>
      </c>
      <c r="H62" s="64" t="b">
        <f t="shared" si="2"/>
        <v>0</v>
      </c>
      <c r="I62" s="65">
        <f t="shared" si="4"/>
        <v>1</v>
      </c>
    </row>
    <row r="63" spans="1:9">
      <c r="A63" s="36">
        <v>52</v>
      </c>
      <c r="B63" s="6"/>
      <c r="C63" s="170"/>
      <c r="D63" s="188"/>
      <c r="E63" s="303" t="str">
        <f t="shared" si="0"/>
        <v/>
      </c>
      <c r="F63" s="36"/>
      <c r="G63" s="68" t="str">
        <f t="shared" si="1"/>
        <v/>
      </c>
      <c r="H63" s="64" t="b">
        <f t="shared" si="2"/>
        <v>0</v>
      </c>
      <c r="I63" s="65">
        <f t="shared" si="4"/>
        <v>1</v>
      </c>
    </row>
    <row r="64" spans="1:9">
      <c r="A64" s="36">
        <v>53</v>
      </c>
      <c r="B64" s="6"/>
      <c r="C64" s="170"/>
      <c r="D64" s="188"/>
      <c r="E64" s="303" t="str">
        <f t="shared" si="0"/>
        <v/>
      </c>
      <c r="F64" s="36"/>
      <c r="G64" s="68" t="str">
        <f t="shared" si="1"/>
        <v/>
      </c>
      <c r="H64" s="64" t="b">
        <f t="shared" si="2"/>
        <v>0</v>
      </c>
      <c r="I64" s="65">
        <f t="shared" si="4"/>
        <v>1</v>
      </c>
    </row>
    <row r="65" spans="1:9">
      <c r="A65" s="36">
        <v>54</v>
      </c>
      <c r="B65" s="6"/>
      <c r="C65" s="170"/>
      <c r="D65" s="188"/>
      <c r="E65" s="303" t="str">
        <f t="shared" si="0"/>
        <v/>
      </c>
      <c r="F65" s="36"/>
      <c r="G65" s="68" t="str">
        <f t="shared" si="1"/>
        <v/>
      </c>
      <c r="H65" s="64" t="b">
        <f t="shared" si="2"/>
        <v>0</v>
      </c>
      <c r="I65" s="65">
        <f t="shared" si="4"/>
        <v>1</v>
      </c>
    </row>
    <row r="66" spans="1:9">
      <c r="A66" s="36">
        <v>55</v>
      </c>
      <c r="B66" s="6"/>
      <c r="C66" s="170"/>
      <c r="D66" s="188"/>
      <c r="E66" s="303" t="str">
        <f t="shared" si="0"/>
        <v/>
      </c>
      <c r="F66" s="36"/>
      <c r="G66" s="68" t="str">
        <f t="shared" si="1"/>
        <v/>
      </c>
      <c r="H66" s="64" t="b">
        <f t="shared" si="2"/>
        <v>0</v>
      </c>
      <c r="I66" s="65">
        <f t="shared" si="4"/>
        <v>1</v>
      </c>
    </row>
    <row r="67" spans="1:9">
      <c r="A67" s="36">
        <v>56</v>
      </c>
      <c r="B67" s="6"/>
      <c r="C67" s="170"/>
      <c r="D67" s="188"/>
      <c r="E67" s="303" t="str">
        <f t="shared" si="0"/>
        <v/>
      </c>
      <c r="F67" s="36"/>
      <c r="G67" s="68" t="str">
        <f t="shared" si="1"/>
        <v/>
      </c>
      <c r="H67" s="64" t="b">
        <f t="shared" si="2"/>
        <v>0</v>
      </c>
      <c r="I67" s="65">
        <f t="shared" si="4"/>
        <v>1</v>
      </c>
    </row>
    <row r="68" spans="1:9">
      <c r="A68" s="36">
        <v>57</v>
      </c>
      <c r="B68" s="6"/>
      <c r="C68" s="170"/>
      <c r="D68" s="188"/>
      <c r="E68" s="303" t="str">
        <f t="shared" si="0"/>
        <v/>
      </c>
      <c r="F68" s="36"/>
      <c r="G68" s="68" t="str">
        <f t="shared" si="1"/>
        <v/>
      </c>
      <c r="H68" s="64" t="b">
        <f t="shared" si="2"/>
        <v>0</v>
      </c>
      <c r="I68" s="65">
        <f t="shared" si="4"/>
        <v>1</v>
      </c>
    </row>
    <row r="69" spans="1:9">
      <c r="A69" s="36">
        <v>58</v>
      </c>
      <c r="B69" s="6"/>
      <c r="C69" s="170"/>
      <c r="D69" s="188"/>
      <c r="E69" s="303" t="str">
        <f t="shared" si="0"/>
        <v/>
      </c>
      <c r="F69" s="36"/>
      <c r="G69" s="68" t="str">
        <f t="shared" si="1"/>
        <v/>
      </c>
      <c r="H69" s="64" t="b">
        <f t="shared" si="2"/>
        <v>0</v>
      </c>
      <c r="I69" s="65">
        <f t="shared" si="4"/>
        <v>1</v>
      </c>
    </row>
    <row r="70" spans="1:9">
      <c r="A70" s="36">
        <v>59</v>
      </c>
      <c r="B70" s="6"/>
      <c r="C70" s="170"/>
      <c r="D70" s="188"/>
      <c r="E70" s="303" t="str">
        <f t="shared" si="0"/>
        <v/>
      </c>
      <c r="F70" s="36"/>
      <c r="G70" s="68" t="str">
        <f t="shared" si="1"/>
        <v/>
      </c>
      <c r="H70" s="64" t="b">
        <f t="shared" si="2"/>
        <v>0</v>
      </c>
      <c r="I70" s="65">
        <f t="shared" si="4"/>
        <v>1</v>
      </c>
    </row>
    <row r="71" spans="1:9">
      <c r="A71" s="36">
        <v>60</v>
      </c>
      <c r="B71" s="6"/>
      <c r="C71" s="170"/>
      <c r="D71" s="188"/>
      <c r="E71" s="303" t="str">
        <f t="shared" si="0"/>
        <v/>
      </c>
      <c r="F71" s="36"/>
      <c r="G71" s="68" t="str">
        <f t="shared" si="1"/>
        <v/>
      </c>
      <c r="H71" s="64" t="b">
        <f t="shared" si="2"/>
        <v>0</v>
      </c>
      <c r="I71" s="65">
        <f t="shared" si="4"/>
        <v>1</v>
      </c>
    </row>
    <row r="72" spans="1:9">
      <c r="A72" s="36">
        <v>61</v>
      </c>
      <c r="B72" s="6"/>
      <c r="C72" s="170"/>
      <c r="D72" s="188"/>
      <c r="E72" s="303" t="str">
        <f t="shared" si="0"/>
        <v/>
      </c>
      <c r="F72" s="36"/>
      <c r="G72" s="68" t="str">
        <f t="shared" si="1"/>
        <v/>
      </c>
      <c r="H72" s="64" t="b">
        <f t="shared" si="2"/>
        <v>0</v>
      </c>
      <c r="I72" s="65">
        <f t="shared" si="4"/>
        <v>1</v>
      </c>
    </row>
    <row r="73" spans="1:9">
      <c r="A73" s="36">
        <v>62</v>
      </c>
      <c r="B73" s="6"/>
      <c r="C73" s="170"/>
      <c r="D73" s="188"/>
      <c r="E73" s="303" t="str">
        <f t="shared" si="0"/>
        <v/>
      </c>
      <c r="F73" s="36"/>
      <c r="G73" s="68" t="str">
        <f t="shared" si="1"/>
        <v/>
      </c>
      <c r="H73" s="64" t="b">
        <f t="shared" si="2"/>
        <v>0</v>
      </c>
      <c r="I73" s="65">
        <f t="shared" si="4"/>
        <v>1</v>
      </c>
    </row>
    <row r="74" spans="1:9">
      <c r="A74" s="36">
        <v>63</v>
      </c>
      <c r="B74" s="6"/>
      <c r="C74" s="170"/>
      <c r="D74" s="188"/>
      <c r="E74" s="303" t="str">
        <f t="shared" si="0"/>
        <v/>
      </c>
      <c r="F74" s="36"/>
      <c r="G74" s="68" t="str">
        <f t="shared" si="1"/>
        <v/>
      </c>
      <c r="H74" s="64" t="b">
        <f t="shared" si="2"/>
        <v>0</v>
      </c>
      <c r="I74" s="65">
        <f t="shared" si="4"/>
        <v>1</v>
      </c>
    </row>
    <row r="75" spans="1:9">
      <c r="A75" s="36">
        <v>64</v>
      </c>
      <c r="B75" s="6"/>
      <c r="C75" s="170"/>
      <c r="D75" s="188"/>
      <c r="E75" s="303" t="str">
        <f t="shared" si="0"/>
        <v/>
      </c>
      <c r="F75" s="36"/>
      <c r="G75" s="68" t="str">
        <f t="shared" si="1"/>
        <v/>
      </c>
      <c r="H75" s="64" t="b">
        <f t="shared" si="2"/>
        <v>0</v>
      </c>
      <c r="I75" s="65">
        <f t="shared" si="4"/>
        <v>1</v>
      </c>
    </row>
    <row r="76" spans="1:9">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c r="A77" s="36">
        <v>66</v>
      </c>
      <c r="B77" s="6"/>
      <c r="C77" s="170"/>
      <c r="D77" s="188"/>
      <c r="E77" s="303" t="str">
        <f t="shared" si="5"/>
        <v/>
      </c>
      <c r="F77" s="36"/>
      <c r="G77" s="68" t="str">
        <f t="shared" si="6"/>
        <v/>
      </c>
      <c r="H77" s="64" t="b">
        <f t="shared" si="7"/>
        <v>0</v>
      </c>
      <c r="I77" s="65">
        <f t="shared" ref="I77:I140" si="8">LEN(B77)-LEN(SUBSTITUTE(B77,",",""))+1</f>
        <v>1</v>
      </c>
    </row>
    <row r="78" spans="1:9">
      <c r="A78" s="36">
        <v>67</v>
      </c>
      <c r="B78" s="6"/>
      <c r="C78" s="170"/>
      <c r="D78" s="188"/>
      <c r="E78" s="303" t="str">
        <f t="shared" si="5"/>
        <v/>
      </c>
      <c r="F78" s="36"/>
      <c r="G78" s="68" t="str">
        <f t="shared" si="6"/>
        <v/>
      </c>
      <c r="H78" s="64" t="b">
        <f t="shared" si="7"/>
        <v>0</v>
      </c>
      <c r="I78" s="65">
        <f t="shared" si="8"/>
        <v>1</v>
      </c>
    </row>
    <row r="79" spans="1:9">
      <c r="A79" s="36">
        <v>68</v>
      </c>
      <c r="B79" s="6"/>
      <c r="C79" s="170"/>
      <c r="D79" s="188"/>
      <c r="E79" s="303" t="str">
        <f t="shared" si="5"/>
        <v/>
      </c>
      <c r="F79" s="36"/>
      <c r="G79" s="68" t="str">
        <f t="shared" si="6"/>
        <v/>
      </c>
      <c r="H79" s="64" t="b">
        <f t="shared" si="7"/>
        <v>0</v>
      </c>
      <c r="I79" s="65">
        <f t="shared" si="8"/>
        <v>1</v>
      </c>
    </row>
    <row r="80" spans="1:9">
      <c r="A80" s="36">
        <v>69</v>
      </c>
      <c r="B80" s="6"/>
      <c r="C80" s="170"/>
      <c r="D80" s="188"/>
      <c r="E80" s="303" t="str">
        <f t="shared" si="5"/>
        <v/>
      </c>
      <c r="F80" s="36"/>
      <c r="G80" s="68" t="str">
        <f t="shared" si="6"/>
        <v/>
      </c>
      <c r="H80" s="64" t="b">
        <f t="shared" si="7"/>
        <v>0</v>
      </c>
      <c r="I80" s="65">
        <f t="shared" si="8"/>
        <v>1</v>
      </c>
    </row>
    <row r="81" spans="1:9">
      <c r="A81" s="36">
        <v>70</v>
      </c>
      <c r="B81" s="6"/>
      <c r="C81" s="170"/>
      <c r="D81" s="188"/>
      <c r="E81" s="303" t="str">
        <f t="shared" si="5"/>
        <v/>
      </c>
      <c r="F81" s="36"/>
      <c r="G81" s="68" t="str">
        <f t="shared" si="6"/>
        <v/>
      </c>
      <c r="H81" s="64" t="b">
        <f t="shared" si="7"/>
        <v>0</v>
      </c>
      <c r="I81" s="65">
        <f t="shared" si="8"/>
        <v>1</v>
      </c>
    </row>
    <row r="82" spans="1:9">
      <c r="A82" s="36">
        <v>71</v>
      </c>
      <c r="B82" s="6"/>
      <c r="C82" s="170"/>
      <c r="D82" s="188"/>
      <c r="E82" s="303" t="str">
        <f t="shared" si="5"/>
        <v/>
      </c>
      <c r="F82" s="36"/>
      <c r="G82" s="68" t="str">
        <f t="shared" si="6"/>
        <v/>
      </c>
      <c r="H82" s="64" t="b">
        <f t="shared" si="7"/>
        <v>0</v>
      </c>
      <c r="I82" s="65">
        <f t="shared" si="8"/>
        <v>1</v>
      </c>
    </row>
    <row r="83" spans="1:9">
      <c r="A83" s="36">
        <v>72</v>
      </c>
      <c r="B83" s="6"/>
      <c r="C83" s="170"/>
      <c r="D83" s="188"/>
      <c r="E83" s="303" t="str">
        <f t="shared" si="5"/>
        <v/>
      </c>
      <c r="F83" s="36"/>
      <c r="G83" s="68" t="str">
        <f t="shared" si="6"/>
        <v/>
      </c>
      <c r="H83" s="64" t="b">
        <f t="shared" si="7"/>
        <v>0</v>
      </c>
      <c r="I83" s="65">
        <f t="shared" si="8"/>
        <v>1</v>
      </c>
    </row>
    <row r="84" spans="1:9">
      <c r="A84" s="36">
        <v>73</v>
      </c>
      <c r="B84" s="6"/>
      <c r="C84" s="170"/>
      <c r="D84" s="188"/>
      <c r="E84" s="303" t="str">
        <f t="shared" si="5"/>
        <v/>
      </c>
      <c r="F84" s="36"/>
      <c r="G84" s="68" t="str">
        <f t="shared" si="6"/>
        <v/>
      </c>
      <c r="H84" s="64" t="b">
        <f t="shared" si="7"/>
        <v>0</v>
      </c>
      <c r="I84" s="65">
        <f t="shared" si="8"/>
        <v>1</v>
      </c>
    </row>
    <row r="85" spans="1:9">
      <c r="A85" s="36">
        <v>74</v>
      </c>
      <c r="B85" s="6"/>
      <c r="C85" s="170"/>
      <c r="D85" s="188"/>
      <c r="E85" s="303" t="str">
        <f t="shared" si="5"/>
        <v/>
      </c>
      <c r="F85" s="36"/>
      <c r="G85" s="68" t="str">
        <f t="shared" si="6"/>
        <v/>
      </c>
      <c r="H85" s="64" t="b">
        <f t="shared" si="7"/>
        <v>0</v>
      </c>
      <c r="I85" s="65">
        <f t="shared" si="8"/>
        <v>1</v>
      </c>
    </row>
    <row r="86" spans="1:9">
      <c r="A86" s="36">
        <v>75</v>
      </c>
      <c r="B86" s="6"/>
      <c r="C86" s="170"/>
      <c r="D86" s="188"/>
      <c r="E86" s="303" t="str">
        <f t="shared" si="5"/>
        <v/>
      </c>
      <c r="F86" s="36"/>
      <c r="G86" s="68" t="str">
        <f t="shared" si="6"/>
        <v/>
      </c>
      <c r="H86" s="64" t="b">
        <f t="shared" si="7"/>
        <v>0</v>
      </c>
      <c r="I86" s="65">
        <f t="shared" si="8"/>
        <v>1</v>
      </c>
    </row>
    <row r="87" spans="1:9">
      <c r="A87" s="36">
        <v>76</v>
      </c>
      <c r="B87" s="6"/>
      <c r="C87" s="170"/>
      <c r="D87" s="188"/>
      <c r="E87" s="303" t="str">
        <f t="shared" si="5"/>
        <v/>
      </c>
      <c r="F87" s="36"/>
      <c r="G87" s="68" t="str">
        <f t="shared" si="6"/>
        <v/>
      </c>
      <c r="H87" s="64" t="b">
        <f t="shared" si="7"/>
        <v>0</v>
      </c>
      <c r="I87" s="65">
        <f t="shared" si="8"/>
        <v>1</v>
      </c>
    </row>
    <row r="88" spans="1:9">
      <c r="A88" s="36">
        <v>77</v>
      </c>
      <c r="B88" s="6"/>
      <c r="C88" s="170"/>
      <c r="D88" s="188"/>
      <c r="E88" s="303" t="str">
        <f t="shared" si="5"/>
        <v/>
      </c>
      <c r="F88" s="36"/>
      <c r="G88" s="68" t="str">
        <f t="shared" si="6"/>
        <v/>
      </c>
      <c r="H88" s="64" t="b">
        <f t="shared" si="7"/>
        <v>0</v>
      </c>
      <c r="I88" s="65">
        <f t="shared" si="8"/>
        <v>1</v>
      </c>
    </row>
    <row r="89" spans="1:9">
      <c r="A89" s="36">
        <v>78</v>
      </c>
      <c r="B89" s="6"/>
      <c r="C89" s="170"/>
      <c r="D89" s="188"/>
      <c r="E89" s="303" t="str">
        <f t="shared" si="5"/>
        <v/>
      </c>
      <c r="F89" s="36"/>
      <c r="G89" s="68" t="str">
        <f t="shared" si="6"/>
        <v/>
      </c>
      <c r="H89" s="64" t="b">
        <f t="shared" si="7"/>
        <v>0</v>
      </c>
      <c r="I89" s="65">
        <f t="shared" si="8"/>
        <v>1</v>
      </c>
    </row>
    <row r="90" spans="1:9">
      <c r="A90" s="36">
        <v>79</v>
      </c>
      <c r="B90" s="6"/>
      <c r="C90" s="170"/>
      <c r="D90" s="188"/>
      <c r="E90" s="303" t="str">
        <f t="shared" si="5"/>
        <v/>
      </c>
      <c r="F90" s="36"/>
      <c r="G90" s="68" t="str">
        <f t="shared" si="6"/>
        <v/>
      </c>
      <c r="H90" s="64" t="b">
        <f t="shared" si="7"/>
        <v>0</v>
      </c>
      <c r="I90" s="65">
        <f t="shared" si="8"/>
        <v>1</v>
      </c>
    </row>
    <row r="91" spans="1:9">
      <c r="A91" s="36">
        <v>80</v>
      </c>
      <c r="B91" s="6"/>
      <c r="C91" s="170"/>
      <c r="D91" s="188"/>
      <c r="E91" s="303" t="str">
        <f t="shared" si="5"/>
        <v/>
      </c>
      <c r="F91" s="36"/>
      <c r="G91" s="68" t="str">
        <f t="shared" si="6"/>
        <v/>
      </c>
      <c r="H91" s="64" t="b">
        <f t="shared" si="7"/>
        <v>0</v>
      </c>
      <c r="I91" s="65">
        <f t="shared" si="8"/>
        <v>1</v>
      </c>
    </row>
    <row r="92" spans="1:9">
      <c r="A92" s="36">
        <v>81</v>
      </c>
      <c r="B92" s="6"/>
      <c r="C92" s="170"/>
      <c r="D92" s="188"/>
      <c r="E92" s="303" t="str">
        <f t="shared" si="5"/>
        <v/>
      </c>
      <c r="F92" s="36"/>
      <c r="G92" s="68" t="str">
        <f t="shared" si="6"/>
        <v/>
      </c>
      <c r="H92" s="64" t="b">
        <f t="shared" si="7"/>
        <v>0</v>
      </c>
      <c r="I92" s="65">
        <f t="shared" si="8"/>
        <v>1</v>
      </c>
    </row>
    <row r="93" spans="1:9">
      <c r="A93" s="36">
        <v>82</v>
      </c>
      <c r="B93" s="6"/>
      <c r="C93" s="170"/>
      <c r="D93" s="188"/>
      <c r="E93" s="303" t="str">
        <f t="shared" si="5"/>
        <v/>
      </c>
      <c r="F93" s="36"/>
      <c r="G93" s="68" t="str">
        <f t="shared" si="6"/>
        <v/>
      </c>
      <c r="H93" s="64" t="b">
        <f t="shared" si="7"/>
        <v>0</v>
      </c>
      <c r="I93" s="65">
        <f t="shared" si="8"/>
        <v>1</v>
      </c>
    </row>
    <row r="94" spans="1:9">
      <c r="A94" s="36">
        <v>83</v>
      </c>
      <c r="B94" s="6"/>
      <c r="C94" s="170"/>
      <c r="D94" s="188"/>
      <c r="E94" s="303" t="str">
        <f t="shared" si="5"/>
        <v/>
      </c>
      <c r="F94" s="36"/>
      <c r="G94" s="68" t="str">
        <f t="shared" si="6"/>
        <v/>
      </c>
      <c r="H94" s="64" t="b">
        <f t="shared" si="7"/>
        <v>0</v>
      </c>
      <c r="I94" s="65">
        <f t="shared" si="8"/>
        <v>1</v>
      </c>
    </row>
    <row r="95" spans="1:9">
      <c r="A95" s="36">
        <v>84</v>
      </c>
      <c r="B95" s="6"/>
      <c r="C95" s="170"/>
      <c r="D95" s="188"/>
      <c r="E95" s="303" t="str">
        <f t="shared" si="5"/>
        <v/>
      </c>
      <c r="F95" s="36"/>
      <c r="G95" s="68" t="str">
        <f t="shared" si="6"/>
        <v/>
      </c>
      <c r="H95" s="64" t="b">
        <f t="shared" si="7"/>
        <v>0</v>
      </c>
      <c r="I95" s="65">
        <f t="shared" si="8"/>
        <v>1</v>
      </c>
    </row>
    <row r="96" spans="1:9">
      <c r="A96" s="36">
        <v>85</v>
      </c>
      <c r="B96" s="6"/>
      <c r="C96" s="170"/>
      <c r="D96" s="188"/>
      <c r="E96" s="303" t="str">
        <f t="shared" si="5"/>
        <v/>
      </c>
      <c r="F96" s="36"/>
      <c r="G96" s="68" t="str">
        <f t="shared" si="6"/>
        <v/>
      </c>
      <c r="H96" s="64" t="b">
        <f t="shared" si="7"/>
        <v>0</v>
      </c>
      <c r="I96" s="65">
        <f t="shared" si="8"/>
        <v>1</v>
      </c>
    </row>
    <row r="97" spans="1:9">
      <c r="A97" s="36">
        <v>86</v>
      </c>
      <c r="B97" s="6"/>
      <c r="C97" s="170"/>
      <c r="D97" s="188"/>
      <c r="E97" s="303" t="str">
        <f t="shared" si="5"/>
        <v/>
      </c>
      <c r="F97" s="36"/>
      <c r="G97" s="68" t="str">
        <f t="shared" si="6"/>
        <v/>
      </c>
      <c r="H97" s="64" t="b">
        <f t="shared" si="7"/>
        <v>0</v>
      </c>
      <c r="I97" s="65">
        <f t="shared" si="8"/>
        <v>1</v>
      </c>
    </row>
    <row r="98" spans="1:9">
      <c r="A98" s="36">
        <v>87</v>
      </c>
      <c r="B98" s="6"/>
      <c r="C98" s="170"/>
      <c r="D98" s="188"/>
      <c r="E98" s="303" t="str">
        <f t="shared" si="5"/>
        <v/>
      </c>
      <c r="F98" s="36"/>
      <c r="G98" s="68" t="str">
        <f t="shared" si="6"/>
        <v/>
      </c>
      <c r="H98" s="64" t="b">
        <f t="shared" si="7"/>
        <v>0</v>
      </c>
      <c r="I98" s="65">
        <f t="shared" si="8"/>
        <v>1</v>
      </c>
    </row>
    <row r="99" spans="1:9">
      <c r="A99" s="36">
        <v>88</v>
      </c>
      <c r="B99" s="6"/>
      <c r="C99" s="170"/>
      <c r="D99" s="188"/>
      <c r="E99" s="303" t="str">
        <f t="shared" si="5"/>
        <v/>
      </c>
      <c r="F99" s="36"/>
      <c r="G99" s="68" t="str">
        <f t="shared" si="6"/>
        <v/>
      </c>
      <c r="H99" s="64" t="b">
        <f t="shared" si="7"/>
        <v>0</v>
      </c>
      <c r="I99" s="65">
        <f t="shared" si="8"/>
        <v>1</v>
      </c>
    </row>
    <row r="100" spans="1:9">
      <c r="A100" s="36">
        <v>89</v>
      </c>
      <c r="B100" s="6"/>
      <c r="C100" s="170"/>
      <c r="D100" s="188"/>
      <c r="E100" s="303" t="str">
        <f t="shared" si="5"/>
        <v/>
      </c>
      <c r="F100" s="36"/>
      <c r="G100" s="68" t="str">
        <f t="shared" si="6"/>
        <v/>
      </c>
      <c r="H100" s="64" t="b">
        <f t="shared" si="7"/>
        <v>0</v>
      </c>
      <c r="I100" s="65">
        <f t="shared" si="8"/>
        <v>1</v>
      </c>
    </row>
    <row r="101" spans="1:9">
      <c r="A101" s="36">
        <v>90</v>
      </c>
      <c r="B101" s="6"/>
      <c r="C101" s="170"/>
      <c r="D101" s="188"/>
      <c r="E101" s="303" t="str">
        <f t="shared" si="5"/>
        <v/>
      </c>
      <c r="F101" s="36"/>
      <c r="G101" s="68" t="str">
        <f t="shared" si="6"/>
        <v/>
      </c>
      <c r="H101" s="64" t="b">
        <f t="shared" si="7"/>
        <v>0</v>
      </c>
      <c r="I101" s="65">
        <f t="shared" si="8"/>
        <v>1</v>
      </c>
    </row>
    <row r="102" spans="1:9">
      <c r="A102" s="36">
        <v>91</v>
      </c>
      <c r="B102" s="6"/>
      <c r="C102" s="170"/>
      <c r="D102" s="188"/>
      <c r="E102" s="303" t="str">
        <f t="shared" si="5"/>
        <v/>
      </c>
      <c r="F102" s="36"/>
      <c r="G102" s="68" t="str">
        <f t="shared" si="6"/>
        <v/>
      </c>
      <c r="H102" s="64" t="b">
        <f t="shared" si="7"/>
        <v>0</v>
      </c>
      <c r="I102" s="65">
        <f t="shared" si="8"/>
        <v>1</v>
      </c>
    </row>
    <row r="103" spans="1:9">
      <c r="A103" s="36">
        <v>92</v>
      </c>
      <c r="B103" s="6"/>
      <c r="C103" s="170"/>
      <c r="D103" s="188"/>
      <c r="E103" s="303" t="str">
        <f t="shared" si="5"/>
        <v/>
      </c>
      <c r="F103" s="36"/>
      <c r="G103" s="68" t="str">
        <f t="shared" si="6"/>
        <v/>
      </c>
      <c r="H103" s="64" t="b">
        <f t="shared" si="7"/>
        <v>0</v>
      </c>
      <c r="I103" s="65">
        <f t="shared" si="8"/>
        <v>1</v>
      </c>
    </row>
    <row r="104" spans="1:9">
      <c r="A104" s="36">
        <v>93</v>
      </c>
      <c r="B104" s="6"/>
      <c r="C104" s="170"/>
      <c r="D104" s="188"/>
      <c r="E104" s="303" t="str">
        <f t="shared" si="5"/>
        <v/>
      </c>
      <c r="F104" s="36"/>
      <c r="G104" s="68" t="str">
        <f t="shared" si="6"/>
        <v/>
      </c>
      <c r="H104" s="64" t="b">
        <f t="shared" si="7"/>
        <v>0</v>
      </c>
      <c r="I104" s="65">
        <f t="shared" si="8"/>
        <v>1</v>
      </c>
    </row>
    <row r="105" spans="1:9">
      <c r="A105" s="36">
        <v>94</v>
      </c>
      <c r="B105" s="6"/>
      <c r="C105" s="170"/>
      <c r="D105" s="188"/>
      <c r="E105" s="303" t="str">
        <f t="shared" si="5"/>
        <v/>
      </c>
      <c r="F105" s="36"/>
      <c r="G105" s="68" t="str">
        <f t="shared" si="6"/>
        <v/>
      </c>
      <c r="H105" s="64" t="b">
        <f t="shared" si="7"/>
        <v>0</v>
      </c>
      <c r="I105" s="65">
        <f t="shared" si="8"/>
        <v>1</v>
      </c>
    </row>
    <row r="106" spans="1:9">
      <c r="A106" s="36">
        <v>95</v>
      </c>
      <c r="B106" s="6"/>
      <c r="C106" s="170"/>
      <c r="D106" s="188"/>
      <c r="E106" s="303" t="str">
        <f t="shared" si="5"/>
        <v/>
      </c>
      <c r="F106" s="36"/>
      <c r="G106" s="68" t="str">
        <f t="shared" si="6"/>
        <v/>
      </c>
      <c r="H106" s="64" t="b">
        <f t="shared" si="7"/>
        <v>0</v>
      </c>
      <c r="I106" s="65">
        <f t="shared" si="8"/>
        <v>1</v>
      </c>
    </row>
    <row r="107" spans="1:9">
      <c r="A107" s="36">
        <v>96</v>
      </c>
      <c r="B107" s="6"/>
      <c r="C107" s="170"/>
      <c r="D107" s="188"/>
      <c r="E107" s="303" t="str">
        <f t="shared" si="5"/>
        <v/>
      </c>
      <c r="F107" s="36"/>
      <c r="G107" s="68" t="str">
        <f t="shared" si="6"/>
        <v/>
      </c>
      <c r="H107" s="64" t="b">
        <f t="shared" si="7"/>
        <v>0</v>
      </c>
      <c r="I107" s="65">
        <f t="shared" si="8"/>
        <v>1</v>
      </c>
    </row>
    <row r="108" spans="1:9">
      <c r="A108" s="36">
        <v>97</v>
      </c>
      <c r="B108" s="6"/>
      <c r="C108" s="170"/>
      <c r="D108" s="188"/>
      <c r="E108" s="303" t="str">
        <f t="shared" si="5"/>
        <v/>
      </c>
      <c r="F108" s="36"/>
      <c r="G108" s="68" t="str">
        <f t="shared" si="6"/>
        <v/>
      </c>
      <c r="H108" s="64" t="b">
        <f t="shared" si="7"/>
        <v>0</v>
      </c>
      <c r="I108" s="65">
        <f t="shared" si="8"/>
        <v>1</v>
      </c>
    </row>
    <row r="109" spans="1:9">
      <c r="A109" s="36">
        <v>98</v>
      </c>
      <c r="B109" s="6"/>
      <c r="C109" s="170"/>
      <c r="D109" s="188"/>
      <c r="E109" s="303" t="str">
        <f t="shared" si="5"/>
        <v/>
      </c>
      <c r="F109" s="36"/>
      <c r="G109" s="68" t="str">
        <f t="shared" si="6"/>
        <v/>
      </c>
      <c r="H109" s="64" t="b">
        <f t="shared" si="7"/>
        <v>0</v>
      </c>
      <c r="I109" s="65">
        <f t="shared" si="8"/>
        <v>1</v>
      </c>
    </row>
    <row r="110" spans="1:9">
      <c r="A110" s="125">
        <v>99</v>
      </c>
      <c r="B110" s="6"/>
      <c r="C110" s="170"/>
      <c r="D110" s="188"/>
      <c r="E110" s="303" t="str">
        <f t="shared" si="5"/>
        <v/>
      </c>
      <c r="F110" s="125"/>
      <c r="G110" s="68" t="str">
        <f t="shared" si="6"/>
        <v/>
      </c>
      <c r="H110" s="64" t="b">
        <f t="shared" si="7"/>
        <v>0</v>
      </c>
      <c r="I110" s="65">
        <f t="shared" si="8"/>
        <v>1</v>
      </c>
    </row>
    <row r="111" spans="1:9">
      <c r="A111" s="125">
        <v>100</v>
      </c>
      <c r="B111" s="126"/>
      <c r="C111" s="171"/>
      <c r="D111" s="128"/>
      <c r="E111" s="303" t="str">
        <f t="shared" si="5"/>
        <v/>
      </c>
      <c r="F111" s="125"/>
      <c r="G111" s="68" t="str">
        <f t="shared" si="6"/>
        <v/>
      </c>
      <c r="H111" s="64" t="b">
        <f t="shared" si="7"/>
        <v>0</v>
      </c>
      <c r="I111" s="65">
        <f t="shared" si="8"/>
        <v>1</v>
      </c>
    </row>
    <row r="112" spans="1:9">
      <c r="A112" s="125">
        <v>101</v>
      </c>
      <c r="B112" s="126"/>
      <c r="C112" s="171"/>
      <c r="D112" s="128"/>
      <c r="E112" s="303" t="str">
        <f t="shared" si="5"/>
        <v/>
      </c>
      <c r="F112" s="125"/>
      <c r="G112" s="68" t="str">
        <f t="shared" si="6"/>
        <v/>
      </c>
      <c r="H112" s="64" t="b">
        <f t="shared" si="7"/>
        <v>0</v>
      </c>
      <c r="I112" s="65">
        <f t="shared" si="8"/>
        <v>1</v>
      </c>
    </row>
    <row r="113" spans="1:9">
      <c r="A113" s="125">
        <v>102</v>
      </c>
      <c r="B113" s="126"/>
      <c r="C113" s="171"/>
      <c r="D113" s="128"/>
      <c r="E113" s="303" t="str">
        <f t="shared" si="5"/>
        <v/>
      </c>
      <c r="F113" s="125"/>
      <c r="G113" s="68" t="str">
        <f t="shared" si="6"/>
        <v/>
      </c>
      <c r="H113" s="64" t="b">
        <f t="shared" si="7"/>
        <v>0</v>
      </c>
      <c r="I113" s="65">
        <f t="shared" si="8"/>
        <v>1</v>
      </c>
    </row>
    <row r="114" spans="1:9">
      <c r="A114" s="125">
        <v>103</v>
      </c>
      <c r="B114" s="126"/>
      <c r="C114" s="171"/>
      <c r="D114" s="128"/>
      <c r="E114" s="303" t="str">
        <f t="shared" si="5"/>
        <v/>
      </c>
      <c r="F114" s="125"/>
      <c r="G114" s="68" t="str">
        <f t="shared" si="6"/>
        <v/>
      </c>
      <c r="H114" s="64" t="b">
        <f t="shared" si="7"/>
        <v>0</v>
      </c>
      <c r="I114" s="65">
        <f t="shared" si="8"/>
        <v>1</v>
      </c>
    </row>
    <row r="115" spans="1:9">
      <c r="A115" s="125">
        <v>104</v>
      </c>
      <c r="B115" s="126"/>
      <c r="C115" s="171"/>
      <c r="D115" s="128"/>
      <c r="E115" s="303" t="str">
        <f t="shared" si="5"/>
        <v/>
      </c>
      <c r="F115" s="125"/>
      <c r="G115" s="68" t="str">
        <f t="shared" si="6"/>
        <v/>
      </c>
      <c r="H115" s="64" t="b">
        <f t="shared" si="7"/>
        <v>0</v>
      </c>
      <c r="I115" s="65">
        <f t="shared" si="8"/>
        <v>1</v>
      </c>
    </row>
    <row r="116" spans="1:9">
      <c r="A116" s="125">
        <v>105</v>
      </c>
      <c r="B116" s="126"/>
      <c r="C116" s="171"/>
      <c r="D116" s="128"/>
      <c r="E116" s="303" t="str">
        <f t="shared" si="5"/>
        <v/>
      </c>
      <c r="F116" s="125"/>
      <c r="G116" s="68" t="str">
        <f t="shared" si="6"/>
        <v/>
      </c>
      <c r="H116" s="64" t="b">
        <f t="shared" si="7"/>
        <v>0</v>
      </c>
      <c r="I116" s="65">
        <f t="shared" si="8"/>
        <v>1</v>
      </c>
    </row>
    <row r="117" spans="1:9">
      <c r="A117" s="125">
        <v>106</v>
      </c>
      <c r="B117" s="126"/>
      <c r="C117" s="171"/>
      <c r="D117" s="128"/>
      <c r="E117" s="303" t="str">
        <f t="shared" si="5"/>
        <v/>
      </c>
      <c r="F117" s="125"/>
      <c r="G117" s="68" t="str">
        <f t="shared" si="6"/>
        <v/>
      </c>
      <c r="H117" s="64" t="b">
        <f t="shared" si="7"/>
        <v>0</v>
      </c>
      <c r="I117" s="65">
        <f t="shared" si="8"/>
        <v>1</v>
      </c>
    </row>
    <row r="118" spans="1:9">
      <c r="A118" s="125">
        <v>107</v>
      </c>
      <c r="B118" s="126"/>
      <c r="C118" s="171"/>
      <c r="D118" s="128"/>
      <c r="E118" s="303" t="str">
        <f t="shared" si="5"/>
        <v/>
      </c>
      <c r="F118" s="125"/>
      <c r="G118" s="68" t="str">
        <f t="shared" si="6"/>
        <v/>
      </c>
      <c r="H118" s="64" t="b">
        <f t="shared" si="7"/>
        <v>0</v>
      </c>
      <c r="I118" s="65">
        <f t="shared" si="8"/>
        <v>1</v>
      </c>
    </row>
    <row r="119" spans="1:9">
      <c r="A119" s="125">
        <v>108</v>
      </c>
      <c r="B119" s="126"/>
      <c r="C119" s="171"/>
      <c r="D119" s="128"/>
      <c r="E119" s="303" t="str">
        <f t="shared" si="5"/>
        <v/>
      </c>
      <c r="F119" s="125"/>
      <c r="G119" s="68" t="str">
        <f t="shared" si="6"/>
        <v/>
      </c>
      <c r="H119" s="64" t="b">
        <f t="shared" si="7"/>
        <v>0</v>
      </c>
      <c r="I119" s="65">
        <f t="shared" si="8"/>
        <v>1</v>
      </c>
    </row>
    <row r="120" spans="1:9">
      <c r="A120" s="125">
        <v>109</v>
      </c>
      <c r="B120" s="126"/>
      <c r="C120" s="171"/>
      <c r="D120" s="128"/>
      <c r="E120" s="303" t="str">
        <f t="shared" si="5"/>
        <v/>
      </c>
      <c r="F120" s="125"/>
      <c r="G120" s="68" t="str">
        <f t="shared" si="6"/>
        <v/>
      </c>
      <c r="H120" s="64" t="b">
        <f t="shared" si="7"/>
        <v>0</v>
      </c>
      <c r="I120" s="65">
        <f t="shared" si="8"/>
        <v>1</v>
      </c>
    </row>
    <row r="121" spans="1:9">
      <c r="A121" s="125">
        <v>110</v>
      </c>
      <c r="B121" s="126"/>
      <c r="C121" s="171"/>
      <c r="D121" s="128"/>
      <c r="E121" s="303" t="str">
        <f t="shared" si="5"/>
        <v/>
      </c>
      <c r="F121" s="125"/>
      <c r="G121" s="68" t="str">
        <f t="shared" si="6"/>
        <v/>
      </c>
      <c r="H121" s="64" t="b">
        <f t="shared" si="7"/>
        <v>0</v>
      </c>
      <c r="I121" s="65">
        <f t="shared" si="8"/>
        <v>1</v>
      </c>
    </row>
    <row r="122" spans="1:9">
      <c r="A122" s="125">
        <v>111</v>
      </c>
      <c r="B122" s="126"/>
      <c r="C122" s="171"/>
      <c r="D122" s="128"/>
      <c r="E122" s="303" t="str">
        <f t="shared" si="5"/>
        <v/>
      </c>
      <c r="F122" s="125"/>
      <c r="G122" s="68" t="str">
        <f t="shared" si="6"/>
        <v/>
      </c>
      <c r="H122" s="64" t="b">
        <f t="shared" si="7"/>
        <v>0</v>
      </c>
      <c r="I122" s="65">
        <f t="shared" si="8"/>
        <v>1</v>
      </c>
    </row>
    <row r="123" spans="1:9">
      <c r="A123" s="125">
        <v>112</v>
      </c>
      <c r="B123" s="126"/>
      <c r="C123" s="171"/>
      <c r="D123" s="128"/>
      <c r="E123" s="303" t="str">
        <f t="shared" si="5"/>
        <v/>
      </c>
      <c r="F123" s="125"/>
      <c r="G123" s="68" t="str">
        <f t="shared" si="6"/>
        <v/>
      </c>
      <c r="H123" s="64" t="b">
        <f t="shared" si="7"/>
        <v>0</v>
      </c>
      <c r="I123" s="65">
        <f t="shared" si="8"/>
        <v>1</v>
      </c>
    </row>
    <row r="124" spans="1:9">
      <c r="A124" s="125">
        <v>113</v>
      </c>
      <c r="B124" s="126"/>
      <c r="C124" s="171"/>
      <c r="D124" s="128"/>
      <c r="E124" s="303" t="str">
        <f t="shared" si="5"/>
        <v/>
      </c>
      <c r="F124" s="125"/>
      <c r="G124" s="68" t="str">
        <f t="shared" si="6"/>
        <v/>
      </c>
      <c r="H124" s="64" t="b">
        <f t="shared" si="7"/>
        <v>0</v>
      </c>
      <c r="I124" s="65">
        <f t="shared" si="8"/>
        <v>1</v>
      </c>
    </row>
    <row r="125" spans="1:9">
      <c r="A125" s="125">
        <v>114</v>
      </c>
      <c r="B125" s="126"/>
      <c r="C125" s="171"/>
      <c r="D125" s="128"/>
      <c r="E125" s="303" t="str">
        <f t="shared" si="5"/>
        <v/>
      </c>
      <c r="F125" s="125"/>
      <c r="G125" s="68" t="str">
        <f t="shared" si="6"/>
        <v/>
      </c>
      <c r="H125" s="64" t="b">
        <f t="shared" si="7"/>
        <v>0</v>
      </c>
      <c r="I125" s="65">
        <f t="shared" si="8"/>
        <v>1</v>
      </c>
    </row>
    <row r="126" spans="1:9">
      <c r="A126" s="125">
        <v>115</v>
      </c>
      <c r="B126" s="126"/>
      <c r="C126" s="171"/>
      <c r="D126" s="128"/>
      <c r="E126" s="303" t="str">
        <f t="shared" si="5"/>
        <v/>
      </c>
      <c r="F126" s="125"/>
      <c r="G126" s="68" t="str">
        <f t="shared" si="6"/>
        <v/>
      </c>
      <c r="H126" s="64" t="b">
        <f t="shared" si="7"/>
        <v>0</v>
      </c>
      <c r="I126" s="65">
        <f t="shared" si="8"/>
        <v>1</v>
      </c>
    </row>
    <row r="127" spans="1:9">
      <c r="A127" s="125">
        <v>116</v>
      </c>
      <c r="B127" s="126"/>
      <c r="C127" s="171"/>
      <c r="D127" s="128"/>
      <c r="E127" s="303" t="str">
        <f t="shared" si="5"/>
        <v/>
      </c>
      <c r="F127" s="125"/>
      <c r="G127" s="68" t="str">
        <f t="shared" si="6"/>
        <v/>
      </c>
      <c r="H127" s="64" t="b">
        <f t="shared" si="7"/>
        <v>0</v>
      </c>
      <c r="I127" s="65">
        <f t="shared" si="8"/>
        <v>1</v>
      </c>
    </row>
    <row r="128" spans="1:9">
      <c r="A128" s="125">
        <v>117</v>
      </c>
      <c r="B128" s="126"/>
      <c r="C128" s="171"/>
      <c r="D128" s="128"/>
      <c r="E128" s="303" t="str">
        <f t="shared" si="5"/>
        <v/>
      </c>
      <c r="F128" s="125"/>
      <c r="G128" s="68" t="str">
        <f t="shared" si="6"/>
        <v/>
      </c>
      <c r="H128" s="64" t="b">
        <f t="shared" si="7"/>
        <v>0</v>
      </c>
      <c r="I128" s="65">
        <f t="shared" si="8"/>
        <v>1</v>
      </c>
    </row>
    <row r="129" spans="1:9">
      <c r="A129" s="125">
        <v>118</v>
      </c>
      <c r="B129" s="126"/>
      <c r="C129" s="171"/>
      <c r="D129" s="128"/>
      <c r="E129" s="303" t="str">
        <f t="shared" si="5"/>
        <v/>
      </c>
      <c r="F129" s="125"/>
      <c r="G129" s="68" t="str">
        <f t="shared" si="6"/>
        <v/>
      </c>
      <c r="H129" s="64" t="b">
        <f t="shared" si="7"/>
        <v>0</v>
      </c>
      <c r="I129" s="65">
        <f t="shared" si="8"/>
        <v>1</v>
      </c>
    </row>
    <row r="130" spans="1:9">
      <c r="A130" s="125">
        <v>119</v>
      </c>
      <c r="B130" s="126"/>
      <c r="C130" s="171"/>
      <c r="D130" s="128"/>
      <c r="E130" s="303" t="str">
        <f t="shared" si="5"/>
        <v/>
      </c>
      <c r="F130" s="125"/>
      <c r="G130" s="68" t="str">
        <f t="shared" si="6"/>
        <v/>
      </c>
      <c r="H130" s="64" t="b">
        <f t="shared" si="7"/>
        <v>0</v>
      </c>
      <c r="I130" s="65">
        <f t="shared" si="8"/>
        <v>1</v>
      </c>
    </row>
    <row r="131" spans="1:9">
      <c r="A131" s="125">
        <v>120</v>
      </c>
      <c r="B131" s="126"/>
      <c r="C131" s="171"/>
      <c r="D131" s="128"/>
      <c r="E131" s="303" t="str">
        <f t="shared" si="5"/>
        <v/>
      </c>
      <c r="F131" s="125"/>
      <c r="G131" s="68" t="str">
        <f t="shared" si="6"/>
        <v/>
      </c>
      <c r="H131" s="64" t="b">
        <f t="shared" si="7"/>
        <v>0</v>
      </c>
      <c r="I131" s="65">
        <f t="shared" si="8"/>
        <v>1</v>
      </c>
    </row>
    <row r="132" spans="1:9">
      <c r="A132" s="125">
        <v>121</v>
      </c>
      <c r="B132" s="126"/>
      <c r="C132" s="171"/>
      <c r="D132" s="128"/>
      <c r="E132" s="303" t="str">
        <f t="shared" si="5"/>
        <v/>
      </c>
      <c r="F132" s="125"/>
      <c r="G132" s="68" t="str">
        <f t="shared" si="6"/>
        <v/>
      </c>
      <c r="H132" s="64" t="b">
        <f t="shared" si="7"/>
        <v>0</v>
      </c>
      <c r="I132" s="65">
        <f t="shared" si="8"/>
        <v>1</v>
      </c>
    </row>
    <row r="133" spans="1:9">
      <c r="A133" s="125">
        <v>122</v>
      </c>
      <c r="B133" s="126"/>
      <c r="C133" s="171"/>
      <c r="D133" s="128"/>
      <c r="E133" s="303" t="str">
        <f t="shared" si="5"/>
        <v/>
      </c>
      <c r="F133" s="125"/>
      <c r="G133" s="68" t="str">
        <f t="shared" si="6"/>
        <v/>
      </c>
      <c r="H133" s="64" t="b">
        <f t="shared" si="7"/>
        <v>0</v>
      </c>
      <c r="I133" s="65">
        <f t="shared" si="8"/>
        <v>1</v>
      </c>
    </row>
    <row r="134" spans="1:9">
      <c r="A134" s="125">
        <v>123</v>
      </c>
      <c r="B134" s="126"/>
      <c r="C134" s="171"/>
      <c r="D134" s="128"/>
      <c r="E134" s="303" t="str">
        <f t="shared" si="5"/>
        <v/>
      </c>
      <c r="F134" s="125"/>
      <c r="G134" s="68" t="str">
        <f t="shared" si="6"/>
        <v/>
      </c>
      <c r="H134" s="64" t="b">
        <f t="shared" si="7"/>
        <v>0</v>
      </c>
      <c r="I134" s="65">
        <f t="shared" si="8"/>
        <v>1</v>
      </c>
    </row>
    <row r="135" spans="1:9">
      <c r="A135" s="125">
        <v>124</v>
      </c>
      <c r="B135" s="126"/>
      <c r="C135" s="171"/>
      <c r="D135" s="128"/>
      <c r="E135" s="303" t="str">
        <f t="shared" si="5"/>
        <v/>
      </c>
      <c r="F135" s="125"/>
      <c r="G135" s="68" t="str">
        <f t="shared" si="6"/>
        <v/>
      </c>
      <c r="H135" s="64" t="b">
        <f t="shared" si="7"/>
        <v>0</v>
      </c>
      <c r="I135" s="65">
        <f t="shared" si="8"/>
        <v>1</v>
      </c>
    </row>
    <row r="136" spans="1:9">
      <c r="A136" s="125">
        <v>125</v>
      </c>
      <c r="B136" s="126"/>
      <c r="C136" s="171"/>
      <c r="D136" s="128"/>
      <c r="E136" s="303" t="str">
        <f t="shared" si="5"/>
        <v/>
      </c>
      <c r="F136" s="125"/>
      <c r="G136" s="68" t="str">
        <f t="shared" si="6"/>
        <v/>
      </c>
      <c r="H136" s="64" t="b">
        <f t="shared" si="7"/>
        <v>0</v>
      </c>
      <c r="I136" s="65">
        <f t="shared" si="8"/>
        <v>1</v>
      </c>
    </row>
    <row r="137" spans="1:9">
      <c r="A137" s="125">
        <v>126</v>
      </c>
      <c r="B137" s="126"/>
      <c r="C137" s="171"/>
      <c r="D137" s="128"/>
      <c r="E137" s="303" t="str">
        <f t="shared" si="5"/>
        <v/>
      </c>
      <c r="F137" s="125"/>
      <c r="G137" s="68" t="str">
        <f t="shared" si="6"/>
        <v/>
      </c>
      <c r="H137" s="64" t="b">
        <f t="shared" si="7"/>
        <v>0</v>
      </c>
      <c r="I137" s="65">
        <f t="shared" si="8"/>
        <v>1</v>
      </c>
    </row>
    <row r="138" spans="1:9">
      <c r="A138" s="125">
        <v>127</v>
      </c>
      <c r="B138" s="126"/>
      <c r="C138" s="171"/>
      <c r="D138" s="128"/>
      <c r="E138" s="303" t="str">
        <f t="shared" si="5"/>
        <v/>
      </c>
      <c r="F138" s="125"/>
      <c r="G138" s="68" t="str">
        <f t="shared" si="6"/>
        <v/>
      </c>
      <c r="H138" s="64" t="b">
        <f t="shared" si="7"/>
        <v>0</v>
      </c>
      <c r="I138" s="65">
        <f t="shared" si="8"/>
        <v>1</v>
      </c>
    </row>
    <row r="139" spans="1:9">
      <c r="A139" s="125">
        <v>128</v>
      </c>
      <c r="B139" s="126"/>
      <c r="C139" s="171"/>
      <c r="D139" s="128"/>
      <c r="E139" s="303" t="str">
        <f t="shared" si="5"/>
        <v/>
      </c>
      <c r="F139" s="125"/>
      <c r="G139" s="68" t="str">
        <f t="shared" si="6"/>
        <v/>
      </c>
      <c r="H139" s="64" t="b">
        <f t="shared" si="7"/>
        <v>0</v>
      </c>
      <c r="I139" s="65">
        <f t="shared" si="8"/>
        <v>1</v>
      </c>
    </row>
    <row r="140" spans="1:9">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c r="A141" s="125">
        <v>130</v>
      </c>
      <c r="B141" s="126"/>
      <c r="C141" s="171"/>
      <c r="D141" s="128"/>
      <c r="E141" s="303" t="str">
        <f t="shared" si="9"/>
        <v/>
      </c>
      <c r="F141" s="125"/>
      <c r="G141" s="68" t="str">
        <f t="shared" si="10"/>
        <v/>
      </c>
      <c r="H141" s="64" t="b">
        <f t="shared" si="11"/>
        <v>0</v>
      </c>
      <c r="I141" s="65">
        <f t="shared" ref="I141:I204" si="12">LEN(B141)-LEN(SUBSTITUTE(B141,",",""))+1</f>
        <v>1</v>
      </c>
    </row>
    <row r="142" spans="1:9">
      <c r="A142" s="125">
        <v>131</v>
      </c>
      <c r="B142" s="126"/>
      <c r="C142" s="171"/>
      <c r="D142" s="128"/>
      <c r="E142" s="303" t="str">
        <f t="shared" si="9"/>
        <v/>
      </c>
      <c r="F142" s="125"/>
      <c r="G142" s="68" t="str">
        <f t="shared" si="10"/>
        <v/>
      </c>
      <c r="H142" s="64" t="b">
        <f t="shared" si="11"/>
        <v>0</v>
      </c>
      <c r="I142" s="65">
        <f t="shared" si="12"/>
        <v>1</v>
      </c>
    </row>
    <row r="143" spans="1:9">
      <c r="A143" s="125">
        <v>132</v>
      </c>
      <c r="B143" s="126"/>
      <c r="C143" s="171"/>
      <c r="D143" s="128"/>
      <c r="E143" s="303" t="str">
        <f t="shared" si="9"/>
        <v/>
      </c>
      <c r="F143" s="125"/>
      <c r="G143" s="68" t="str">
        <f t="shared" si="10"/>
        <v/>
      </c>
      <c r="H143" s="64" t="b">
        <f t="shared" si="11"/>
        <v>0</v>
      </c>
      <c r="I143" s="65">
        <f t="shared" si="12"/>
        <v>1</v>
      </c>
    </row>
    <row r="144" spans="1:9">
      <c r="A144" s="125">
        <v>133</v>
      </c>
      <c r="B144" s="126"/>
      <c r="C144" s="171"/>
      <c r="D144" s="128"/>
      <c r="E144" s="303" t="str">
        <f t="shared" si="9"/>
        <v/>
      </c>
      <c r="F144" s="125"/>
      <c r="G144" s="68" t="str">
        <f t="shared" si="10"/>
        <v/>
      </c>
      <c r="H144" s="64" t="b">
        <f t="shared" si="11"/>
        <v>0</v>
      </c>
      <c r="I144" s="65">
        <f t="shared" si="12"/>
        <v>1</v>
      </c>
    </row>
    <row r="145" spans="1:9">
      <c r="A145" s="125">
        <v>134</v>
      </c>
      <c r="B145" s="126"/>
      <c r="C145" s="171"/>
      <c r="D145" s="128"/>
      <c r="E145" s="303" t="str">
        <f t="shared" si="9"/>
        <v/>
      </c>
      <c r="F145" s="125"/>
      <c r="G145" s="68" t="str">
        <f t="shared" si="10"/>
        <v/>
      </c>
      <c r="H145" s="64" t="b">
        <f t="shared" si="11"/>
        <v>0</v>
      </c>
      <c r="I145" s="65">
        <f t="shared" si="12"/>
        <v>1</v>
      </c>
    </row>
    <row r="146" spans="1:9">
      <c r="A146" s="125">
        <v>135</v>
      </c>
      <c r="B146" s="126"/>
      <c r="C146" s="171"/>
      <c r="D146" s="128"/>
      <c r="E146" s="303" t="str">
        <f t="shared" si="9"/>
        <v/>
      </c>
      <c r="F146" s="125"/>
      <c r="G146" s="68" t="str">
        <f t="shared" si="10"/>
        <v/>
      </c>
      <c r="H146" s="64" t="b">
        <f t="shared" si="11"/>
        <v>0</v>
      </c>
      <c r="I146" s="65">
        <f t="shared" si="12"/>
        <v>1</v>
      </c>
    </row>
    <row r="147" spans="1:9">
      <c r="A147" s="125">
        <v>136</v>
      </c>
      <c r="B147" s="126"/>
      <c r="C147" s="171"/>
      <c r="D147" s="128"/>
      <c r="E147" s="303" t="str">
        <f t="shared" si="9"/>
        <v/>
      </c>
      <c r="F147" s="125"/>
      <c r="G147" s="68" t="str">
        <f t="shared" si="10"/>
        <v/>
      </c>
      <c r="H147" s="64" t="b">
        <f t="shared" si="11"/>
        <v>0</v>
      </c>
      <c r="I147" s="65">
        <f t="shared" si="12"/>
        <v>1</v>
      </c>
    </row>
    <row r="148" spans="1:9">
      <c r="A148" s="125">
        <v>137</v>
      </c>
      <c r="B148" s="126"/>
      <c r="C148" s="171"/>
      <c r="D148" s="128"/>
      <c r="E148" s="303" t="str">
        <f t="shared" si="9"/>
        <v/>
      </c>
      <c r="F148" s="125"/>
      <c r="G148" s="68" t="str">
        <f t="shared" si="10"/>
        <v/>
      </c>
      <c r="H148" s="64" t="b">
        <f t="shared" si="11"/>
        <v>0</v>
      </c>
      <c r="I148" s="65">
        <f t="shared" si="12"/>
        <v>1</v>
      </c>
    </row>
    <row r="149" spans="1:9">
      <c r="A149" s="125">
        <v>138</v>
      </c>
      <c r="B149" s="126"/>
      <c r="C149" s="171"/>
      <c r="D149" s="128"/>
      <c r="E149" s="303" t="str">
        <f t="shared" si="9"/>
        <v/>
      </c>
      <c r="F149" s="125"/>
      <c r="G149" s="68" t="str">
        <f t="shared" si="10"/>
        <v/>
      </c>
      <c r="H149" s="64" t="b">
        <f t="shared" si="11"/>
        <v>0</v>
      </c>
      <c r="I149" s="65">
        <f t="shared" si="12"/>
        <v>1</v>
      </c>
    </row>
    <row r="150" spans="1:9">
      <c r="A150" s="125">
        <v>139</v>
      </c>
      <c r="B150" s="126"/>
      <c r="C150" s="171"/>
      <c r="D150" s="128"/>
      <c r="E150" s="303" t="str">
        <f t="shared" si="9"/>
        <v/>
      </c>
      <c r="F150" s="125"/>
      <c r="G150" s="68" t="str">
        <f t="shared" si="10"/>
        <v/>
      </c>
      <c r="H150" s="64" t="b">
        <f t="shared" si="11"/>
        <v>0</v>
      </c>
      <c r="I150" s="65">
        <f t="shared" si="12"/>
        <v>1</v>
      </c>
    </row>
    <row r="151" spans="1:9">
      <c r="A151" s="125">
        <v>140</v>
      </c>
      <c r="B151" s="126"/>
      <c r="C151" s="171"/>
      <c r="D151" s="128"/>
      <c r="E151" s="303" t="str">
        <f t="shared" si="9"/>
        <v/>
      </c>
      <c r="F151" s="125"/>
      <c r="G151" s="68" t="str">
        <f t="shared" si="10"/>
        <v/>
      </c>
      <c r="H151" s="64" t="b">
        <f t="shared" si="11"/>
        <v>0</v>
      </c>
      <c r="I151" s="65">
        <f t="shared" si="12"/>
        <v>1</v>
      </c>
    </row>
    <row r="152" spans="1:9">
      <c r="A152" s="125">
        <v>141</v>
      </c>
      <c r="B152" s="126"/>
      <c r="C152" s="171"/>
      <c r="D152" s="128"/>
      <c r="E152" s="303" t="str">
        <f t="shared" si="9"/>
        <v/>
      </c>
      <c r="F152" s="125"/>
      <c r="G152" s="68" t="str">
        <f t="shared" si="10"/>
        <v/>
      </c>
      <c r="H152" s="64" t="b">
        <f t="shared" si="11"/>
        <v>0</v>
      </c>
      <c r="I152" s="65">
        <f t="shared" si="12"/>
        <v>1</v>
      </c>
    </row>
    <row r="153" spans="1:9">
      <c r="A153" s="125">
        <v>142</v>
      </c>
      <c r="B153" s="126"/>
      <c r="C153" s="171"/>
      <c r="D153" s="128"/>
      <c r="E153" s="303" t="str">
        <f t="shared" si="9"/>
        <v/>
      </c>
      <c r="F153" s="125"/>
      <c r="G153" s="68" t="str">
        <f t="shared" si="10"/>
        <v/>
      </c>
      <c r="H153" s="64" t="b">
        <f t="shared" si="11"/>
        <v>0</v>
      </c>
      <c r="I153" s="65">
        <f t="shared" si="12"/>
        <v>1</v>
      </c>
    </row>
    <row r="154" spans="1:9">
      <c r="A154" s="125">
        <v>143</v>
      </c>
      <c r="B154" s="126"/>
      <c r="C154" s="171"/>
      <c r="D154" s="128"/>
      <c r="E154" s="303" t="str">
        <f t="shared" si="9"/>
        <v/>
      </c>
      <c r="F154" s="125"/>
      <c r="G154" s="68" t="str">
        <f t="shared" si="10"/>
        <v/>
      </c>
      <c r="H154" s="64" t="b">
        <f t="shared" si="11"/>
        <v>0</v>
      </c>
      <c r="I154" s="65">
        <f t="shared" si="12"/>
        <v>1</v>
      </c>
    </row>
    <row r="155" spans="1:9">
      <c r="A155" s="125">
        <v>144</v>
      </c>
      <c r="B155" s="126"/>
      <c r="C155" s="171"/>
      <c r="D155" s="128"/>
      <c r="E155" s="303" t="str">
        <f t="shared" si="9"/>
        <v/>
      </c>
      <c r="F155" s="125"/>
      <c r="G155" s="68" t="str">
        <f t="shared" si="10"/>
        <v/>
      </c>
      <c r="H155" s="64" t="b">
        <f t="shared" si="11"/>
        <v>0</v>
      </c>
      <c r="I155" s="65">
        <f t="shared" si="12"/>
        <v>1</v>
      </c>
    </row>
    <row r="156" spans="1:9">
      <c r="A156" s="125">
        <v>145</v>
      </c>
      <c r="B156" s="126"/>
      <c r="C156" s="171"/>
      <c r="D156" s="128"/>
      <c r="E156" s="303" t="str">
        <f t="shared" si="9"/>
        <v/>
      </c>
      <c r="F156" s="125"/>
      <c r="G156" s="68" t="str">
        <f t="shared" si="10"/>
        <v/>
      </c>
      <c r="H156" s="64" t="b">
        <f t="shared" si="11"/>
        <v>0</v>
      </c>
      <c r="I156" s="65">
        <f t="shared" si="12"/>
        <v>1</v>
      </c>
    </row>
    <row r="157" spans="1:9">
      <c r="A157" s="125">
        <v>146</v>
      </c>
      <c r="B157" s="126"/>
      <c r="C157" s="171"/>
      <c r="D157" s="128"/>
      <c r="E157" s="303" t="str">
        <f t="shared" si="9"/>
        <v/>
      </c>
      <c r="F157" s="125"/>
      <c r="G157" s="68" t="str">
        <f t="shared" si="10"/>
        <v/>
      </c>
      <c r="H157" s="64" t="b">
        <f t="shared" si="11"/>
        <v>0</v>
      </c>
      <c r="I157" s="65">
        <f t="shared" si="12"/>
        <v>1</v>
      </c>
    </row>
    <row r="158" spans="1:9">
      <c r="A158" s="125">
        <v>147</v>
      </c>
      <c r="B158" s="126"/>
      <c r="C158" s="171"/>
      <c r="D158" s="128"/>
      <c r="E158" s="303" t="str">
        <f t="shared" si="9"/>
        <v/>
      </c>
      <c r="F158" s="125"/>
      <c r="G158" s="68" t="str">
        <f t="shared" si="10"/>
        <v/>
      </c>
      <c r="H158" s="64" t="b">
        <f t="shared" si="11"/>
        <v>0</v>
      </c>
      <c r="I158" s="65">
        <f t="shared" si="12"/>
        <v>1</v>
      </c>
    </row>
    <row r="159" spans="1:9">
      <c r="A159" s="125">
        <v>148</v>
      </c>
      <c r="B159" s="126"/>
      <c r="C159" s="171"/>
      <c r="D159" s="128"/>
      <c r="E159" s="303" t="str">
        <f t="shared" si="9"/>
        <v/>
      </c>
      <c r="F159" s="125"/>
      <c r="G159" s="68" t="str">
        <f t="shared" si="10"/>
        <v/>
      </c>
      <c r="H159" s="64" t="b">
        <f t="shared" si="11"/>
        <v>0</v>
      </c>
      <c r="I159" s="65">
        <f t="shared" si="12"/>
        <v>1</v>
      </c>
    </row>
    <row r="160" spans="1:9">
      <c r="A160" s="125">
        <v>149</v>
      </c>
      <c r="B160" s="126"/>
      <c r="C160" s="171"/>
      <c r="D160" s="128"/>
      <c r="E160" s="303" t="str">
        <f t="shared" si="9"/>
        <v/>
      </c>
      <c r="F160" s="125"/>
      <c r="G160" s="68" t="str">
        <f t="shared" si="10"/>
        <v/>
      </c>
      <c r="H160" s="64" t="b">
        <f t="shared" si="11"/>
        <v>0</v>
      </c>
      <c r="I160" s="65">
        <f t="shared" si="12"/>
        <v>1</v>
      </c>
    </row>
    <row r="161" spans="1:9">
      <c r="A161" s="125">
        <v>150</v>
      </c>
      <c r="B161" s="126"/>
      <c r="C161" s="171"/>
      <c r="D161" s="128"/>
      <c r="E161" s="303" t="str">
        <f t="shared" si="9"/>
        <v/>
      </c>
      <c r="F161" s="125"/>
      <c r="G161" s="68" t="str">
        <f t="shared" si="10"/>
        <v/>
      </c>
      <c r="H161" s="64" t="b">
        <f t="shared" si="11"/>
        <v>0</v>
      </c>
      <c r="I161" s="65">
        <f t="shared" si="12"/>
        <v>1</v>
      </c>
    </row>
    <row r="162" spans="1:9">
      <c r="A162" s="125">
        <v>151</v>
      </c>
      <c r="B162" s="126"/>
      <c r="C162" s="171"/>
      <c r="D162" s="128"/>
      <c r="E162" s="303" t="str">
        <f t="shared" si="9"/>
        <v/>
      </c>
      <c r="F162" s="125"/>
      <c r="G162" s="68" t="str">
        <f t="shared" si="10"/>
        <v/>
      </c>
      <c r="H162" s="64" t="b">
        <f t="shared" si="11"/>
        <v>0</v>
      </c>
      <c r="I162" s="65">
        <f t="shared" si="12"/>
        <v>1</v>
      </c>
    </row>
    <row r="163" spans="1:9">
      <c r="A163" s="125">
        <v>152</v>
      </c>
      <c r="B163" s="126"/>
      <c r="C163" s="171"/>
      <c r="D163" s="128"/>
      <c r="E163" s="303" t="str">
        <f t="shared" si="9"/>
        <v/>
      </c>
      <c r="F163" s="125"/>
      <c r="G163" s="68" t="str">
        <f t="shared" si="10"/>
        <v/>
      </c>
      <c r="H163" s="64" t="b">
        <f t="shared" si="11"/>
        <v>0</v>
      </c>
      <c r="I163" s="65">
        <f t="shared" si="12"/>
        <v>1</v>
      </c>
    </row>
    <row r="164" spans="1:9">
      <c r="A164" s="125">
        <v>153</v>
      </c>
      <c r="B164" s="126"/>
      <c r="C164" s="171"/>
      <c r="D164" s="128"/>
      <c r="E164" s="303" t="str">
        <f t="shared" si="9"/>
        <v/>
      </c>
      <c r="F164" s="125"/>
      <c r="G164" s="68" t="str">
        <f t="shared" si="10"/>
        <v/>
      </c>
      <c r="H164" s="64" t="b">
        <f t="shared" si="11"/>
        <v>0</v>
      </c>
      <c r="I164" s="65">
        <f t="shared" si="12"/>
        <v>1</v>
      </c>
    </row>
    <row r="165" spans="1:9">
      <c r="A165" s="125">
        <v>154</v>
      </c>
      <c r="B165" s="126"/>
      <c r="C165" s="171"/>
      <c r="D165" s="128"/>
      <c r="E165" s="303" t="str">
        <f t="shared" si="9"/>
        <v/>
      </c>
      <c r="F165" s="125"/>
      <c r="G165" s="68" t="str">
        <f t="shared" si="10"/>
        <v/>
      </c>
      <c r="H165" s="64" t="b">
        <f t="shared" si="11"/>
        <v>0</v>
      </c>
      <c r="I165" s="65">
        <f t="shared" si="12"/>
        <v>1</v>
      </c>
    </row>
    <row r="166" spans="1:9">
      <c r="A166" s="125">
        <v>155</v>
      </c>
      <c r="B166" s="126"/>
      <c r="C166" s="171"/>
      <c r="D166" s="128"/>
      <c r="E166" s="303" t="str">
        <f t="shared" si="9"/>
        <v/>
      </c>
      <c r="F166" s="125"/>
      <c r="G166" s="68" t="str">
        <f t="shared" si="10"/>
        <v/>
      </c>
      <c r="H166" s="64" t="b">
        <f t="shared" si="11"/>
        <v>0</v>
      </c>
      <c r="I166" s="65">
        <f t="shared" si="12"/>
        <v>1</v>
      </c>
    </row>
    <row r="167" spans="1:9">
      <c r="A167" s="125">
        <v>156</v>
      </c>
      <c r="B167" s="126"/>
      <c r="C167" s="171"/>
      <c r="D167" s="128"/>
      <c r="E167" s="303" t="str">
        <f t="shared" si="9"/>
        <v/>
      </c>
      <c r="F167" s="125"/>
      <c r="G167" s="68" t="str">
        <f t="shared" si="10"/>
        <v/>
      </c>
      <c r="H167" s="64" t="b">
        <f t="shared" si="11"/>
        <v>0</v>
      </c>
      <c r="I167" s="65">
        <f t="shared" si="12"/>
        <v>1</v>
      </c>
    </row>
    <row r="168" spans="1:9">
      <c r="A168" s="125">
        <v>157</v>
      </c>
      <c r="B168" s="126"/>
      <c r="C168" s="171"/>
      <c r="D168" s="128"/>
      <c r="E168" s="303" t="str">
        <f t="shared" si="9"/>
        <v/>
      </c>
      <c r="F168" s="125"/>
      <c r="G168" s="68" t="str">
        <f t="shared" si="10"/>
        <v/>
      </c>
      <c r="H168" s="64" t="b">
        <f t="shared" si="11"/>
        <v>0</v>
      </c>
      <c r="I168" s="65">
        <f t="shared" si="12"/>
        <v>1</v>
      </c>
    </row>
    <row r="169" spans="1:9">
      <c r="A169" s="125">
        <v>158</v>
      </c>
      <c r="B169" s="126"/>
      <c r="C169" s="171"/>
      <c r="D169" s="128"/>
      <c r="E169" s="303" t="str">
        <f t="shared" si="9"/>
        <v/>
      </c>
      <c r="F169" s="125"/>
      <c r="G169" s="68" t="str">
        <f t="shared" si="10"/>
        <v/>
      </c>
      <c r="H169" s="64" t="b">
        <f t="shared" si="11"/>
        <v>0</v>
      </c>
      <c r="I169" s="65">
        <f t="shared" si="12"/>
        <v>1</v>
      </c>
    </row>
    <row r="170" spans="1:9">
      <c r="A170" s="125">
        <v>159</v>
      </c>
      <c r="B170" s="126"/>
      <c r="C170" s="171"/>
      <c r="D170" s="128"/>
      <c r="E170" s="303" t="str">
        <f t="shared" si="9"/>
        <v/>
      </c>
      <c r="F170" s="125"/>
      <c r="G170" s="68" t="str">
        <f t="shared" si="10"/>
        <v/>
      </c>
      <c r="H170" s="64" t="b">
        <f t="shared" si="11"/>
        <v>0</v>
      </c>
      <c r="I170" s="65">
        <f t="shared" si="12"/>
        <v>1</v>
      </c>
    </row>
    <row r="171" spans="1:9">
      <c r="A171" s="125">
        <v>160</v>
      </c>
      <c r="B171" s="126"/>
      <c r="C171" s="171"/>
      <c r="D171" s="128"/>
      <c r="E171" s="303" t="str">
        <f t="shared" si="9"/>
        <v/>
      </c>
      <c r="F171" s="125"/>
      <c r="G171" s="68" t="str">
        <f t="shared" si="10"/>
        <v/>
      </c>
      <c r="H171" s="64" t="b">
        <f t="shared" si="11"/>
        <v>0</v>
      </c>
      <c r="I171" s="65">
        <f t="shared" si="12"/>
        <v>1</v>
      </c>
    </row>
    <row r="172" spans="1:9">
      <c r="A172" s="125">
        <v>161</v>
      </c>
      <c r="B172" s="126"/>
      <c r="C172" s="171"/>
      <c r="D172" s="128"/>
      <c r="E172" s="303" t="str">
        <f t="shared" si="9"/>
        <v/>
      </c>
      <c r="F172" s="125"/>
      <c r="G172" s="68" t="str">
        <f t="shared" si="10"/>
        <v/>
      </c>
      <c r="H172" s="64" t="b">
        <f t="shared" si="11"/>
        <v>0</v>
      </c>
      <c r="I172" s="65">
        <f t="shared" si="12"/>
        <v>1</v>
      </c>
    </row>
    <row r="173" spans="1:9">
      <c r="A173" s="125">
        <v>162</v>
      </c>
      <c r="B173" s="126"/>
      <c r="C173" s="171"/>
      <c r="D173" s="128"/>
      <c r="E173" s="303" t="str">
        <f t="shared" si="9"/>
        <v/>
      </c>
      <c r="F173" s="125"/>
      <c r="G173" s="68" t="str">
        <f t="shared" si="10"/>
        <v/>
      </c>
      <c r="H173" s="64" t="b">
        <f t="shared" si="11"/>
        <v>0</v>
      </c>
      <c r="I173" s="65">
        <f t="shared" si="12"/>
        <v>1</v>
      </c>
    </row>
    <row r="174" spans="1:9">
      <c r="A174" s="125">
        <v>163</v>
      </c>
      <c r="B174" s="126"/>
      <c r="C174" s="171"/>
      <c r="D174" s="128"/>
      <c r="E174" s="303" t="str">
        <f t="shared" si="9"/>
        <v/>
      </c>
      <c r="F174" s="125"/>
      <c r="G174" s="68" t="str">
        <f t="shared" si="10"/>
        <v/>
      </c>
      <c r="H174" s="64" t="b">
        <f t="shared" si="11"/>
        <v>0</v>
      </c>
      <c r="I174" s="65">
        <f t="shared" si="12"/>
        <v>1</v>
      </c>
    </row>
    <row r="175" spans="1:9">
      <c r="A175" s="125">
        <v>164</v>
      </c>
      <c r="B175" s="126"/>
      <c r="C175" s="171"/>
      <c r="D175" s="128"/>
      <c r="E175" s="303" t="str">
        <f t="shared" si="9"/>
        <v/>
      </c>
      <c r="F175" s="125"/>
      <c r="G175" s="68" t="str">
        <f t="shared" si="10"/>
        <v/>
      </c>
      <c r="H175" s="64" t="b">
        <f t="shared" si="11"/>
        <v>0</v>
      </c>
      <c r="I175" s="65">
        <f t="shared" si="12"/>
        <v>1</v>
      </c>
    </row>
    <row r="176" spans="1:9">
      <c r="A176" s="125">
        <v>165</v>
      </c>
      <c r="B176" s="126"/>
      <c r="C176" s="171"/>
      <c r="D176" s="128"/>
      <c r="E176" s="303" t="str">
        <f t="shared" si="9"/>
        <v/>
      </c>
      <c r="F176" s="125"/>
      <c r="G176" s="68" t="str">
        <f t="shared" si="10"/>
        <v/>
      </c>
      <c r="H176" s="64" t="b">
        <f t="shared" si="11"/>
        <v>0</v>
      </c>
      <c r="I176" s="65">
        <f t="shared" si="12"/>
        <v>1</v>
      </c>
    </row>
    <row r="177" spans="1:9">
      <c r="A177" s="125">
        <v>166</v>
      </c>
      <c r="B177" s="126"/>
      <c r="C177" s="171"/>
      <c r="D177" s="128"/>
      <c r="E177" s="303" t="str">
        <f t="shared" si="9"/>
        <v/>
      </c>
      <c r="F177" s="125"/>
      <c r="G177" s="68" t="str">
        <f t="shared" si="10"/>
        <v/>
      </c>
      <c r="H177" s="64" t="b">
        <f t="shared" si="11"/>
        <v>0</v>
      </c>
      <c r="I177" s="65">
        <f t="shared" si="12"/>
        <v>1</v>
      </c>
    </row>
    <row r="178" spans="1:9">
      <c r="A178" s="125">
        <v>167</v>
      </c>
      <c r="B178" s="126"/>
      <c r="C178" s="171"/>
      <c r="D178" s="128"/>
      <c r="E178" s="303" t="str">
        <f t="shared" si="9"/>
        <v/>
      </c>
      <c r="F178" s="125"/>
      <c r="G178" s="68" t="str">
        <f t="shared" si="10"/>
        <v/>
      </c>
      <c r="H178" s="64" t="b">
        <f t="shared" si="11"/>
        <v>0</v>
      </c>
      <c r="I178" s="65">
        <f t="shared" si="12"/>
        <v>1</v>
      </c>
    </row>
    <row r="179" spans="1:9">
      <c r="A179" s="125">
        <v>168</v>
      </c>
      <c r="B179" s="126"/>
      <c r="C179" s="171"/>
      <c r="D179" s="128"/>
      <c r="E179" s="303" t="str">
        <f t="shared" si="9"/>
        <v/>
      </c>
      <c r="F179" s="125"/>
      <c r="G179" s="68" t="str">
        <f t="shared" si="10"/>
        <v/>
      </c>
      <c r="H179" s="64" t="b">
        <f t="shared" si="11"/>
        <v>0</v>
      </c>
      <c r="I179" s="65">
        <f t="shared" si="12"/>
        <v>1</v>
      </c>
    </row>
    <row r="180" spans="1:9">
      <c r="A180" s="125">
        <v>169</v>
      </c>
      <c r="B180" s="126"/>
      <c r="C180" s="171"/>
      <c r="D180" s="128"/>
      <c r="E180" s="303" t="str">
        <f t="shared" si="9"/>
        <v/>
      </c>
      <c r="F180" s="125"/>
      <c r="G180" s="68" t="str">
        <f t="shared" si="10"/>
        <v/>
      </c>
      <c r="H180" s="64" t="b">
        <f t="shared" si="11"/>
        <v>0</v>
      </c>
      <c r="I180" s="65">
        <f t="shared" si="12"/>
        <v>1</v>
      </c>
    </row>
    <row r="181" spans="1:9">
      <c r="A181" s="125">
        <v>170</v>
      </c>
      <c r="B181" s="126"/>
      <c r="C181" s="171"/>
      <c r="D181" s="128"/>
      <c r="E181" s="303" t="str">
        <f t="shared" si="9"/>
        <v/>
      </c>
      <c r="F181" s="125"/>
      <c r="G181" s="68" t="str">
        <f t="shared" si="10"/>
        <v/>
      </c>
      <c r="H181" s="64" t="b">
        <f t="shared" si="11"/>
        <v>0</v>
      </c>
      <c r="I181" s="65">
        <f t="shared" si="12"/>
        <v>1</v>
      </c>
    </row>
    <row r="182" spans="1:9">
      <c r="A182" s="125">
        <v>171</v>
      </c>
      <c r="B182" s="126"/>
      <c r="C182" s="171"/>
      <c r="D182" s="128"/>
      <c r="E182" s="303" t="str">
        <f t="shared" si="9"/>
        <v/>
      </c>
      <c r="F182" s="125"/>
      <c r="G182" s="68" t="str">
        <f t="shared" si="10"/>
        <v/>
      </c>
      <c r="H182" s="64" t="b">
        <f t="shared" si="11"/>
        <v>0</v>
      </c>
      <c r="I182" s="65">
        <f t="shared" si="12"/>
        <v>1</v>
      </c>
    </row>
    <row r="183" spans="1:9">
      <c r="A183" s="125">
        <v>172</v>
      </c>
      <c r="B183" s="126"/>
      <c r="C183" s="171"/>
      <c r="D183" s="128"/>
      <c r="E183" s="303" t="str">
        <f t="shared" si="9"/>
        <v/>
      </c>
      <c r="F183" s="125"/>
      <c r="G183" s="68" t="str">
        <f t="shared" si="10"/>
        <v/>
      </c>
      <c r="H183" s="64" t="b">
        <f t="shared" si="11"/>
        <v>0</v>
      </c>
      <c r="I183" s="65">
        <f t="shared" si="12"/>
        <v>1</v>
      </c>
    </row>
    <row r="184" spans="1:9">
      <c r="A184" s="125">
        <v>173</v>
      </c>
      <c r="B184" s="126"/>
      <c r="C184" s="171"/>
      <c r="D184" s="128"/>
      <c r="E184" s="303" t="str">
        <f t="shared" si="9"/>
        <v/>
      </c>
      <c r="F184" s="125"/>
      <c r="G184" s="68" t="str">
        <f t="shared" si="10"/>
        <v/>
      </c>
      <c r="H184" s="64" t="b">
        <f t="shared" si="11"/>
        <v>0</v>
      </c>
      <c r="I184" s="65">
        <f t="shared" si="12"/>
        <v>1</v>
      </c>
    </row>
    <row r="185" spans="1:9">
      <c r="A185" s="125">
        <v>174</v>
      </c>
      <c r="B185" s="126"/>
      <c r="C185" s="171"/>
      <c r="D185" s="128"/>
      <c r="E185" s="303" t="str">
        <f t="shared" si="9"/>
        <v/>
      </c>
      <c r="F185" s="125"/>
      <c r="G185" s="68" t="str">
        <f t="shared" si="10"/>
        <v/>
      </c>
      <c r="H185" s="64" t="b">
        <f t="shared" si="11"/>
        <v>0</v>
      </c>
      <c r="I185" s="65">
        <f t="shared" si="12"/>
        <v>1</v>
      </c>
    </row>
    <row r="186" spans="1:9">
      <c r="A186" s="125">
        <v>175</v>
      </c>
      <c r="B186" s="126"/>
      <c r="C186" s="171"/>
      <c r="D186" s="128"/>
      <c r="E186" s="303" t="str">
        <f t="shared" si="9"/>
        <v/>
      </c>
      <c r="F186" s="125"/>
      <c r="G186" s="68" t="str">
        <f t="shared" si="10"/>
        <v/>
      </c>
      <c r="H186" s="64" t="b">
        <f t="shared" si="11"/>
        <v>0</v>
      </c>
      <c r="I186" s="65">
        <f t="shared" si="12"/>
        <v>1</v>
      </c>
    </row>
    <row r="187" spans="1:9">
      <c r="A187" s="125">
        <v>176</v>
      </c>
      <c r="B187" s="126"/>
      <c r="C187" s="171"/>
      <c r="D187" s="128"/>
      <c r="E187" s="303" t="str">
        <f t="shared" si="9"/>
        <v/>
      </c>
      <c r="F187" s="125"/>
      <c r="G187" s="68" t="str">
        <f t="shared" si="10"/>
        <v/>
      </c>
      <c r="H187" s="64" t="b">
        <f t="shared" si="11"/>
        <v>0</v>
      </c>
      <c r="I187" s="65">
        <f t="shared" si="12"/>
        <v>1</v>
      </c>
    </row>
    <row r="188" spans="1:9">
      <c r="A188" s="125">
        <v>177</v>
      </c>
      <c r="B188" s="126"/>
      <c r="C188" s="171"/>
      <c r="D188" s="128"/>
      <c r="E188" s="303" t="str">
        <f t="shared" si="9"/>
        <v/>
      </c>
      <c r="F188" s="125"/>
      <c r="G188" s="68" t="str">
        <f t="shared" si="10"/>
        <v/>
      </c>
      <c r="H188" s="64" t="b">
        <f t="shared" si="11"/>
        <v>0</v>
      </c>
      <c r="I188" s="65">
        <f t="shared" si="12"/>
        <v>1</v>
      </c>
    </row>
    <row r="189" spans="1:9">
      <c r="A189" s="125">
        <v>178</v>
      </c>
      <c r="B189" s="126"/>
      <c r="C189" s="171"/>
      <c r="D189" s="128"/>
      <c r="E189" s="303" t="str">
        <f t="shared" si="9"/>
        <v/>
      </c>
      <c r="F189" s="125"/>
      <c r="G189" s="68" t="str">
        <f t="shared" si="10"/>
        <v/>
      </c>
      <c r="H189" s="64" t="b">
        <f t="shared" si="11"/>
        <v>0</v>
      </c>
      <c r="I189" s="65">
        <f t="shared" si="12"/>
        <v>1</v>
      </c>
    </row>
    <row r="190" spans="1:9">
      <c r="A190" s="125">
        <v>179</v>
      </c>
      <c r="B190" s="126"/>
      <c r="C190" s="171"/>
      <c r="D190" s="128"/>
      <c r="E190" s="303" t="str">
        <f t="shared" si="9"/>
        <v/>
      </c>
      <c r="F190" s="125"/>
      <c r="G190" s="68" t="str">
        <f t="shared" si="10"/>
        <v/>
      </c>
      <c r="H190" s="64" t="b">
        <f t="shared" si="11"/>
        <v>0</v>
      </c>
      <c r="I190" s="65">
        <f t="shared" si="12"/>
        <v>1</v>
      </c>
    </row>
    <row r="191" spans="1:9">
      <c r="A191" s="125">
        <v>180</v>
      </c>
      <c r="B191" s="126"/>
      <c r="C191" s="171"/>
      <c r="D191" s="128"/>
      <c r="E191" s="303" t="str">
        <f t="shared" si="9"/>
        <v/>
      </c>
      <c r="F191" s="125"/>
      <c r="G191" s="68" t="str">
        <f t="shared" si="10"/>
        <v/>
      </c>
      <c r="H191" s="64" t="b">
        <f t="shared" si="11"/>
        <v>0</v>
      </c>
      <c r="I191" s="65">
        <f t="shared" si="12"/>
        <v>1</v>
      </c>
    </row>
    <row r="192" spans="1:9">
      <c r="A192" s="125">
        <v>181</v>
      </c>
      <c r="B192" s="126"/>
      <c r="C192" s="171"/>
      <c r="D192" s="128"/>
      <c r="E192" s="303" t="str">
        <f t="shared" si="9"/>
        <v/>
      </c>
      <c r="F192" s="125"/>
      <c r="G192" s="68" t="str">
        <f t="shared" si="10"/>
        <v/>
      </c>
      <c r="H192" s="64" t="b">
        <f t="shared" si="11"/>
        <v>0</v>
      </c>
      <c r="I192" s="65">
        <f t="shared" si="12"/>
        <v>1</v>
      </c>
    </row>
    <row r="193" spans="1:9">
      <c r="A193" s="125">
        <v>182</v>
      </c>
      <c r="B193" s="126"/>
      <c r="C193" s="171"/>
      <c r="D193" s="128"/>
      <c r="E193" s="303" t="str">
        <f t="shared" si="9"/>
        <v/>
      </c>
      <c r="F193" s="125"/>
      <c r="G193" s="68" t="str">
        <f t="shared" si="10"/>
        <v/>
      </c>
      <c r="H193" s="64" t="b">
        <f t="shared" si="11"/>
        <v>0</v>
      </c>
      <c r="I193" s="65">
        <f t="shared" si="12"/>
        <v>1</v>
      </c>
    </row>
    <row r="194" spans="1:9">
      <c r="A194" s="125">
        <v>183</v>
      </c>
      <c r="B194" s="126"/>
      <c r="C194" s="171"/>
      <c r="D194" s="128"/>
      <c r="E194" s="303" t="str">
        <f t="shared" si="9"/>
        <v/>
      </c>
      <c r="F194" s="125"/>
      <c r="G194" s="68" t="str">
        <f t="shared" si="10"/>
        <v/>
      </c>
      <c r="H194" s="64" t="b">
        <f t="shared" si="11"/>
        <v>0</v>
      </c>
      <c r="I194" s="65">
        <f t="shared" si="12"/>
        <v>1</v>
      </c>
    </row>
    <row r="195" spans="1:9">
      <c r="A195" s="125">
        <v>184</v>
      </c>
      <c r="B195" s="126"/>
      <c r="C195" s="171"/>
      <c r="D195" s="128"/>
      <c r="E195" s="303" t="str">
        <f t="shared" si="9"/>
        <v/>
      </c>
      <c r="F195" s="125"/>
      <c r="G195" s="68" t="str">
        <f t="shared" si="10"/>
        <v/>
      </c>
      <c r="H195" s="64" t="b">
        <f t="shared" si="11"/>
        <v>0</v>
      </c>
      <c r="I195" s="65">
        <f t="shared" si="12"/>
        <v>1</v>
      </c>
    </row>
    <row r="196" spans="1:9">
      <c r="A196" s="125">
        <v>185</v>
      </c>
      <c r="B196" s="126"/>
      <c r="C196" s="171"/>
      <c r="D196" s="128"/>
      <c r="E196" s="303" t="str">
        <f t="shared" si="9"/>
        <v/>
      </c>
      <c r="F196" s="125"/>
      <c r="G196" s="68" t="str">
        <f t="shared" si="10"/>
        <v/>
      </c>
      <c r="H196" s="64" t="b">
        <f t="shared" si="11"/>
        <v>0</v>
      </c>
      <c r="I196" s="65">
        <f t="shared" si="12"/>
        <v>1</v>
      </c>
    </row>
    <row r="197" spans="1:9">
      <c r="A197" s="125">
        <v>186</v>
      </c>
      <c r="B197" s="126"/>
      <c r="C197" s="171"/>
      <c r="D197" s="128"/>
      <c r="E197" s="303" t="str">
        <f t="shared" si="9"/>
        <v/>
      </c>
      <c r="F197" s="125"/>
      <c r="G197" s="68" t="str">
        <f t="shared" si="10"/>
        <v/>
      </c>
      <c r="H197" s="64" t="b">
        <f t="shared" si="11"/>
        <v>0</v>
      </c>
      <c r="I197" s="65">
        <f t="shared" si="12"/>
        <v>1</v>
      </c>
    </row>
    <row r="198" spans="1:9">
      <c r="A198" s="125">
        <v>187</v>
      </c>
      <c r="B198" s="126"/>
      <c r="C198" s="171"/>
      <c r="D198" s="128"/>
      <c r="E198" s="303" t="str">
        <f t="shared" si="9"/>
        <v/>
      </c>
      <c r="F198" s="125"/>
      <c r="G198" s="68" t="str">
        <f t="shared" si="10"/>
        <v/>
      </c>
      <c r="H198" s="64" t="b">
        <f t="shared" si="11"/>
        <v>0</v>
      </c>
      <c r="I198" s="65">
        <f t="shared" si="12"/>
        <v>1</v>
      </c>
    </row>
    <row r="199" spans="1:9">
      <c r="A199" s="125">
        <v>188</v>
      </c>
      <c r="B199" s="126"/>
      <c r="C199" s="171"/>
      <c r="D199" s="128"/>
      <c r="E199" s="303" t="str">
        <f t="shared" si="9"/>
        <v/>
      </c>
      <c r="F199" s="125"/>
      <c r="G199" s="68" t="str">
        <f t="shared" si="10"/>
        <v/>
      </c>
      <c r="H199" s="64" t="b">
        <f t="shared" si="11"/>
        <v>0</v>
      </c>
      <c r="I199" s="65">
        <f t="shared" si="12"/>
        <v>1</v>
      </c>
    </row>
    <row r="200" spans="1:9">
      <c r="A200" s="125">
        <v>189</v>
      </c>
      <c r="B200" s="126"/>
      <c r="C200" s="171"/>
      <c r="D200" s="128"/>
      <c r="E200" s="303" t="str">
        <f t="shared" si="9"/>
        <v/>
      </c>
      <c r="F200" s="125"/>
      <c r="G200" s="68" t="str">
        <f t="shared" si="10"/>
        <v/>
      </c>
      <c r="H200" s="64" t="b">
        <f t="shared" si="11"/>
        <v>0</v>
      </c>
      <c r="I200" s="65">
        <f t="shared" si="12"/>
        <v>1</v>
      </c>
    </row>
    <row r="201" spans="1:9">
      <c r="A201" s="125">
        <v>190</v>
      </c>
      <c r="B201" s="126"/>
      <c r="C201" s="171"/>
      <c r="D201" s="128"/>
      <c r="E201" s="303" t="str">
        <f t="shared" si="9"/>
        <v/>
      </c>
      <c r="F201" s="125"/>
      <c r="G201" s="68" t="str">
        <f t="shared" si="10"/>
        <v/>
      </c>
      <c r="H201" s="64" t="b">
        <f t="shared" si="11"/>
        <v>0</v>
      </c>
      <c r="I201" s="65">
        <f t="shared" si="12"/>
        <v>1</v>
      </c>
    </row>
    <row r="202" spans="1:9">
      <c r="A202" s="125">
        <v>191</v>
      </c>
      <c r="B202" s="126"/>
      <c r="C202" s="171"/>
      <c r="D202" s="128"/>
      <c r="E202" s="303" t="str">
        <f t="shared" si="9"/>
        <v/>
      </c>
      <c r="F202" s="125"/>
      <c r="G202" s="68" t="str">
        <f t="shared" si="10"/>
        <v/>
      </c>
      <c r="H202" s="64" t="b">
        <f t="shared" si="11"/>
        <v>0</v>
      </c>
      <c r="I202" s="65">
        <f t="shared" si="12"/>
        <v>1</v>
      </c>
    </row>
    <row r="203" spans="1:9">
      <c r="A203" s="125">
        <v>192</v>
      </c>
      <c r="B203" s="126"/>
      <c r="C203" s="171"/>
      <c r="D203" s="128"/>
      <c r="E203" s="303" t="str">
        <f t="shared" si="9"/>
        <v/>
      </c>
      <c r="F203" s="125"/>
      <c r="G203" s="68" t="str">
        <f t="shared" si="10"/>
        <v/>
      </c>
      <c r="H203" s="64" t="b">
        <f t="shared" si="11"/>
        <v>0</v>
      </c>
      <c r="I203" s="65">
        <f t="shared" si="12"/>
        <v>1</v>
      </c>
    </row>
    <row r="204" spans="1:9">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c r="A205" s="125">
        <v>194</v>
      </c>
      <c r="B205" s="126"/>
      <c r="C205" s="171"/>
      <c r="D205" s="128"/>
      <c r="E205" s="303" t="str">
        <f t="shared" si="13"/>
        <v/>
      </c>
      <c r="F205" s="125"/>
      <c r="G205" s="68" t="str">
        <f t="shared" si="14"/>
        <v/>
      </c>
      <c r="H205" s="64" t="b">
        <f t="shared" si="15"/>
        <v>0</v>
      </c>
      <c r="I205" s="65">
        <f t="shared" ref="I205:I261" si="16">LEN(B205)-LEN(SUBSTITUTE(B205,",",""))+1</f>
        <v>1</v>
      </c>
    </row>
    <row r="206" spans="1:9">
      <c r="A206" s="125">
        <v>195</v>
      </c>
      <c r="B206" s="126"/>
      <c r="C206" s="171"/>
      <c r="D206" s="128"/>
      <c r="E206" s="303" t="str">
        <f t="shared" si="13"/>
        <v/>
      </c>
      <c r="F206" s="125"/>
      <c r="G206" s="68" t="str">
        <f t="shared" si="14"/>
        <v/>
      </c>
      <c r="H206" s="64" t="b">
        <f t="shared" si="15"/>
        <v>0</v>
      </c>
      <c r="I206" s="65">
        <f t="shared" si="16"/>
        <v>1</v>
      </c>
    </row>
    <row r="207" spans="1:9">
      <c r="A207" s="125">
        <v>196</v>
      </c>
      <c r="B207" s="126"/>
      <c r="C207" s="171"/>
      <c r="D207" s="128"/>
      <c r="E207" s="303" t="str">
        <f t="shared" si="13"/>
        <v/>
      </c>
      <c r="F207" s="125"/>
      <c r="G207" s="68" t="str">
        <f t="shared" si="14"/>
        <v/>
      </c>
      <c r="H207" s="64" t="b">
        <f t="shared" si="15"/>
        <v>0</v>
      </c>
      <c r="I207" s="65">
        <f t="shared" si="16"/>
        <v>1</v>
      </c>
    </row>
    <row r="208" spans="1:9">
      <c r="A208" s="125">
        <v>197</v>
      </c>
      <c r="B208" s="126"/>
      <c r="C208" s="171"/>
      <c r="D208" s="128"/>
      <c r="E208" s="303" t="str">
        <f t="shared" si="13"/>
        <v/>
      </c>
      <c r="F208" s="125"/>
      <c r="G208" s="68" t="str">
        <f t="shared" si="14"/>
        <v/>
      </c>
      <c r="H208" s="64" t="b">
        <f t="shared" si="15"/>
        <v>0</v>
      </c>
      <c r="I208" s="65">
        <f t="shared" si="16"/>
        <v>1</v>
      </c>
    </row>
    <row r="209" spans="1:9">
      <c r="A209" s="125">
        <v>198</v>
      </c>
      <c r="B209" s="126"/>
      <c r="C209" s="171"/>
      <c r="D209" s="128"/>
      <c r="E209" s="303" t="str">
        <f t="shared" si="13"/>
        <v/>
      </c>
      <c r="F209" s="125"/>
      <c r="G209" s="68" t="str">
        <f t="shared" si="14"/>
        <v/>
      </c>
      <c r="H209" s="64" t="b">
        <f t="shared" si="15"/>
        <v>0</v>
      </c>
      <c r="I209" s="65">
        <f t="shared" si="16"/>
        <v>1</v>
      </c>
    </row>
    <row r="210" spans="1:9">
      <c r="A210" s="125">
        <v>199</v>
      </c>
      <c r="B210" s="126"/>
      <c r="C210" s="171"/>
      <c r="D210" s="128"/>
      <c r="E210" s="303" t="str">
        <f t="shared" si="13"/>
        <v/>
      </c>
      <c r="F210" s="125"/>
      <c r="G210" s="68" t="str">
        <f t="shared" si="14"/>
        <v/>
      </c>
      <c r="H210" s="64" t="b">
        <f t="shared" si="15"/>
        <v>0</v>
      </c>
      <c r="I210" s="65">
        <f t="shared" si="16"/>
        <v>1</v>
      </c>
    </row>
    <row r="211" spans="1:9">
      <c r="A211" s="125">
        <v>200</v>
      </c>
      <c r="B211" s="126"/>
      <c r="C211" s="171"/>
      <c r="D211" s="128"/>
      <c r="E211" s="303" t="str">
        <f t="shared" si="13"/>
        <v/>
      </c>
      <c r="F211" s="125"/>
      <c r="G211" s="68" t="str">
        <f t="shared" si="14"/>
        <v/>
      </c>
      <c r="H211" s="64" t="b">
        <f t="shared" si="15"/>
        <v>0</v>
      </c>
      <c r="I211" s="65">
        <f t="shared" si="16"/>
        <v>1</v>
      </c>
    </row>
    <row r="212" spans="1:9">
      <c r="A212" s="125">
        <v>201</v>
      </c>
      <c r="B212" s="126"/>
      <c r="C212" s="171"/>
      <c r="D212" s="128"/>
      <c r="E212" s="303" t="str">
        <f t="shared" si="13"/>
        <v/>
      </c>
      <c r="F212" s="125"/>
      <c r="G212" s="68" t="str">
        <f t="shared" si="14"/>
        <v/>
      </c>
      <c r="H212" s="64" t="b">
        <f t="shared" si="15"/>
        <v>0</v>
      </c>
      <c r="I212" s="65">
        <f t="shared" si="16"/>
        <v>1</v>
      </c>
    </row>
    <row r="213" spans="1:9">
      <c r="A213" s="125">
        <v>202</v>
      </c>
      <c r="B213" s="126"/>
      <c r="C213" s="171"/>
      <c r="D213" s="128"/>
      <c r="E213" s="303" t="str">
        <f t="shared" si="13"/>
        <v/>
      </c>
      <c r="F213" s="125"/>
      <c r="G213" s="68" t="str">
        <f t="shared" si="14"/>
        <v/>
      </c>
      <c r="H213" s="64" t="b">
        <f t="shared" si="15"/>
        <v>0</v>
      </c>
      <c r="I213" s="65">
        <f t="shared" si="16"/>
        <v>1</v>
      </c>
    </row>
    <row r="214" spans="1:9">
      <c r="A214" s="125">
        <v>203</v>
      </c>
      <c r="B214" s="126"/>
      <c r="C214" s="171"/>
      <c r="D214" s="128"/>
      <c r="E214" s="303" t="str">
        <f t="shared" si="13"/>
        <v/>
      </c>
      <c r="F214" s="125"/>
      <c r="G214" s="68" t="str">
        <f t="shared" si="14"/>
        <v/>
      </c>
      <c r="H214" s="64" t="b">
        <f t="shared" si="15"/>
        <v>0</v>
      </c>
      <c r="I214" s="65">
        <f t="shared" si="16"/>
        <v>1</v>
      </c>
    </row>
    <row r="215" spans="1:9">
      <c r="A215" s="125">
        <v>204</v>
      </c>
      <c r="B215" s="126"/>
      <c r="C215" s="171"/>
      <c r="D215" s="128"/>
      <c r="E215" s="303" t="str">
        <f t="shared" si="13"/>
        <v/>
      </c>
      <c r="F215" s="125"/>
      <c r="G215" s="68" t="str">
        <f t="shared" si="14"/>
        <v/>
      </c>
      <c r="H215" s="64" t="b">
        <f t="shared" si="15"/>
        <v>0</v>
      </c>
      <c r="I215" s="65">
        <f t="shared" si="16"/>
        <v>1</v>
      </c>
    </row>
    <row r="216" spans="1:9">
      <c r="A216" s="125">
        <v>205</v>
      </c>
      <c r="B216" s="126"/>
      <c r="C216" s="171"/>
      <c r="D216" s="128"/>
      <c r="E216" s="303" t="str">
        <f t="shared" si="13"/>
        <v/>
      </c>
      <c r="F216" s="125"/>
      <c r="G216" s="68" t="str">
        <f t="shared" si="14"/>
        <v/>
      </c>
      <c r="H216" s="64" t="b">
        <f t="shared" si="15"/>
        <v>0</v>
      </c>
      <c r="I216" s="65">
        <f t="shared" si="16"/>
        <v>1</v>
      </c>
    </row>
    <row r="217" spans="1:9">
      <c r="A217" s="125">
        <v>206</v>
      </c>
      <c r="B217" s="126"/>
      <c r="C217" s="171"/>
      <c r="D217" s="128"/>
      <c r="E217" s="303" t="str">
        <f t="shared" si="13"/>
        <v/>
      </c>
      <c r="F217" s="125"/>
      <c r="G217" s="68" t="str">
        <f t="shared" si="14"/>
        <v/>
      </c>
      <c r="H217" s="64" t="b">
        <f t="shared" si="15"/>
        <v>0</v>
      </c>
      <c r="I217" s="65">
        <f t="shared" si="16"/>
        <v>1</v>
      </c>
    </row>
    <row r="218" spans="1:9">
      <c r="A218" s="125">
        <v>207</v>
      </c>
      <c r="B218" s="126"/>
      <c r="C218" s="171"/>
      <c r="D218" s="128"/>
      <c r="E218" s="303" t="str">
        <f t="shared" si="13"/>
        <v/>
      </c>
      <c r="F218" s="125"/>
      <c r="G218" s="68" t="str">
        <f t="shared" si="14"/>
        <v/>
      </c>
      <c r="H218" s="64" t="b">
        <f t="shared" si="15"/>
        <v>0</v>
      </c>
      <c r="I218" s="65">
        <f t="shared" si="16"/>
        <v>1</v>
      </c>
    </row>
    <row r="219" spans="1:9">
      <c r="A219" s="125">
        <v>208</v>
      </c>
      <c r="B219" s="126"/>
      <c r="C219" s="171"/>
      <c r="D219" s="128"/>
      <c r="E219" s="303" t="str">
        <f t="shared" si="13"/>
        <v/>
      </c>
      <c r="F219" s="125"/>
      <c r="G219" s="68" t="str">
        <f t="shared" si="14"/>
        <v/>
      </c>
      <c r="H219" s="64" t="b">
        <f t="shared" si="15"/>
        <v>0</v>
      </c>
      <c r="I219" s="65">
        <f t="shared" si="16"/>
        <v>1</v>
      </c>
    </row>
    <row r="220" spans="1:9">
      <c r="A220" s="125">
        <v>209</v>
      </c>
      <c r="B220" s="126"/>
      <c r="C220" s="171"/>
      <c r="D220" s="128"/>
      <c r="E220" s="303" t="str">
        <f t="shared" si="13"/>
        <v/>
      </c>
      <c r="F220" s="125"/>
      <c r="G220" s="68" t="str">
        <f t="shared" si="14"/>
        <v/>
      </c>
      <c r="H220" s="64" t="b">
        <f t="shared" si="15"/>
        <v>0</v>
      </c>
      <c r="I220" s="65">
        <f t="shared" si="16"/>
        <v>1</v>
      </c>
    </row>
    <row r="221" spans="1:9">
      <c r="A221" s="125">
        <v>210</v>
      </c>
      <c r="B221" s="126"/>
      <c r="C221" s="171"/>
      <c r="D221" s="128"/>
      <c r="E221" s="303" t="str">
        <f t="shared" si="13"/>
        <v/>
      </c>
      <c r="F221" s="125"/>
      <c r="G221" s="68" t="str">
        <f t="shared" si="14"/>
        <v/>
      </c>
      <c r="H221" s="64" t="b">
        <f t="shared" si="15"/>
        <v>0</v>
      </c>
      <c r="I221" s="65">
        <f t="shared" si="16"/>
        <v>1</v>
      </c>
    </row>
    <row r="222" spans="1:9">
      <c r="A222" s="125">
        <v>211</v>
      </c>
      <c r="B222" s="126"/>
      <c r="C222" s="171"/>
      <c r="D222" s="128"/>
      <c r="E222" s="303" t="str">
        <f t="shared" si="13"/>
        <v/>
      </c>
      <c r="F222" s="125"/>
      <c r="G222" s="68" t="str">
        <f t="shared" si="14"/>
        <v/>
      </c>
      <c r="H222" s="64" t="b">
        <f t="shared" si="15"/>
        <v>0</v>
      </c>
      <c r="I222" s="65">
        <f t="shared" si="16"/>
        <v>1</v>
      </c>
    </row>
    <row r="223" spans="1:9">
      <c r="A223" s="125">
        <v>212</v>
      </c>
      <c r="B223" s="126"/>
      <c r="C223" s="171"/>
      <c r="D223" s="128"/>
      <c r="E223" s="303" t="str">
        <f t="shared" si="13"/>
        <v/>
      </c>
      <c r="F223" s="125"/>
      <c r="G223" s="68" t="str">
        <f t="shared" si="14"/>
        <v/>
      </c>
      <c r="H223" s="64" t="b">
        <f t="shared" si="15"/>
        <v>0</v>
      </c>
      <c r="I223" s="65">
        <f t="shared" si="16"/>
        <v>1</v>
      </c>
    </row>
    <row r="224" spans="1:9">
      <c r="A224" s="125">
        <v>213</v>
      </c>
      <c r="B224" s="126"/>
      <c r="C224" s="171"/>
      <c r="D224" s="128"/>
      <c r="E224" s="303" t="str">
        <f t="shared" si="13"/>
        <v/>
      </c>
      <c r="F224" s="125"/>
      <c r="G224" s="68" t="str">
        <f t="shared" si="14"/>
        <v/>
      </c>
      <c r="H224" s="64" t="b">
        <f t="shared" si="15"/>
        <v>0</v>
      </c>
      <c r="I224" s="65">
        <f t="shared" si="16"/>
        <v>1</v>
      </c>
    </row>
    <row r="225" spans="1:9">
      <c r="A225" s="125">
        <v>214</v>
      </c>
      <c r="B225" s="126"/>
      <c r="C225" s="171"/>
      <c r="D225" s="128"/>
      <c r="E225" s="303" t="str">
        <f t="shared" si="13"/>
        <v/>
      </c>
      <c r="F225" s="125"/>
      <c r="G225" s="68" t="str">
        <f t="shared" si="14"/>
        <v/>
      </c>
      <c r="H225" s="64" t="b">
        <f t="shared" si="15"/>
        <v>0</v>
      </c>
      <c r="I225" s="65">
        <f t="shared" si="16"/>
        <v>1</v>
      </c>
    </row>
    <row r="226" spans="1:9">
      <c r="A226" s="125">
        <v>215</v>
      </c>
      <c r="B226" s="126"/>
      <c r="C226" s="171"/>
      <c r="D226" s="128"/>
      <c r="E226" s="303" t="str">
        <f t="shared" si="13"/>
        <v/>
      </c>
      <c r="F226" s="125"/>
      <c r="G226" s="68" t="str">
        <f t="shared" si="14"/>
        <v/>
      </c>
      <c r="H226" s="64" t="b">
        <f t="shared" si="15"/>
        <v>0</v>
      </c>
      <c r="I226" s="65">
        <f t="shared" si="16"/>
        <v>1</v>
      </c>
    </row>
    <row r="227" spans="1:9">
      <c r="A227" s="125">
        <v>216</v>
      </c>
      <c r="B227" s="126"/>
      <c r="C227" s="171"/>
      <c r="D227" s="128"/>
      <c r="E227" s="303" t="str">
        <f t="shared" si="13"/>
        <v/>
      </c>
      <c r="F227" s="125"/>
      <c r="G227" s="68" t="str">
        <f t="shared" si="14"/>
        <v/>
      </c>
      <c r="H227" s="64" t="b">
        <f t="shared" si="15"/>
        <v>0</v>
      </c>
      <c r="I227" s="65">
        <f t="shared" si="16"/>
        <v>1</v>
      </c>
    </row>
    <row r="228" spans="1:9">
      <c r="A228" s="125">
        <v>217</v>
      </c>
      <c r="B228" s="126"/>
      <c r="C228" s="171"/>
      <c r="D228" s="128"/>
      <c r="E228" s="303" t="str">
        <f t="shared" si="13"/>
        <v/>
      </c>
      <c r="F228" s="125"/>
      <c r="G228" s="68" t="str">
        <f t="shared" si="14"/>
        <v/>
      </c>
      <c r="H228" s="64" t="b">
        <f t="shared" si="15"/>
        <v>0</v>
      </c>
      <c r="I228" s="65">
        <f t="shared" si="16"/>
        <v>1</v>
      </c>
    </row>
    <row r="229" spans="1:9">
      <c r="A229" s="125">
        <v>218</v>
      </c>
      <c r="B229" s="126"/>
      <c r="C229" s="171"/>
      <c r="D229" s="128"/>
      <c r="E229" s="303" t="str">
        <f t="shared" si="13"/>
        <v/>
      </c>
      <c r="F229" s="125"/>
      <c r="G229" s="68" t="str">
        <f t="shared" si="14"/>
        <v/>
      </c>
      <c r="H229" s="64" t="b">
        <f t="shared" si="15"/>
        <v>0</v>
      </c>
      <c r="I229" s="65">
        <f t="shared" si="16"/>
        <v>1</v>
      </c>
    </row>
    <row r="230" spans="1:9">
      <c r="A230" s="125">
        <v>219</v>
      </c>
      <c r="B230" s="126"/>
      <c r="C230" s="171"/>
      <c r="D230" s="128"/>
      <c r="E230" s="303" t="str">
        <f t="shared" si="13"/>
        <v/>
      </c>
      <c r="F230" s="125"/>
      <c r="G230" s="68" t="str">
        <f t="shared" si="14"/>
        <v/>
      </c>
      <c r="H230" s="64" t="b">
        <f t="shared" si="15"/>
        <v>0</v>
      </c>
      <c r="I230" s="65">
        <f t="shared" si="16"/>
        <v>1</v>
      </c>
    </row>
    <row r="231" spans="1:9">
      <c r="A231" s="125">
        <v>220</v>
      </c>
      <c r="B231" s="126"/>
      <c r="C231" s="171"/>
      <c r="D231" s="128"/>
      <c r="E231" s="303" t="str">
        <f t="shared" si="13"/>
        <v/>
      </c>
      <c r="F231" s="125"/>
      <c r="G231" s="68" t="str">
        <f t="shared" si="14"/>
        <v/>
      </c>
      <c r="H231" s="64" t="b">
        <f t="shared" si="15"/>
        <v>0</v>
      </c>
      <c r="I231" s="65">
        <f t="shared" si="16"/>
        <v>1</v>
      </c>
    </row>
    <row r="232" spans="1:9">
      <c r="A232" s="125">
        <v>221</v>
      </c>
      <c r="B232" s="126"/>
      <c r="C232" s="171"/>
      <c r="D232" s="128"/>
      <c r="E232" s="303" t="str">
        <f t="shared" si="13"/>
        <v/>
      </c>
      <c r="F232" s="125"/>
      <c r="G232" s="68" t="str">
        <f t="shared" si="14"/>
        <v/>
      </c>
      <c r="H232" s="64" t="b">
        <f t="shared" si="15"/>
        <v>0</v>
      </c>
      <c r="I232" s="65">
        <f t="shared" si="16"/>
        <v>1</v>
      </c>
    </row>
    <row r="233" spans="1:9">
      <c r="A233" s="125">
        <v>222</v>
      </c>
      <c r="B233" s="126"/>
      <c r="C233" s="171"/>
      <c r="D233" s="128"/>
      <c r="E233" s="303" t="str">
        <f t="shared" si="13"/>
        <v/>
      </c>
      <c r="F233" s="125"/>
      <c r="G233" s="68" t="str">
        <f t="shared" si="14"/>
        <v/>
      </c>
      <c r="H233" s="64" t="b">
        <f t="shared" si="15"/>
        <v>0</v>
      </c>
      <c r="I233" s="65">
        <f t="shared" si="16"/>
        <v>1</v>
      </c>
    </row>
    <row r="234" spans="1:9">
      <c r="A234" s="125">
        <v>223</v>
      </c>
      <c r="B234" s="126"/>
      <c r="C234" s="171"/>
      <c r="D234" s="128"/>
      <c r="E234" s="303" t="str">
        <f t="shared" si="13"/>
        <v/>
      </c>
      <c r="F234" s="125"/>
      <c r="G234" s="68" t="str">
        <f t="shared" si="14"/>
        <v/>
      </c>
      <c r="H234" s="64" t="b">
        <f t="shared" si="15"/>
        <v>0</v>
      </c>
      <c r="I234" s="65">
        <f t="shared" si="16"/>
        <v>1</v>
      </c>
    </row>
    <row r="235" spans="1:9">
      <c r="A235" s="125">
        <v>224</v>
      </c>
      <c r="B235" s="126"/>
      <c r="C235" s="171"/>
      <c r="D235" s="128"/>
      <c r="E235" s="303" t="str">
        <f t="shared" si="13"/>
        <v/>
      </c>
      <c r="F235" s="125"/>
      <c r="G235" s="68" t="str">
        <f t="shared" si="14"/>
        <v/>
      </c>
      <c r="H235" s="64" t="b">
        <f t="shared" si="15"/>
        <v>0</v>
      </c>
      <c r="I235" s="65">
        <f t="shared" si="16"/>
        <v>1</v>
      </c>
    </row>
    <row r="236" spans="1:9">
      <c r="A236" s="125">
        <v>225</v>
      </c>
      <c r="B236" s="126"/>
      <c r="C236" s="171"/>
      <c r="D236" s="128"/>
      <c r="E236" s="303" t="str">
        <f t="shared" si="13"/>
        <v/>
      </c>
      <c r="F236" s="125"/>
      <c r="G236" s="68" t="str">
        <f t="shared" si="14"/>
        <v/>
      </c>
      <c r="H236" s="64" t="b">
        <f t="shared" si="15"/>
        <v>0</v>
      </c>
      <c r="I236" s="65">
        <f t="shared" si="16"/>
        <v>1</v>
      </c>
    </row>
    <row r="237" spans="1:9">
      <c r="A237" s="125">
        <v>226</v>
      </c>
      <c r="B237" s="126"/>
      <c r="C237" s="171"/>
      <c r="D237" s="128"/>
      <c r="E237" s="303" t="str">
        <f t="shared" si="13"/>
        <v/>
      </c>
      <c r="F237" s="125"/>
      <c r="G237" s="68" t="str">
        <f t="shared" si="14"/>
        <v/>
      </c>
      <c r="H237" s="64" t="b">
        <f t="shared" si="15"/>
        <v>0</v>
      </c>
      <c r="I237" s="65">
        <f t="shared" si="16"/>
        <v>1</v>
      </c>
    </row>
    <row r="238" spans="1:9">
      <c r="A238" s="125">
        <v>227</v>
      </c>
      <c r="B238" s="126"/>
      <c r="C238" s="171"/>
      <c r="D238" s="128"/>
      <c r="E238" s="303" t="str">
        <f t="shared" si="13"/>
        <v/>
      </c>
      <c r="F238" s="125"/>
      <c r="G238" s="68" t="str">
        <f t="shared" si="14"/>
        <v/>
      </c>
      <c r="H238" s="64" t="b">
        <f t="shared" si="15"/>
        <v>0</v>
      </c>
      <c r="I238" s="65">
        <f t="shared" si="16"/>
        <v>1</v>
      </c>
    </row>
    <row r="239" spans="1:9">
      <c r="A239" s="125">
        <v>228</v>
      </c>
      <c r="B239" s="126"/>
      <c r="C239" s="171"/>
      <c r="D239" s="128"/>
      <c r="E239" s="303" t="str">
        <f t="shared" si="13"/>
        <v/>
      </c>
      <c r="F239" s="125"/>
      <c r="G239" s="68" t="str">
        <f t="shared" si="14"/>
        <v/>
      </c>
      <c r="H239" s="64" t="b">
        <f t="shared" si="15"/>
        <v>0</v>
      </c>
      <c r="I239" s="65">
        <f t="shared" si="16"/>
        <v>1</v>
      </c>
    </row>
    <row r="240" spans="1:9">
      <c r="A240" s="125">
        <v>229</v>
      </c>
      <c r="B240" s="126"/>
      <c r="C240" s="171"/>
      <c r="D240" s="128"/>
      <c r="E240" s="303" t="str">
        <f t="shared" si="13"/>
        <v/>
      </c>
      <c r="F240" s="125"/>
      <c r="G240" s="68" t="str">
        <f t="shared" si="14"/>
        <v/>
      </c>
      <c r="H240" s="64" t="b">
        <f t="shared" si="15"/>
        <v>0</v>
      </c>
      <c r="I240" s="65">
        <f t="shared" si="16"/>
        <v>1</v>
      </c>
    </row>
    <row r="241" spans="1:9">
      <c r="A241" s="125">
        <v>230</v>
      </c>
      <c r="B241" s="126"/>
      <c r="C241" s="171"/>
      <c r="D241" s="128"/>
      <c r="E241" s="303" t="str">
        <f t="shared" si="13"/>
        <v/>
      </c>
      <c r="F241" s="125"/>
      <c r="G241" s="68" t="str">
        <f t="shared" si="14"/>
        <v/>
      </c>
      <c r="H241" s="64" t="b">
        <f t="shared" si="15"/>
        <v>0</v>
      </c>
      <c r="I241" s="65">
        <f t="shared" si="16"/>
        <v>1</v>
      </c>
    </row>
    <row r="242" spans="1:9">
      <c r="A242" s="125">
        <v>231</v>
      </c>
      <c r="B242" s="126"/>
      <c r="C242" s="171"/>
      <c r="D242" s="128"/>
      <c r="E242" s="303" t="str">
        <f t="shared" si="13"/>
        <v/>
      </c>
      <c r="F242" s="125"/>
      <c r="G242" s="68" t="str">
        <f t="shared" si="14"/>
        <v/>
      </c>
      <c r="H242" s="64" t="b">
        <f t="shared" si="15"/>
        <v>0</v>
      </c>
      <c r="I242" s="65">
        <f t="shared" si="16"/>
        <v>1</v>
      </c>
    </row>
    <row r="243" spans="1:9">
      <c r="A243" s="125">
        <v>232</v>
      </c>
      <c r="B243" s="126"/>
      <c r="C243" s="171"/>
      <c r="D243" s="128"/>
      <c r="E243" s="303" t="str">
        <f t="shared" si="13"/>
        <v/>
      </c>
      <c r="F243" s="125"/>
      <c r="G243" s="68" t="str">
        <f t="shared" si="14"/>
        <v/>
      </c>
      <c r="H243" s="64" t="b">
        <f t="shared" si="15"/>
        <v>0</v>
      </c>
      <c r="I243" s="65">
        <f t="shared" si="16"/>
        <v>1</v>
      </c>
    </row>
    <row r="244" spans="1:9">
      <c r="A244" s="125">
        <v>233</v>
      </c>
      <c r="B244" s="126"/>
      <c r="C244" s="171"/>
      <c r="D244" s="128"/>
      <c r="E244" s="303" t="str">
        <f t="shared" si="13"/>
        <v/>
      </c>
      <c r="F244" s="125"/>
      <c r="G244" s="68" t="str">
        <f t="shared" si="14"/>
        <v/>
      </c>
      <c r="H244" s="64" t="b">
        <f t="shared" si="15"/>
        <v>0</v>
      </c>
      <c r="I244" s="65">
        <f t="shared" si="16"/>
        <v>1</v>
      </c>
    </row>
    <row r="245" spans="1:9">
      <c r="A245" s="125">
        <v>234</v>
      </c>
      <c r="B245" s="126"/>
      <c r="C245" s="171"/>
      <c r="D245" s="128"/>
      <c r="E245" s="303" t="str">
        <f t="shared" si="13"/>
        <v/>
      </c>
      <c r="F245" s="125"/>
      <c r="G245" s="68" t="str">
        <f t="shared" si="14"/>
        <v/>
      </c>
      <c r="H245" s="64" t="b">
        <f t="shared" si="15"/>
        <v>0</v>
      </c>
      <c r="I245" s="65">
        <f t="shared" si="16"/>
        <v>1</v>
      </c>
    </row>
    <row r="246" spans="1:9">
      <c r="A246" s="125">
        <v>235</v>
      </c>
      <c r="B246" s="126"/>
      <c r="C246" s="171"/>
      <c r="D246" s="128"/>
      <c r="E246" s="303" t="str">
        <f t="shared" si="13"/>
        <v/>
      </c>
      <c r="F246" s="125"/>
      <c r="G246" s="68" t="str">
        <f t="shared" si="14"/>
        <v/>
      </c>
      <c r="H246" s="64" t="b">
        <f t="shared" si="15"/>
        <v>0</v>
      </c>
      <c r="I246" s="65">
        <f t="shared" si="16"/>
        <v>1</v>
      </c>
    </row>
    <row r="247" spans="1:9">
      <c r="A247" s="125">
        <v>236</v>
      </c>
      <c r="B247" s="126"/>
      <c r="C247" s="171"/>
      <c r="D247" s="128"/>
      <c r="E247" s="303" t="str">
        <f t="shared" si="13"/>
        <v/>
      </c>
      <c r="F247" s="125"/>
      <c r="G247" s="68" t="str">
        <f t="shared" si="14"/>
        <v/>
      </c>
      <c r="H247" s="64" t="b">
        <f t="shared" si="15"/>
        <v>0</v>
      </c>
      <c r="I247" s="65">
        <f t="shared" si="16"/>
        <v>1</v>
      </c>
    </row>
    <row r="248" spans="1:9">
      <c r="A248" s="125">
        <v>237</v>
      </c>
      <c r="B248" s="126"/>
      <c r="C248" s="171"/>
      <c r="D248" s="128"/>
      <c r="E248" s="303" t="str">
        <f t="shared" si="13"/>
        <v/>
      </c>
      <c r="F248" s="125"/>
      <c r="G248" s="68" t="str">
        <f t="shared" si="14"/>
        <v/>
      </c>
      <c r="H248" s="64" t="b">
        <f t="shared" si="15"/>
        <v>0</v>
      </c>
      <c r="I248" s="65">
        <f t="shared" si="16"/>
        <v>1</v>
      </c>
    </row>
    <row r="249" spans="1:9">
      <c r="A249" s="125">
        <v>238</v>
      </c>
      <c r="B249" s="126"/>
      <c r="C249" s="171"/>
      <c r="D249" s="128"/>
      <c r="E249" s="303" t="str">
        <f t="shared" si="13"/>
        <v/>
      </c>
      <c r="F249" s="125"/>
      <c r="G249" s="68" t="str">
        <f t="shared" si="14"/>
        <v/>
      </c>
      <c r="H249" s="64" t="b">
        <f t="shared" si="15"/>
        <v>0</v>
      </c>
      <c r="I249" s="65">
        <f t="shared" si="16"/>
        <v>1</v>
      </c>
    </row>
    <row r="250" spans="1:9">
      <c r="A250" s="125">
        <v>239</v>
      </c>
      <c r="B250" s="126"/>
      <c r="C250" s="171"/>
      <c r="D250" s="128"/>
      <c r="E250" s="303" t="str">
        <f t="shared" si="13"/>
        <v/>
      </c>
      <c r="F250" s="125"/>
      <c r="G250" s="68" t="str">
        <f t="shared" si="14"/>
        <v/>
      </c>
      <c r="H250" s="64" t="b">
        <f t="shared" si="15"/>
        <v>0</v>
      </c>
      <c r="I250" s="65">
        <f t="shared" si="16"/>
        <v>1</v>
      </c>
    </row>
    <row r="251" spans="1:9">
      <c r="A251" s="125">
        <v>240</v>
      </c>
      <c r="B251" s="126"/>
      <c r="C251" s="171"/>
      <c r="D251" s="128"/>
      <c r="E251" s="303" t="str">
        <f t="shared" si="13"/>
        <v/>
      </c>
      <c r="F251" s="125"/>
      <c r="G251" s="68" t="str">
        <f t="shared" si="14"/>
        <v/>
      </c>
      <c r="H251" s="64" t="b">
        <f t="shared" si="15"/>
        <v>0</v>
      </c>
      <c r="I251" s="65">
        <f t="shared" si="16"/>
        <v>1</v>
      </c>
    </row>
    <row r="252" spans="1:9">
      <c r="A252" s="125">
        <v>241</v>
      </c>
      <c r="B252" s="126"/>
      <c r="C252" s="171"/>
      <c r="D252" s="128"/>
      <c r="E252" s="303" t="str">
        <f t="shared" si="13"/>
        <v/>
      </c>
      <c r="F252" s="125"/>
      <c r="G252" s="68" t="str">
        <f t="shared" si="14"/>
        <v/>
      </c>
      <c r="H252" s="64" t="b">
        <f t="shared" si="15"/>
        <v>0</v>
      </c>
      <c r="I252" s="65">
        <f t="shared" si="16"/>
        <v>1</v>
      </c>
    </row>
    <row r="253" spans="1:9">
      <c r="A253" s="125">
        <v>242</v>
      </c>
      <c r="B253" s="126"/>
      <c r="C253" s="171"/>
      <c r="D253" s="128"/>
      <c r="E253" s="303" t="str">
        <f t="shared" si="13"/>
        <v/>
      </c>
      <c r="F253" s="125"/>
      <c r="G253" s="68" t="str">
        <f t="shared" si="14"/>
        <v/>
      </c>
      <c r="H253" s="64" t="b">
        <f t="shared" si="15"/>
        <v>0</v>
      </c>
      <c r="I253" s="65">
        <f t="shared" si="16"/>
        <v>1</v>
      </c>
    </row>
    <row r="254" spans="1:9">
      <c r="A254" s="125">
        <v>243</v>
      </c>
      <c r="B254" s="126"/>
      <c r="C254" s="171"/>
      <c r="D254" s="128"/>
      <c r="E254" s="303" t="str">
        <f t="shared" si="13"/>
        <v/>
      </c>
      <c r="F254" s="125"/>
      <c r="G254" s="68" t="str">
        <f t="shared" si="14"/>
        <v/>
      </c>
      <c r="H254" s="64" t="b">
        <f t="shared" si="15"/>
        <v>0</v>
      </c>
      <c r="I254" s="65">
        <f t="shared" si="16"/>
        <v>1</v>
      </c>
    </row>
    <row r="255" spans="1:9">
      <c r="A255" s="125">
        <v>244</v>
      </c>
      <c r="B255" s="126"/>
      <c r="C255" s="171"/>
      <c r="D255" s="128"/>
      <c r="E255" s="303" t="str">
        <f t="shared" si="13"/>
        <v/>
      </c>
      <c r="F255" s="125"/>
      <c r="G255" s="68" t="str">
        <f t="shared" si="14"/>
        <v/>
      </c>
      <c r="H255" s="64" t="b">
        <f t="shared" si="15"/>
        <v>0</v>
      </c>
      <c r="I255" s="65">
        <f t="shared" si="16"/>
        <v>1</v>
      </c>
    </row>
    <row r="256" spans="1:9">
      <c r="A256" s="125">
        <v>245</v>
      </c>
      <c r="B256" s="126"/>
      <c r="C256" s="171"/>
      <c r="D256" s="128"/>
      <c r="E256" s="303" t="str">
        <f t="shared" si="13"/>
        <v/>
      </c>
      <c r="F256" s="125"/>
      <c r="G256" s="68" t="str">
        <f t="shared" si="14"/>
        <v/>
      </c>
      <c r="H256" s="64" t="b">
        <f t="shared" si="15"/>
        <v>0</v>
      </c>
      <c r="I256" s="65">
        <f t="shared" si="16"/>
        <v>1</v>
      </c>
    </row>
    <row r="257" spans="1:9">
      <c r="A257" s="125">
        <v>246</v>
      </c>
      <c r="B257" s="126"/>
      <c r="C257" s="171"/>
      <c r="D257" s="128"/>
      <c r="E257" s="303" t="str">
        <f t="shared" si="13"/>
        <v/>
      </c>
      <c r="F257" s="125"/>
      <c r="G257" s="68" t="str">
        <f t="shared" si="14"/>
        <v/>
      </c>
      <c r="H257" s="64" t="b">
        <f t="shared" si="15"/>
        <v>0</v>
      </c>
      <c r="I257" s="65">
        <f t="shared" si="16"/>
        <v>1</v>
      </c>
    </row>
    <row r="258" spans="1:9">
      <c r="A258" s="125">
        <v>247</v>
      </c>
      <c r="B258" s="126"/>
      <c r="C258" s="171"/>
      <c r="D258" s="128"/>
      <c r="E258" s="303" t="str">
        <f t="shared" si="13"/>
        <v/>
      </c>
      <c r="F258" s="125"/>
      <c r="G258" s="68" t="str">
        <f t="shared" si="14"/>
        <v/>
      </c>
      <c r="H258" s="64" t="b">
        <f t="shared" si="15"/>
        <v>0</v>
      </c>
      <c r="I258" s="65">
        <f t="shared" si="16"/>
        <v>1</v>
      </c>
    </row>
    <row r="259" spans="1:9">
      <c r="A259" s="125">
        <v>248</v>
      </c>
      <c r="B259" s="126"/>
      <c r="C259" s="171"/>
      <c r="D259" s="128"/>
      <c r="E259" s="303" t="str">
        <f t="shared" si="13"/>
        <v/>
      </c>
      <c r="F259" s="125"/>
      <c r="G259" s="68" t="str">
        <f t="shared" si="14"/>
        <v/>
      </c>
      <c r="H259" s="64" t="b">
        <f t="shared" si="15"/>
        <v>0</v>
      </c>
      <c r="I259" s="65">
        <f t="shared" si="16"/>
        <v>1</v>
      </c>
    </row>
    <row r="260" spans="1:9">
      <c r="A260" s="125">
        <v>249</v>
      </c>
      <c r="B260" s="126"/>
      <c r="C260" s="171"/>
      <c r="D260" s="128"/>
      <c r="E260" s="303" t="str">
        <f t="shared" si="13"/>
        <v/>
      </c>
      <c r="F260" s="125"/>
      <c r="G260" s="68" t="str">
        <f t="shared" si="14"/>
        <v/>
      </c>
      <c r="H260" s="64" t="b">
        <f t="shared" si="15"/>
        <v>0</v>
      </c>
      <c r="I260" s="65">
        <f t="shared" si="16"/>
        <v>1</v>
      </c>
    </row>
    <row r="261" spans="1:9">
      <c r="A261" s="125">
        <v>250</v>
      </c>
      <c r="B261" s="126"/>
      <c r="C261" s="171"/>
      <c r="D261" s="128"/>
      <c r="E261" s="303" t="str">
        <f t="shared" si="13"/>
        <v/>
      </c>
      <c r="F261" s="125"/>
      <c r="G261" s="68" t="str">
        <f t="shared" si="14"/>
        <v/>
      </c>
      <c r="H261" s="64" t="b">
        <f t="shared" si="15"/>
        <v>0</v>
      </c>
      <c r="I261" s="65">
        <f t="shared" si="16"/>
        <v>1</v>
      </c>
    </row>
  </sheetData>
  <sheetProtection algorithmName="SHA-512" hashValue="w+qNLDkOkrfuG/Y/42CXKiVUwfoDfZfGa+pFmxRTXIZ4JmVIgSxOX/G5rbXARqFID+Xk2vRtp4/iAvPOSoKBDQ==" saltValue="fjzXYYhqChN0DrsANg3RXw=="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C12" sqref="C12:C14"/>
    </sheetView>
  </sheetViews>
  <sheetFormatPr defaultColWidth="9.140625" defaultRowHeight="15.75"/>
  <cols>
    <col min="1" max="1" width="5.7109375" style="53" customWidth="1"/>
    <col min="2" max="2" width="68.7109375" style="57" customWidth="1"/>
    <col min="3" max="3" width="10.7109375" style="62" customWidth="1"/>
    <col min="4" max="4" width="22.4257812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c r="A1" s="52" t="s">
        <v>483</v>
      </c>
      <c r="C1" s="54"/>
      <c r="D1" s="56"/>
      <c r="E1" s="55"/>
    </row>
    <row r="2" spans="1:7" s="53" customFormat="1">
      <c r="A2" s="133" t="str">
        <f>IF(ISBLANK(facultate), IF(ISBLANK(departament),"","Departament " &amp; departament), "Facultatea " &amp; facultate)</f>
        <v>Facultatea Științe ale Comunicării</v>
      </c>
      <c r="C2" s="54"/>
      <c r="D2" s="56"/>
      <c r="E2" s="55"/>
    </row>
    <row r="3" spans="1:7" s="53" customFormat="1">
      <c r="A3" s="133" t="str">
        <f>IF(ISBLANK(departament),"","Departamentul " &amp; departament)</f>
        <v>Departamentul Comunicare și Limbi Străine</v>
      </c>
      <c r="C3" s="54"/>
      <c r="D3" s="56"/>
      <c r="E3" s="55"/>
    </row>
    <row r="4" spans="1:7">
      <c r="A4" s="448" t="s">
        <v>836</v>
      </c>
      <c r="B4" s="448"/>
      <c r="C4" s="448"/>
      <c r="D4" s="448"/>
      <c r="E4" s="448"/>
      <c r="F4" s="448"/>
    </row>
    <row r="5" spans="1:7" ht="39.75" customHeight="1">
      <c r="A5" s="454" t="s">
        <v>902</v>
      </c>
      <c r="B5" s="454"/>
      <c r="C5" s="454"/>
      <c r="D5" s="454"/>
      <c r="E5" s="454"/>
    </row>
    <row r="6" spans="1:7" ht="13.5" customHeight="1">
      <c r="C6" s="57"/>
      <c r="D6" s="262" t="str">
        <f>CONCATENATE(functie," ",nume_candidat)</f>
        <v>Profesor Pop Mirela-Cristina</v>
      </c>
    </row>
    <row r="7" spans="1:7" ht="18.75" customHeight="1">
      <c r="A7" s="446" t="s">
        <v>338</v>
      </c>
      <c r="B7" s="446" t="s">
        <v>889</v>
      </c>
      <c r="C7" s="456" t="s">
        <v>2</v>
      </c>
      <c r="D7" s="446" t="s">
        <v>544</v>
      </c>
      <c r="E7" s="446" t="s">
        <v>4</v>
      </c>
      <c r="F7" s="467" t="s">
        <v>541</v>
      </c>
      <c r="G7" s="453" t="s">
        <v>551</v>
      </c>
    </row>
    <row r="8" spans="1:7" ht="18.75" customHeight="1">
      <c r="A8" s="463"/>
      <c r="B8" s="463"/>
      <c r="C8" s="457"/>
      <c r="D8" s="463"/>
      <c r="E8" s="463"/>
      <c r="F8" s="468"/>
      <c r="G8" s="453"/>
    </row>
    <row r="9" spans="1:7" ht="18.75" customHeight="1">
      <c r="A9" s="463"/>
      <c r="B9" s="463"/>
      <c r="C9" s="457"/>
      <c r="D9" s="447"/>
      <c r="E9" s="447"/>
      <c r="F9" s="468"/>
      <c r="G9" s="453"/>
    </row>
    <row r="10" spans="1:7" ht="18.75" customHeight="1">
      <c r="A10" s="447"/>
      <c r="B10" s="447"/>
      <c r="C10" s="458"/>
      <c r="D10" s="263" t="str">
        <f>CONCATENATE("ultimii ",durata_evaluare," ani")</f>
        <v>ultimii 5 ani</v>
      </c>
      <c r="E10" s="263" t="str">
        <f>CONCATENATE("ultimii                                  ",durata_evaluare," ani")</f>
        <v>ultimii                                  5 ani</v>
      </c>
      <c r="F10" s="469"/>
      <c r="G10" s="453"/>
    </row>
    <row r="11" spans="1:7">
      <c r="A11" s="79"/>
      <c r="B11" s="58"/>
      <c r="C11" s="29"/>
      <c r="D11" s="131">
        <f>SUMIF(D12:D1012,"&gt;0")</f>
        <v>0</v>
      </c>
      <c r="E11" s="67">
        <f>SUMIF(E12:E1110,"&gt;0")</f>
        <v>0</v>
      </c>
      <c r="F11" s="261"/>
    </row>
    <row r="12" spans="1:7">
      <c r="A12" s="36">
        <v>1</v>
      </c>
      <c r="B12" s="7"/>
      <c r="C12" s="189"/>
      <c r="D12" s="132" t="str">
        <f t="shared" ref="D12:D75" si="0">IF(OR($B12="",,$C12&lt;an_initial,$C12&gt;an_final),"",E12*10)</f>
        <v/>
      </c>
      <c r="E12" s="68" t="str">
        <f t="shared" ref="E12:E75" si="1">IF(OR($B12="",,$C12="",$C12&gt;an_final),"",IF($C12&gt;=an_initial,1,""))</f>
        <v/>
      </c>
      <c r="F12" s="64" t="b">
        <f t="shared" ref="F12:F75" si="2">IF(nume_candidat="",FALSE,ISNUMBER(SEARCH(nume_candidat,$B12)))</f>
        <v>0</v>
      </c>
      <c r="G12" s="65">
        <f t="shared" ref="G12" si="3">LEN(B12)-LEN(SUBSTITUTE(B12,",",""))+1</f>
        <v>1</v>
      </c>
    </row>
    <row r="13" spans="1:7">
      <c r="A13" s="36">
        <v>2</v>
      </c>
      <c r="B13" s="7"/>
      <c r="C13" s="189"/>
      <c r="D13" s="132" t="str">
        <f t="shared" si="0"/>
        <v/>
      </c>
      <c r="E13" s="68" t="str">
        <f t="shared" si="1"/>
        <v/>
      </c>
      <c r="F13" s="64" t="b">
        <f t="shared" si="2"/>
        <v>0</v>
      </c>
      <c r="G13" s="65">
        <f t="shared" ref="G13:G76" si="4">LEN(B13)-LEN(SUBSTITUTE(B13,",",""))+1</f>
        <v>1</v>
      </c>
    </row>
    <row r="14" spans="1:7">
      <c r="A14" s="36">
        <v>3</v>
      </c>
      <c r="B14" s="7"/>
      <c r="C14" s="189"/>
      <c r="D14" s="132" t="str">
        <f t="shared" si="0"/>
        <v/>
      </c>
      <c r="E14" s="68" t="str">
        <f t="shared" si="1"/>
        <v/>
      </c>
      <c r="F14" s="64" t="b">
        <f t="shared" si="2"/>
        <v>0</v>
      </c>
      <c r="G14" s="65">
        <f t="shared" si="4"/>
        <v>1</v>
      </c>
    </row>
    <row r="15" spans="1:7">
      <c r="A15" s="36">
        <v>4</v>
      </c>
      <c r="B15" s="6"/>
      <c r="C15" s="188"/>
      <c r="D15" s="132" t="str">
        <f t="shared" si="0"/>
        <v/>
      </c>
      <c r="E15" s="68" t="str">
        <f t="shared" si="1"/>
        <v/>
      </c>
      <c r="F15" s="64" t="b">
        <f t="shared" si="2"/>
        <v>0</v>
      </c>
      <c r="G15" s="65">
        <f t="shared" si="4"/>
        <v>1</v>
      </c>
    </row>
    <row r="16" spans="1:7">
      <c r="A16" s="36">
        <v>5</v>
      </c>
      <c r="B16" s="6"/>
      <c r="C16" s="188"/>
      <c r="D16" s="132" t="str">
        <f t="shared" si="0"/>
        <v/>
      </c>
      <c r="E16" s="68" t="str">
        <f t="shared" si="1"/>
        <v/>
      </c>
      <c r="F16" s="64" t="b">
        <f t="shared" si="2"/>
        <v>0</v>
      </c>
      <c r="G16" s="65">
        <f t="shared" si="4"/>
        <v>1</v>
      </c>
    </row>
    <row r="17" spans="1:7">
      <c r="A17" s="36">
        <v>6</v>
      </c>
      <c r="B17" s="6"/>
      <c r="C17" s="188"/>
      <c r="D17" s="132" t="str">
        <f t="shared" si="0"/>
        <v/>
      </c>
      <c r="E17" s="68" t="str">
        <f t="shared" si="1"/>
        <v/>
      </c>
      <c r="F17" s="64" t="b">
        <f t="shared" si="2"/>
        <v>0</v>
      </c>
      <c r="G17" s="65">
        <f t="shared" si="4"/>
        <v>1</v>
      </c>
    </row>
    <row r="18" spans="1:7">
      <c r="A18" s="36">
        <v>7</v>
      </c>
      <c r="B18" s="6"/>
      <c r="C18" s="188"/>
      <c r="D18" s="132" t="str">
        <f t="shared" si="0"/>
        <v/>
      </c>
      <c r="E18" s="68" t="str">
        <f t="shared" si="1"/>
        <v/>
      </c>
      <c r="F18" s="64" t="b">
        <f t="shared" si="2"/>
        <v>0</v>
      </c>
      <c r="G18" s="65">
        <f t="shared" si="4"/>
        <v>1</v>
      </c>
    </row>
    <row r="19" spans="1:7">
      <c r="A19" s="36">
        <v>8</v>
      </c>
      <c r="B19" s="6"/>
      <c r="C19" s="188"/>
      <c r="D19" s="132" t="str">
        <f t="shared" si="0"/>
        <v/>
      </c>
      <c r="E19" s="68" t="str">
        <f t="shared" si="1"/>
        <v/>
      </c>
      <c r="F19" s="64" t="b">
        <f t="shared" si="2"/>
        <v>0</v>
      </c>
      <c r="G19" s="65">
        <f t="shared" si="4"/>
        <v>1</v>
      </c>
    </row>
    <row r="20" spans="1:7">
      <c r="A20" s="36">
        <v>9</v>
      </c>
      <c r="B20" s="6"/>
      <c r="C20" s="188"/>
      <c r="D20" s="132" t="str">
        <f t="shared" si="0"/>
        <v/>
      </c>
      <c r="E20" s="68" t="str">
        <f t="shared" si="1"/>
        <v/>
      </c>
      <c r="F20" s="64" t="b">
        <f t="shared" si="2"/>
        <v>0</v>
      </c>
      <c r="G20" s="65">
        <f t="shared" si="4"/>
        <v>1</v>
      </c>
    </row>
    <row r="21" spans="1:7">
      <c r="A21" s="36">
        <v>10</v>
      </c>
      <c r="B21" s="6"/>
      <c r="C21" s="188"/>
      <c r="D21" s="132" t="str">
        <f t="shared" si="0"/>
        <v/>
      </c>
      <c r="E21" s="68" t="str">
        <f t="shared" si="1"/>
        <v/>
      </c>
      <c r="F21" s="64" t="b">
        <f t="shared" si="2"/>
        <v>0</v>
      </c>
      <c r="G21" s="65">
        <f t="shared" si="4"/>
        <v>1</v>
      </c>
    </row>
    <row r="22" spans="1:7">
      <c r="A22" s="36">
        <v>11</v>
      </c>
      <c r="B22" s="6"/>
      <c r="C22" s="188"/>
      <c r="D22" s="132" t="str">
        <f t="shared" si="0"/>
        <v/>
      </c>
      <c r="E22" s="68" t="str">
        <f t="shared" si="1"/>
        <v/>
      </c>
      <c r="F22" s="64" t="b">
        <f t="shared" si="2"/>
        <v>0</v>
      </c>
      <c r="G22" s="65">
        <f t="shared" si="4"/>
        <v>1</v>
      </c>
    </row>
    <row r="23" spans="1:7">
      <c r="A23" s="36">
        <v>12</v>
      </c>
      <c r="B23" s="6"/>
      <c r="C23" s="188"/>
      <c r="D23" s="132" t="str">
        <f t="shared" si="0"/>
        <v/>
      </c>
      <c r="E23" s="68" t="str">
        <f t="shared" si="1"/>
        <v/>
      </c>
      <c r="F23" s="64" t="b">
        <f t="shared" si="2"/>
        <v>0</v>
      </c>
      <c r="G23" s="65">
        <f t="shared" si="4"/>
        <v>1</v>
      </c>
    </row>
    <row r="24" spans="1:7">
      <c r="A24" s="36">
        <v>13</v>
      </c>
      <c r="B24" s="6"/>
      <c r="C24" s="188"/>
      <c r="D24" s="132" t="str">
        <f t="shared" si="0"/>
        <v/>
      </c>
      <c r="E24" s="68" t="str">
        <f t="shared" si="1"/>
        <v/>
      </c>
      <c r="F24" s="64" t="b">
        <f t="shared" si="2"/>
        <v>0</v>
      </c>
      <c r="G24" s="65">
        <f t="shared" si="4"/>
        <v>1</v>
      </c>
    </row>
    <row r="25" spans="1:7">
      <c r="A25" s="36">
        <v>14</v>
      </c>
      <c r="B25" s="6"/>
      <c r="C25" s="188"/>
      <c r="D25" s="132" t="str">
        <f t="shared" si="0"/>
        <v/>
      </c>
      <c r="E25" s="68" t="str">
        <f t="shared" si="1"/>
        <v/>
      </c>
      <c r="F25" s="64" t="b">
        <f t="shared" si="2"/>
        <v>0</v>
      </c>
      <c r="G25" s="65">
        <f t="shared" si="4"/>
        <v>1</v>
      </c>
    </row>
    <row r="26" spans="1:7">
      <c r="A26" s="36">
        <v>15</v>
      </c>
      <c r="B26" s="6"/>
      <c r="C26" s="188"/>
      <c r="D26" s="132" t="str">
        <f t="shared" si="0"/>
        <v/>
      </c>
      <c r="E26" s="68" t="str">
        <f t="shared" si="1"/>
        <v/>
      </c>
      <c r="F26" s="64" t="b">
        <f t="shared" si="2"/>
        <v>0</v>
      </c>
      <c r="G26" s="65">
        <f t="shared" si="4"/>
        <v>1</v>
      </c>
    </row>
    <row r="27" spans="1:7">
      <c r="A27" s="36">
        <v>16</v>
      </c>
      <c r="B27" s="6"/>
      <c r="C27" s="188"/>
      <c r="D27" s="132" t="str">
        <f t="shared" si="0"/>
        <v/>
      </c>
      <c r="E27" s="68" t="str">
        <f t="shared" si="1"/>
        <v/>
      </c>
      <c r="F27" s="64" t="b">
        <f t="shared" si="2"/>
        <v>0</v>
      </c>
      <c r="G27" s="65">
        <f t="shared" si="4"/>
        <v>1</v>
      </c>
    </row>
    <row r="28" spans="1:7">
      <c r="A28" s="36">
        <v>17</v>
      </c>
      <c r="B28" s="6"/>
      <c r="C28" s="188"/>
      <c r="D28" s="132" t="str">
        <f t="shared" si="0"/>
        <v/>
      </c>
      <c r="E28" s="68" t="str">
        <f t="shared" si="1"/>
        <v/>
      </c>
      <c r="F28" s="64" t="b">
        <f t="shared" si="2"/>
        <v>0</v>
      </c>
      <c r="G28" s="65">
        <f t="shared" si="4"/>
        <v>1</v>
      </c>
    </row>
    <row r="29" spans="1:7">
      <c r="A29" s="36">
        <v>18</v>
      </c>
      <c r="B29" s="6"/>
      <c r="C29" s="188"/>
      <c r="D29" s="132" t="str">
        <f t="shared" si="0"/>
        <v/>
      </c>
      <c r="E29" s="68" t="str">
        <f t="shared" si="1"/>
        <v/>
      </c>
      <c r="F29" s="64" t="b">
        <f t="shared" si="2"/>
        <v>0</v>
      </c>
      <c r="G29" s="65">
        <f t="shared" si="4"/>
        <v>1</v>
      </c>
    </row>
    <row r="30" spans="1:7">
      <c r="A30" s="36">
        <v>19</v>
      </c>
      <c r="B30" s="6"/>
      <c r="C30" s="188"/>
      <c r="D30" s="132" t="str">
        <f t="shared" si="0"/>
        <v/>
      </c>
      <c r="E30" s="68" t="str">
        <f t="shared" si="1"/>
        <v/>
      </c>
      <c r="F30" s="64" t="b">
        <f t="shared" si="2"/>
        <v>0</v>
      </c>
      <c r="G30" s="65">
        <f t="shared" si="4"/>
        <v>1</v>
      </c>
    </row>
    <row r="31" spans="1:7">
      <c r="A31" s="36">
        <v>20</v>
      </c>
      <c r="B31" s="6"/>
      <c r="C31" s="188"/>
      <c r="D31" s="132" t="str">
        <f t="shared" si="0"/>
        <v/>
      </c>
      <c r="E31" s="68" t="str">
        <f t="shared" si="1"/>
        <v/>
      </c>
      <c r="F31" s="64" t="b">
        <f t="shared" si="2"/>
        <v>0</v>
      </c>
      <c r="G31" s="65">
        <f t="shared" si="4"/>
        <v>1</v>
      </c>
    </row>
    <row r="32" spans="1:7">
      <c r="A32" s="36">
        <v>21</v>
      </c>
      <c r="B32" s="6"/>
      <c r="C32" s="188"/>
      <c r="D32" s="132" t="str">
        <f t="shared" si="0"/>
        <v/>
      </c>
      <c r="E32" s="68" t="str">
        <f t="shared" si="1"/>
        <v/>
      </c>
      <c r="F32" s="64" t="b">
        <f t="shared" si="2"/>
        <v>0</v>
      </c>
      <c r="G32" s="65">
        <f t="shared" si="4"/>
        <v>1</v>
      </c>
    </row>
    <row r="33" spans="1:7">
      <c r="A33" s="36">
        <v>22</v>
      </c>
      <c r="B33" s="6"/>
      <c r="C33" s="188"/>
      <c r="D33" s="132" t="str">
        <f t="shared" si="0"/>
        <v/>
      </c>
      <c r="E33" s="68" t="str">
        <f t="shared" si="1"/>
        <v/>
      </c>
      <c r="F33" s="64" t="b">
        <f t="shared" si="2"/>
        <v>0</v>
      </c>
      <c r="G33" s="65">
        <f t="shared" si="4"/>
        <v>1</v>
      </c>
    </row>
    <row r="34" spans="1:7">
      <c r="A34" s="36">
        <v>23</v>
      </c>
      <c r="B34" s="6"/>
      <c r="C34" s="188"/>
      <c r="D34" s="132" t="str">
        <f t="shared" si="0"/>
        <v/>
      </c>
      <c r="E34" s="68" t="str">
        <f t="shared" si="1"/>
        <v/>
      </c>
      <c r="F34" s="64" t="b">
        <f t="shared" si="2"/>
        <v>0</v>
      </c>
      <c r="G34" s="65">
        <f t="shared" si="4"/>
        <v>1</v>
      </c>
    </row>
    <row r="35" spans="1:7">
      <c r="A35" s="36">
        <v>24</v>
      </c>
      <c r="B35" s="6"/>
      <c r="C35" s="188"/>
      <c r="D35" s="132" t="str">
        <f t="shared" si="0"/>
        <v/>
      </c>
      <c r="E35" s="68" t="str">
        <f t="shared" si="1"/>
        <v/>
      </c>
      <c r="F35" s="64" t="b">
        <f t="shared" si="2"/>
        <v>0</v>
      </c>
      <c r="G35" s="65">
        <f t="shared" si="4"/>
        <v>1</v>
      </c>
    </row>
    <row r="36" spans="1:7">
      <c r="A36" s="36">
        <v>25</v>
      </c>
      <c r="B36" s="6"/>
      <c r="C36" s="188"/>
      <c r="D36" s="132" t="str">
        <f t="shared" si="0"/>
        <v/>
      </c>
      <c r="E36" s="68" t="str">
        <f t="shared" si="1"/>
        <v/>
      </c>
      <c r="F36" s="64" t="b">
        <f t="shared" si="2"/>
        <v>0</v>
      </c>
      <c r="G36" s="65">
        <f t="shared" si="4"/>
        <v>1</v>
      </c>
    </row>
    <row r="37" spans="1:7">
      <c r="A37" s="36">
        <v>26</v>
      </c>
      <c r="B37" s="6"/>
      <c r="C37" s="188"/>
      <c r="D37" s="132" t="str">
        <f t="shared" si="0"/>
        <v/>
      </c>
      <c r="E37" s="68" t="str">
        <f t="shared" si="1"/>
        <v/>
      </c>
      <c r="F37" s="64" t="b">
        <f t="shared" si="2"/>
        <v>0</v>
      </c>
      <c r="G37" s="65">
        <f t="shared" si="4"/>
        <v>1</v>
      </c>
    </row>
    <row r="38" spans="1:7">
      <c r="A38" s="36">
        <v>27</v>
      </c>
      <c r="B38" s="6"/>
      <c r="C38" s="188"/>
      <c r="D38" s="132" t="str">
        <f t="shared" si="0"/>
        <v/>
      </c>
      <c r="E38" s="68" t="str">
        <f t="shared" si="1"/>
        <v/>
      </c>
      <c r="F38" s="64" t="b">
        <f t="shared" si="2"/>
        <v>0</v>
      </c>
      <c r="G38" s="65">
        <f t="shared" si="4"/>
        <v>1</v>
      </c>
    </row>
    <row r="39" spans="1:7">
      <c r="A39" s="36">
        <v>28</v>
      </c>
      <c r="B39" s="6"/>
      <c r="C39" s="188"/>
      <c r="D39" s="132" t="str">
        <f t="shared" si="0"/>
        <v/>
      </c>
      <c r="E39" s="68" t="str">
        <f t="shared" si="1"/>
        <v/>
      </c>
      <c r="F39" s="64" t="b">
        <f t="shared" si="2"/>
        <v>0</v>
      </c>
      <c r="G39" s="65">
        <f t="shared" si="4"/>
        <v>1</v>
      </c>
    </row>
    <row r="40" spans="1:7">
      <c r="A40" s="36">
        <v>29</v>
      </c>
      <c r="B40" s="6"/>
      <c r="C40" s="188"/>
      <c r="D40" s="132" t="str">
        <f t="shared" si="0"/>
        <v/>
      </c>
      <c r="E40" s="68" t="str">
        <f t="shared" si="1"/>
        <v/>
      </c>
      <c r="F40" s="64" t="b">
        <f t="shared" si="2"/>
        <v>0</v>
      </c>
      <c r="G40" s="65">
        <f t="shared" si="4"/>
        <v>1</v>
      </c>
    </row>
    <row r="41" spans="1:7">
      <c r="A41" s="36">
        <v>30</v>
      </c>
      <c r="B41" s="6"/>
      <c r="C41" s="188"/>
      <c r="D41" s="132" t="str">
        <f t="shared" si="0"/>
        <v/>
      </c>
      <c r="E41" s="68" t="str">
        <f t="shared" si="1"/>
        <v/>
      </c>
      <c r="F41" s="64" t="b">
        <f t="shared" si="2"/>
        <v>0</v>
      </c>
      <c r="G41" s="65">
        <f t="shared" si="4"/>
        <v>1</v>
      </c>
    </row>
    <row r="42" spans="1:7">
      <c r="A42" s="36">
        <v>31</v>
      </c>
      <c r="B42" s="6"/>
      <c r="C42" s="188"/>
      <c r="D42" s="132" t="str">
        <f t="shared" si="0"/>
        <v/>
      </c>
      <c r="E42" s="68" t="str">
        <f t="shared" si="1"/>
        <v/>
      </c>
      <c r="F42" s="64" t="b">
        <f t="shared" si="2"/>
        <v>0</v>
      </c>
      <c r="G42" s="65">
        <f t="shared" si="4"/>
        <v>1</v>
      </c>
    </row>
    <row r="43" spans="1:7">
      <c r="A43" s="36">
        <v>32</v>
      </c>
      <c r="B43" s="6"/>
      <c r="C43" s="188"/>
      <c r="D43" s="132" t="str">
        <f t="shared" si="0"/>
        <v/>
      </c>
      <c r="E43" s="68" t="str">
        <f t="shared" si="1"/>
        <v/>
      </c>
      <c r="F43" s="64" t="b">
        <f t="shared" si="2"/>
        <v>0</v>
      </c>
      <c r="G43" s="65">
        <f t="shared" si="4"/>
        <v>1</v>
      </c>
    </row>
    <row r="44" spans="1:7">
      <c r="A44" s="36">
        <v>33</v>
      </c>
      <c r="B44" s="6"/>
      <c r="C44" s="188"/>
      <c r="D44" s="132" t="str">
        <f t="shared" si="0"/>
        <v/>
      </c>
      <c r="E44" s="68" t="str">
        <f t="shared" si="1"/>
        <v/>
      </c>
      <c r="F44" s="64" t="b">
        <f t="shared" si="2"/>
        <v>0</v>
      </c>
      <c r="G44" s="65">
        <f t="shared" si="4"/>
        <v>1</v>
      </c>
    </row>
    <row r="45" spans="1:7">
      <c r="A45" s="36">
        <v>34</v>
      </c>
      <c r="B45" s="6"/>
      <c r="C45" s="188"/>
      <c r="D45" s="132" t="str">
        <f t="shared" si="0"/>
        <v/>
      </c>
      <c r="E45" s="68" t="str">
        <f t="shared" si="1"/>
        <v/>
      </c>
      <c r="F45" s="64" t="b">
        <f t="shared" si="2"/>
        <v>0</v>
      </c>
      <c r="G45" s="65">
        <f t="shared" si="4"/>
        <v>1</v>
      </c>
    </row>
    <row r="46" spans="1:7">
      <c r="A46" s="36">
        <v>35</v>
      </c>
      <c r="B46" s="6"/>
      <c r="C46" s="188"/>
      <c r="D46" s="132" t="str">
        <f t="shared" si="0"/>
        <v/>
      </c>
      <c r="E46" s="68" t="str">
        <f t="shared" si="1"/>
        <v/>
      </c>
      <c r="F46" s="64" t="b">
        <f t="shared" si="2"/>
        <v>0</v>
      </c>
      <c r="G46" s="65">
        <f t="shared" si="4"/>
        <v>1</v>
      </c>
    </row>
    <row r="47" spans="1:7">
      <c r="A47" s="36">
        <v>36</v>
      </c>
      <c r="B47" s="6"/>
      <c r="C47" s="188"/>
      <c r="D47" s="132" t="str">
        <f t="shared" si="0"/>
        <v/>
      </c>
      <c r="E47" s="68" t="str">
        <f t="shared" si="1"/>
        <v/>
      </c>
      <c r="F47" s="64" t="b">
        <f t="shared" si="2"/>
        <v>0</v>
      </c>
      <c r="G47" s="65">
        <f t="shared" si="4"/>
        <v>1</v>
      </c>
    </row>
    <row r="48" spans="1:7">
      <c r="A48" s="36">
        <v>37</v>
      </c>
      <c r="B48" s="6"/>
      <c r="C48" s="188"/>
      <c r="D48" s="132" t="str">
        <f t="shared" si="0"/>
        <v/>
      </c>
      <c r="E48" s="68" t="str">
        <f t="shared" si="1"/>
        <v/>
      </c>
      <c r="F48" s="64" t="b">
        <f t="shared" si="2"/>
        <v>0</v>
      </c>
      <c r="G48" s="65">
        <f t="shared" si="4"/>
        <v>1</v>
      </c>
    </row>
    <row r="49" spans="1:7">
      <c r="A49" s="36">
        <v>38</v>
      </c>
      <c r="B49" s="6"/>
      <c r="C49" s="188"/>
      <c r="D49" s="132" t="str">
        <f t="shared" si="0"/>
        <v/>
      </c>
      <c r="E49" s="68" t="str">
        <f t="shared" si="1"/>
        <v/>
      </c>
      <c r="F49" s="64" t="b">
        <f t="shared" si="2"/>
        <v>0</v>
      </c>
      <c r="G49" s="65">
        <f t="shared" si="4"/>
        <v>1</v>
      </c>
    </row>
    <row r="50" spans="1:7">
      <c r="A50" s="36">
        <v>39</v>
      </c>
      <c r="B50" s="6"/>
      <c r="C50" s="188"/>
      <c r="D50" s="132" t="str">
        <f t="shared" si="0"/>
        <v/>
      </c>
      <c r="E50" s="68" t="str">
        <f t="shared" si="1"/>
        <v/>
      </c>
      <c r="F50" s="64" t="b">
        <f t="shared" si="2"/>
        <v>0</v>
      </c>
      <c r="G50" s="65">
        <f t="shared" si="4"/>
        <v>1</v>
      </c>
    </row>
    <row r="51" spans="1:7">
      <c r="A51" s="36">
        <v>40</v>
      </c>
      <c r="B51" s="6"/>
      <c r="C51" s="188"/>
      <c r="D51" s="132" t="str">
        <f t="shared" si="0"/>
        <v/>
      </c>
      <c r="E51" s="68" t="str">
        <f t="shared" si="1"/>
        <v/>
      </c>
      <c r="F51" s="64" t="b">
        <f t="shared" si="2"/>
        <v>0</v>
      </c>
      <c r="G51" s="65">
        <f t="shared" si="4"/>
        <v>1</v>
      </c>
    </row>
    <row r="52" spans="1:7">
      <c r="A52" s="36">
        <v>41</v>
      </c>
      <c r="B52" s="6"/>
      <c r="C52" s="188"/>
      <c r="D52" s="132" t="str">
        <f t="shared" si="0"/>
        <v/>
      </c>
      <c r="E52" s="68" t="str">
        <f t="shared" si="1"/>
        <v/>
      </c>
      <c r="F52" s="64" t="b">
        <f t="shared" si="2"/>
        <v>0</v>
      </c>
      <c r="G52" s="65">
        <f t="shared" si="4"/>
        <v>1</v>
      </c>
    </row>
    <row r="53" spans="1:7">
      <c r="A53" s="36">
        <v>42</v>
      </c>
      <c r="B53" s="6"/>
      <c r="C53" s="188"/>
      <c r="D53" s="132" t="str">
        <f t="shared" si="0"/>
        <v/>
      </c>
      <c r="E53" s="68" t="str">
        <f t="shared" si="1"/>
        <v/>
      </c>
      <c r="F53" s="64" t="b">
        <f t="shared" si="2"/>
        <v>0</v>
      </c>
      <c r="G53" s="65">
        <f t="shared" si="4"/>
        <v>1</v>
      </c>
    </row>
    <row r="54" spans="1:7">
      <c r="A54" s="36">
        <v>43</v>
      </c>
      <c r="B54" s="6"/>
      <c r="C54" s="188"/>
      <c r="D54" s="132" t="str">
        <f t="shared" si="0"/>
        <v/>
      </c>
      <c r="E54" s="68" t="str">
        <f t="shared" si="1"/>
        <v/>
      </c>
      <c r="F54" s="64" t="b">
        <f t="shared" si="2"/>
        <v>0</v>
      </c>
      <c r="G54" s="65">
        <f t="shared" si="4"/>
        <v>1</v>
      </c>
    </row>
    <row r="55" spans="1:7">
      <c r="A55" s="36">
        <v>44</v>
      </c>
      <c r="B55" s="6"/>
      <c r="C55" s="188"/>
      <c r="D55" s="132" t="str">
        <f t="shared" si="0"/>
        <v/>
      </c>
      <c r="E55" s="68" t="str">
        <f t="shared" si="1"/>
        <v/>
      </c>
      <c r="F55" s="64" t="b">
        <f t="shared" si="2"/>
        <v>0</v>
      </c>
      <c r="G55" s="65">
        <f t="shared" si="4"/>
        <v>1</v>
      </c>
    </row>
    <row r="56" spans="1:7">
      <c r="A56" s="36">
        <v>45</v>
      </c>
      <c r="B56" s="6"/>
      <c r="C56" s="188"/>
      <c r="D56" s="132" t="str">
        <f t="shared" si="0"/>
        <v/>
      </c>
      <c r="E56" s="68" t="str">
        <f t="shared" si="1"/>
        <v/>
      </c>
      <c r="F56" s="64" t="b">
        <f t="shared" si="2"/>
        <v>0</v>
      </c>
      <c r="G56" s="65">
        <f t="shared" si="4"/>
        <v>1</v>
      </c>
    </row>
    <row r="57" spans="1:7">
      <c r="A57" s="36">
        <v>46</v>
      </c>
      <c r="B57" s="6"/>
      <c r="C57" s="188"/>
      <c r="D57" s="132" t="str">
        <f t="shared" si="0"/>
        <v/>
      </c>
      <c r="E57" s="68" t="str">
        <f t="shared" si="1"/>
        <v/>
      </c>
      <c r="F57" s="64" t="b">
        <f t="shared" si="2"/>
        <v>0</v>
      </c>
      <c r="G57" s="65">
        <f t="shared" si="4"/>
        <v>1</v>
      </c>
    </row>
    <row r="58" spans="1:7">
      <c r="A58" s="36">
        <v>47</v>
      </c>
      <c r="B58" s="6"/>
      <c r="C58" s="188"/>
      <c r="D58" s="132" t="str">
        <f t="shared" si="0"/>
        <v/>
      </c>
      <c r="E58" s="68" t="str">
        <f t="shared" si="1"/>
        <v/>
      </c>
      <c r="F58" s="64" t="b">
        <f t="shared" si="2"/>
        <v>0</v>
      </c>
      <c r="G58" s="65">
        <f t="shared" si="4"/>
        <v>1</v>
      </c>
    </row>
    <row r="59" spans="1:7">
      <c r="A59" s="36">
        <v>48</v>
      </c>
      <c r="B59" s="6"/>
      <c r="C59" s="188"/>
      <c r="D59" s="132" t="str">
        <f t="shared" si="0"/>
        <v/>
      </c>
      <c r="E59" s="68" t="str">
        <f t="shared" si="1"/>
        <v/>
      </c>
      <c r="F59" s="64" t="b">
        <f t="shared" si="2"/>
        <v>0</v>
      </c>
      <c r="G59" s="65">
        <f t="shared" si="4"/>
        <v>1</v>
      </c>
    </row>
    <row r="60" spans="1:7">
      <c r="A60" s="36">
        <v>49</v>
      </c>
      <c r="B60" s="6"/>
      <c r="C60" s="188"/>
      <c r="D60" s="132" t="str">
        <f t="shared" si="0"/>
        <v/>
      </c>
      <c r="E60" s="68" t="str">
        <f t="shared" si="1"/>
        <v/>
      </c>
      <c r="F60" s="64" t="b">
        <f t="shared" si="2"/>
        <v>0</v>
      </c>
      <c r="G60" s="65">
        <f t="shared" si="4"/>
        <v>1</v>
      </c>
    </row>
    <row r="61" spans="1:7">
      <c r="A61" s="36">
        <v>50</v>
      </c>
      <c r="B61" s="6"/>
      <c r="C61" s="188"/>
      <c r="D61" s="132" t="str">
        <f t="shared" si="0"/>
        <v/>
      </c>
      <c r="E61" s="68" t="str">
        <f t="shared" si="1"/>
        <v/>
      </c>
      <c r="F61" s="64" t="b">
        <f t="shared" si="2"/>
        <v>0</v>
      </c>
      <c r="G61" s="65">
        <f t="shared" si="4"/>
        <v>1</v>
      </c>
    </row>
    <row r="62" spans="1:7">
      <c r="A62" s="36">
        <v>51</v>
      </c>
      <c r="B62" s="6"/>
      <c r="C62" s="188"/>
      <c r="D62" s="132" t="str">
        <f t="shared" si="0"/>
        <v/>
      </c>
      <c r="E62" s="68" t="str">
        <f t="shared" si="1"/>
        <v/>
      </c>
      <c r="F62" s="64" t="b">
        <f t="shared" si="2"/>
        <v>0</v>
      </c>
      <c r="G62" s="65">
        <f t="shared" si="4"/>
        <v>1</v>
      </c>
    </row>
    <row r="63" spans="1:7">
      <c r="A63" s="36">
        <v>52</v>
      </c>
      <c r="B63" s="6"/>
      <c r="C63" s="188"/>
      <c r="D63" s="132" t="str">
        <f t="shared" si="0"/>
        <v/>
      </c>
      <c r="E63" s="68" t="str">
        <f t="shared" si="1"/>
        <v/>
      </c>
      <c r="F63" s="64" t="b">
        <f t="shared" si="2"/>
        <v>0</v>
      </c>
      <c r="G63" s="65">
        <f t="shared" si="4"/>
        <v>1</v>
      </c>
    </row>
    <row r="64" spans="1:7">
      <c r="A64" s="36">
        <v>53</v>
      </c>
      <c r="B64" s="6"/>
      <c r="C64" s="188"/>
      <c r="D64" s="132" t="str">
        <f t="shared" si="0"/>
        <v/>
      </c>
      <c r="E64" s="68" t="str">
        <f t="shared" si="1"/>
        <v/>
      </c>
      <c r="F64" s="64" t="b">
        <f t="shared" si="2"/>
        <v>0</v>
      </c>
      <c r="G64" s="65">
        <f t="shared" si="4"/>
        <v>1</v>
      </c>
    </row>
    <row r="65" spans="1:7">
      <c r="A65" s="36">
        <v>54</v>
      </c>
      <c r="B65" s="6"/>
      <c r="C65" s="188"/>
      <c r="D65" s="132" t="str">
        <f t="shared" si="0"/>
        <v/>
      </c>
      <c r="E65" s="68" t="str">
        <f t="shared" si="1"/>
        <v/>
      </c>
      <c r="F65" s="64" t="b">
        <f t="shared" si="2"/>
        <v>0</v>
      </c>
      <c r="G65" s="65">
        <f t="shared" si="4"/>
        <v>1</v>
      </c>
    </row>
    <row r="66" spans="1:7">
      <c r="A66" s="36">
        <v>55</v>
      </c>
      <c r="B66" s="6"/>
      <c r="C66" s="188"/>
      <c r="D66" s="132" t="str">
        <f t="shared" si="0"/>
        <v/>
      </c>
      <c r="E66" s="68" t="str">
        <f t="shared" si="1"/>
        <v/>
      </c>
      <c r="F66" s="64" t="b">
        <f t="shared" si="2"/>
        <v>0</v>
      </c>
      <c r="G66" s="65">
        <f t="shared" si="4"/>
        <v>1</v>
      </c>
    </row>
    <row r="67" spans="1:7">
      <c r="A67" s="36">
        <v>56</v>
      </c>
      <c r="B67" s="6"/>
      <c r="C67" s="188"/>
      <c r="D67" s="132" t="str">
        <f t="shared" si="0"/>
        <v/>
      </c>
      <c r="E67" s="68" t="str">
        <f t="shared" si="1"/>
        <v/>
      </c>
      <c r="F67" s="64" t="b">
        <f t="shared" si="2"/>
        <v>0</v>
      </c>
      <c r="G67" s="65">
        <f t="shared" si="4"/>
        <v>1</v>
      </c>
    </row>
    <row r="68" spans="1:7">
      <c r="A68" s="36">
        <v>57</v>
      </c>
      <c r="B68" s="6"/>
      <c r="C68" s="188"/>
      <c r="D68" s="132" t="str">
        <f t="shared" si="0"/>
        <v/>
      </c>
      <c r="E68" s="68" t="str">
        <f t="shared" si="1"/>
        <v/>
      </c>
      <c r="F68" s="64" t="b">
        <f t="shared" si="2"/>
        <v>0</v>
      </c>
      <c r="G68" s="65">
        <f t="shared" si="4"/>
        <v>1</v>
      </c>
    </row>
    <row r="69" spans="1:7">
      <c r="A69" s="36">
        <v>58</v>
      </c>
      <c r="B69" s="6"/>
      <c r="C69" s="188"/>
      <c r="D69" s="132" t="str">
        <f t="shared" si="0"/>
        <v/>
      </c>
      <c r="E69" s="68" t="str">
        <f t="shared" si="1"/>
        <v/>
      </c>
      <c r="F69" s="64" t="b">
        <f t="shared" si="2"/>
        <v>0</v>
      </c>
      <c r="G69" s="65">
        <f t="shared" si="4"/>
        <v>1</v>
      </c>
    </row>
    <row r="70" spans="1:7">
      <c r="A70" s="36">
        <v>59</v>
      </c>
      <c r="B70" s="6"/>
      <c r="C70" s="188"/>
      <c r="D70" s="132" t="str">
        <f t="shared" si="0"/>
        <v/>
      </c>
      <c r="E70" s="68" t="str">
        <f t="shared" si="1"/>
        <v/>
      </c>
      <c r="F70" s="64" t="b">
        <f t="shared" si="2"/>
        <v>0</v>
      </c>
      <c r="G70" s="65">
        <f t="shared" si="4"/>
        <v>1</v>
      </c>
    </row>
    <row r="71" spans="1:7">
      <c r="A71" s="36">
        <v>60</v>
      </c>
      <c r="B71" s="6"/>
      <c r="C71" s="188"/>
      <c r="D71" s="132" t="str">
        <f t="shared" si="0"/>
        <v/>
      </c>
      <c r="E71" s="68" t="str">
        <f t="shared" si="1"/>
        <v/>
      </c>
      <c r="F71" s="64" t="b">
        <f t="shared" si="2"/>
        <v>0</v>
      </c>
      <c r="G71" s="65">
        <f t="shared" si="4"/>
        <v>1</v>
      </c>
    </row>
    <row r="72" spans="1:7">
      <c r="A72" s="36">
        <v>61</v>
      </c>
      <c r="B72" s="6"/>
      <c r="C72" s="188"/>
      <c r="D72" s="132" t="str">
        <f t="shared" si="0"/>
        <v/>
      </c>
      <c r="E72" s="68" t="str">
        <f t="shared" si="1"/>
        <v/>
      </c>
      <c r="F72" s="64" t="b">
        <f t="shared" si="2"/>
        <v>0</v>
      </c>
      <c r="G72" s="65">
        <f t="shared" si="4"/>
        <v>1</v>
      </c>
    </row>
    <row r="73" spans="1:7">
      <c r="A73" s="36">
        <v>62</v>
      </c>
      <c r="B73" s="6"/>
      <c r="C73" s="188"/>
      <c r="D73" s="132" t="str">
        <f t="shared" si="0"/>
        <v/>
      </c>
      <c r="E73" s="68" t="str">
        <f t="shared" si="1"/>
        <v/>
      </c>
      <c r="F73" s="64" t="b">
        <f t="shared" si="2"/>
        <v>0</v>
      </c>
      <c r="G73" s="65">
        <f t="shared" si="4"/>
        <v>1</v>
      </c>
    </row>
    <row r="74" spans="1:7">
      <c r="A74" s="36">
        <v>63</v>
      </c>
      <c r="B74" s="6"/>
      <c r="C74" s="188"/>
      <c r="D74" s="132" t="str">
        <f t="shared" si="0"/>
        <v/>
      </c>
      <c r="E74" s="68" t="str">
        <f t="shared" si="1"/>
        <v/>
      </c>
      <c r="F74" s="64" t="b">
        <f t="shared" si="2"/>
        <v>0</v>
      </c>
      <c r="G74" s="65">
        <f t="shared" si="4"/>
        <v>1</v>
      </c>
    </row>
    <row r="75" spans="1:7">
      <c r="A75" s="36">
        <v>64</v>
      </c>
      <c r="B75" s="6"/>
      <c r="C75" s="188"/>
      <c r="D75" s="132" t="str">
        <f t="shared" si="0"/>
        <v/>
      </c>
      <c r="E75" s="68" t="str">
        <f t="shared" si="1"/>
        <v/>
      </c>
      <c r="F75" s="64" t="b">
        <f t="shared" si="2"/>
        <v>0</v>
      </c>
      <c r="G75" s="65">
        <f t="shared" si="4"/>
        <v>1</v>
      </c>
    </row>
    <row r="76" spans="1:7">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c r="A77" s="36">
        <v>66</v>
      </c>
      <c r="B77" s="6"/>
      <c r="C77" s="188"/>
      <c r="D77" s="132" t="str">
        <f t="shared" si="5"/>
        <v/>
      </c>
      <c r="E77" s="68" t="str">
        <f t="shared" si="6"/>
        <v/>
      </c>
      <c r="F77" s="64" t="b">
        <f t="shared" si="7"/>
        <v>0</v>
      </c>
      <c r="G77" s="65">
        <f t="shared" ref="G77:G140" si="8">LEN(B77)-LEN(SUBSTITUTE(B77,",",""))+1</f>
        <v>1</v>
      </c>
    </row>
    <row r="78" spans="1:7">
      <c r="A78" s="36">
        <v>67</v>
      </c>
      <c r="B78" s="6"/>
      <c r="C78" s="188"/>
      <c r="D78" s="132" t="str">
        <f t="shared" si="5"/>
        <v/>
      </c>
      <c r="E78" s="68" t="str">
        <f t="shared" si="6"/>
        <v/>
      </c>
      <c r="F78" s="64" t="b">
        <f t="shared" si="7"/>
        <v>0</v>
      </c>
      <c r="G78" s="65">
        <f t="shared" si="8"/>
        <v>1</v>
      </c>
    </row>
    <row r="79" spans="1:7">
      <c r="A79" s="36">
        <v>68</v>
      </c>
      <c r="B79" s="6"/>
      <c r="C79" s="188"/>
      <c r="D79" s="132" t="str">
        <f t="shared" si="5"/>
        <v/>
      </c>
      <c r="E79" s="68" t="str">
        <f t="shared" si="6"/>
        <v/>
      </c>
      <c r="F79" s="64" t="b">
        <f t="shared" si="7"/>
        <v>0</v>
      </c>
      <c r="G79" s="65">
        <f t="shared" si="8"/>
        <v>1</v>
      </c>
    </row>
    <row r="80" spans="1:7">
      <c r="A80" s="36">
        <v>69</v>
      </c>
      <c r="B80" s="6"/>
      <c r="C80" s="188"/>
      <c r="D80" s="132" t="str">
        <f t="shared" si="5"/>
        <v/>
      </c>
      <c r="E80" s="68" t="str">
        <f t="shared" si="6"/>
        <v/>
      </c>
      <c r="F80" s="64" t="b">
        <f t="shared" si="7"/>
        <v>0</v>
      </c>
      <c r="G80" s="65">
        <f t="shared" si="8"/>
        <v>1</v>
      </c>
    </row>
    <row r="81" spans="1:7">
      <c r="A81" s="36">
        <v>70</v>
      </c>
      <c r="B81" s="6"/>
      <c r="C81" s="188"/>
      <c r="D81" s="132" t="str">
        <f t="shared" si="5"/>
        <v/>
      </c>
      <c r="E81" s="68" t="str">
        <f t="shared" si="6"/>
        <v/>
      </c>
      <c r="F81" s="64" t="b">
        <f t="shared" si="7"/>
        <v>0</v>
      </c>
      <c r="G81" s="65">
        <f t="shared" si="8"/>
        <v>1</v>
      </c>
    </row>
    <row r="82" spans="1:7">
      <c r="A82" s="36">
        <v>71</v>
      </c>
      <c r="B82" s="6"/>
      <c r="C82" s="188"/>
      <c r="D82" s="132" t="str">
        <f t="shared" si="5"/>
        <v/>
      </c>
      <c r="E82" s="68" t="str">
        <f t="shared" si="6"/>
        <v/>
      </c>
      <c r="F82" s="64" t="b">
        <f t="shared" si="7"/>
        <v>0</v>
      </c>
      <c r="G82" s="65">
        <f t="shared" si="8"/>
        <v>1</v>
      </c>
    </row>
    <row r="83" spans="1:7">
      <c r="A83" s="36">
        <v>72</v>
      </c>
      <c r="B83" s="6"/>
      <c r="C83" s="188"/>
      <c r="D83" s="132" t="str">
        <f t="shared" si="5"/>
        <v/>
      </c>
      <c r="E83" s="68" t="str">
        <f t="shared" si="6"/>
        <v/>
      </c>
      <c r="F83" s="64" t="b">
        <f t="shared" si="7"/>
        <v>0</v>
      </c>
      <c r="G83" s="65">
        <f t="shared" si="8"/>
        <v>1</v>
      </c>
    </row>
    <row r="84" spans="1:7">
      <c r="A84" s="36">
        <v>73</v>
      </c>
      <c r="B84" s="6"/>
      <c r="C84" s="188"/>
      <c r="D84" s="132" t="str">
        <f t="shared" si="5"/>
        <v/>
      </c>
      <c r="E84" s="68" t="str">
        <f t="shared" si="6"/>
        <v/>
      </c>
      <c r="F84" s="64" t="b">
        <f t="shared" si="7"/>
        <v>0</v>
      </c>
      <c r="G84" s="65">
        <f t="shared" si="8"/>
        <v>1</v>
      </c>
    </row>
    <row r="85" spans="1:7">
      <c r="A85" s="36">
        <v>74</v>
      </c>
      <c r="B85" s="6"/>
      <c r="C85" s="188"/>
      <c r="D85" s="132" t="str">
        <f t="shared" si="5"/>
        <v/>
      </c>
      <c r="E85" s="68" t="str">
        <f t="shared" si="6"/>
        <v/>
      </c>
      <c r="F85" s="64" t="b">
        <f t="shared" si="7"/>
        <v>0</v>
      </c>
      <c r="G85" s="65">
        <f t="shared" si="8"/>
        <v>1</v>
      </c>
    </row>
    <row r="86" spans="1:7">
      <c r="A86" s="36">
        <v>75</v>
      </c>
      <c r="B86" s="6"/>
      <c r="C86" s="188"/>
      <c r="D86" s="132" t="str">
        <f t="shared" si="5"/>
        <v/>
      </c>
      <c r="E86" s="68" t="str">
        <f t="shared" si="6"/>
        <v/>
      </c>
      <c r="F86" s="64" t="b">
        <f t="shared" si="7"/>
        <v>0</v>
      </c>
      <c r="G86" s="65">
        <f t="shared" si="8"/>
        <v>1</v>
      </c>
    </row>
    <row r="87" spans="1:7">
      <c r="A87" s="36">
        <v>76</v>
      </c>
      <c r="B87" s="6"/>
      <c r="C87" s="188"/>
      <c r="D87" s="132" t="str">
        <f t="shared" si="5"/>
        <v/>
      </c>
      <c r="E87" s="68" t="str">
        <f t="shared" si="6"/>
        <v/>
      </c>
      <c r="F87" s="64" t="b">
        <f t="shared" si="7"/>
        <v>0</v>
      </c>
      <c r="G87" s="65">
        <f t="shared" si="8"/>
        <v>1</v>
      </c>
    </row>
    <row r="88" spans="1:7">
      <c r="A88" s="36">
        <v>77</v>
      </c>
      <c r="B88" s="6"/>
      <c r="C88" s="188"/>
      <c r="D88" s="132" t="str">
        <f t="shared" si="5"/>
        <v/>
      </c>
      <c r="E88" s="68" t="str">
        <f t="shared" si="6"/>
        <v/>
      </c>
      <c r="F88" s="64" t="b">
        <f t="shared" si="7"/>
        <v>0</v>
      </c>
      <c r="G88" s="65">
        <f t="shared" si="8"/>
        <v>1</v>
      </c>
    </row>
    <row r="89" spans="1:7">
      <c r="A89" s="36">
        <v>78</v>
      </c>
      <c r="B89" s="6"/>
      <c r="C89" s="188"/>
      <c r="D89" s="132" t="str">
        <f t="shared" si="5"/>
        <v/>
      </c>
      <c r="E89" s="68" t="str">
        <f t="shared" si="6"/>
        <v/>
      </c>
      <c r="F89" s="64" t="b">
        <f t="shared" si="7"/>
        <v>0</v>
      </c>
      <c r="G89" s="65">
        <f t="shared" si="8"/>
        <v>1</v>
      </c>
    </row>
    <row r="90" spans="1:7">
      <c r="A90" s="36">
        <v>79</v>
      </c>
      <c r="B90" s="6"/>
      <c r="C90" s="188"/>
      <c r="D90" s="132" t="str">
        <f t="shared" si="5"/>
        <v/>
      </c>
      <c r="E90" s="68" t="str">
        <f t="shared" si="6"/>
        <v/>
      </c>
      <c r="F90" s="64" t="b">
        <f t="shared" si="7"/>
        <v>0</v>
      </c>
      <c r="G90" s="65">
        <f t="shared" si="8"/>
        <v>1</v>
      </c>
    </row>
    <row r="91" spans="1:7">
      <c r="A91" s="36">
        <v>80</v>
      </c>
      <c r="B91" s="6"/>
      <c r="C91" s="188"/>
      <c r="D91" s="132" t="str">
        <f t="shared" si="5"/>
        <v/>
      </c>
      <c r="E91" s="68" t="str">
        <f t="shared" si="6"/>
        <v/>
      </c>
      <c r="F91" s="64" t="b">
        <f t="shared" si="7"/>
        <v>0</v>
      </c>
      <c r="G91" s="65">
        <f t="shared" si="8"/>
        <v>1</v>
      </c>
    </row>
    <row r="92" spans="1:7">
      <c r="A92" s="36">
        <v>81</v>
      </c>
      <c r="B92" s="6"/>
      <c r="C92" s="188"/>
      <c r="D92" s="132" t="str">
        <f t="shared" si="5"/>
        <v/>
      </c>
      <c r="E92" s="68" t="str">
        <f t="shared" si="6"/>
        <v/>
      </c>
      <c r="F92" s="64" t="b">
        <f t="shared" si="7"/>
        <v>0</v>
      </c>
      <c r="G92" s="65">
        <f t="shared" si="8"/>
        <v>1</v>
      </c>
    </row>
    <row r="93" spans="1:7">
      <c r="A93" s="36">
        <v>82</v>
      </c>
      <c r="B93" s="6"/>
      <c r="C93" s="188"/>
      <c r="D93" s="132" t="str">
        <f t="shared" si="5"/>
        <v/>
      </c>
      <c r="E93" s="68" t="str">
        <f t="shared" si="6"/>
        <v/>
      </c>
      <c r="F93" s="64" t="b">
        <f t="shared" si="7"/>
        <v>0</v>
      </c>
      <c r="G93" s="65">
        <f t="shared" si="8"/>
        <v>1</v>
      </c>
    </row>
    <row r="94" spans="1:7">
      <c r="A94" s="36">
        <v>83</v>
      </c>
      <c r="B94" s="6"/>
      <c r="C94" s="188"/>
      <c r="D94" s="132" t="str">
        <f t="shared" si="5"/>
        <v/>
      </c>
      <c r="E94" s="68" t="str">
        <f t="shared" si="6"/>
        <v/>
      </c>
      <c r="F94" s="64" t="b">
        <f t="shared" si="7"/>
        <v>0</v>
      </c>
      <c r="G94" s="65">
        <f t="shared" si="8"/>
        <v>1</v>
      </c>
    </row>
    <row r="95" spans="1:7">
      <c r="A95" s="36">
        <v>84</v>
      </c>
      <c r="B95" s="6"/>
      <c r="C95" s="188"/>
      <c r="D95" s="132" t="str">
        <f t="shared" si="5"/>
        <v/>
      </c>
      <c r="E95" s="68" t="str">
        <f t="shared" si="6"/>
        <v/>
      </c>
      <c r="F95" s="64" t="b">
        <f t="shared" si="7"/>
        <v>0</v>
      </c>
      <c r="G95" s="65">
        <f t="shared" si="8"/>
        <v>1</v>
      </c>
    </row>
    <row r="96" spans="1:7">
      <c r="A96" s="36">
        <v>85</v>
      </c>
      <c r="B96" s="6"/>
      <c r="C96" s="188"/>
      <c r="D96" s="132" t="str">
        <f t="shared" si="5"/>
        <v/>
      </c>
      <c r="E96" s="68" t="str">
        <f t="shared" si="6"/>
        <v/>
      </c>
      <c r="F96" s="64" t="b">
        <f t="shared" si="7"/>
        <v>0</v>
      </c>
      <c r="G96" s="65">
        <f t="shared" si="8"/>
        <v>1</v>
      </c>
    </row>
    <row r="97" spans="1:7">
      <c r="A97" s="36">
        <v>86</v>
      </c>
      <c r="B97" s="6"/>
      <c r="C97" s="188"/>
      <c r="D97" s="132" t="str">
        <f t="shared" si="5"/>
        <v/>
      </c>
      <c r="E97" s="68" t="str">
        <f t="shared" si="6"/>
        <v/>
      </c>
      <c r="F97" s="64" t="b">
        <f t="shared" si="7"/>
        <v>0</v>
      </c>
      <c r="G97" s="65">
        <f t="shared" si="8"/>
        <v>1</v>
      </c>
    </row>
    <row r="98" spans="1:7">
      <c r="A98" s="36">
        <v>87</v>
      </c>
      <c r="B98" s="6"/>
      <c r="C98" s="188"/>
      <c r="D98" s="132" t="str">
        <f t="shared" si="5"/>
        <v/>
      </c>
      <c r="E98" s="68" t="str">
        <f t="shared" si="6"/>
        <v/>
      </c>
      <c r="F98" s="64" t="b">
        <f t="shared" si="7"/>
        <v>0</v>
      </c>
      <c r="G98" s="65">
        <f t="shared" si="8"/>
        <v>1</v>
      </c>
    </row>
    <row r="99" spans="1:7">
      <c r="A99" s="36">
        <v>88</v>
      </c>
      <c r="B99" s="6"/>
      <c r="C99" s="188"/>
      <c r="D99" s="132" t="str">
        <f t="shared" si="5"/>
        <v/>
      </c>
      <c r="E99" s="68" t="str">
        <f t="shared" si="6"/>
        <v/>
      </c>
      <c r="F99" s="64" t="b">
        <f t="shared" si="7"/>
        <v>0</v>
      </c>
      <c r="G99" s="65">
        <f t="shared" si="8"/>
        <v>1</v>
      </c>
    </row>
    <row r="100" spans="1:7">
      <c r="A100" s="36">
        <v>89</v>
      </c>
      <c r="B100" s="6"/>
      <c r="C100" s="188"/>
      <c r="D100" s="132" t="str">
        <f t="shared" si="5"/>
        <v/>
      </c>
      <c r="E100" s="68" t="str">
        <f t="shared" si="6"/>
        <v/>
      </c>
      <c r="F100" s="64" t="b">
        <f t="shared" si="7"/>
        <v>0</v>
      </c>
      <c r="G100" s="65">
        <f t="shared" si="8"/>
        <v>1</v>
      </c>
    </row>
    <row r="101" spans="1:7">
      <c r="A101" s="36">
        <v>90</v>
      </c>
      <c r="B101" s="6"/>
      <c r="C101" s="188"/>
      <c r="D101" s="132" t="str">
        <f t="shared" si="5"/>
        <v/>
      </c>
      <c r="E101" s="68" t="str">
        <f t="shared" si="6"/>
        <v/>
      </c>
      <c r="F101" s="64" t="b">
        <f t="shared" si="7"/>
        <v>0</v>
      </c>
      <c r="G101" s="65">
        <f t="shared" si="8"/>
        <v>1</v>
      </c>
    </row>
    <row r="102" spans="1:7">
      <c r="A102" s="36">
        <v>91</v>
      </c>
      <c r="B102" s="6"/>
      <c r="C102" s="188"/>
      <c r="D102" s="132" t="str">
        <f t="shared" si="5"/>
        <v/>
      </c>
      <c r="E102" s="68" t="str">
        <f t="shared" si="6"/>
        <v/>
      </c>
      <c r="F102" s="64" t="b">
        <f t="shared" si="7"/>
        <v>0</v>
      </c>
      <c r="G102" s="65">
        <f t="shared" si="8"/>
        <v>1</v>
      </c>
    </row>
    <row r="103" spans="1:7">
      <c r="A103" s="36">
        <v>92</v>
      </c>
      <c r="B103" s="6"/>
      <c r="C103" s="188"/>
      <c r="D103" s="132" t="str">
        <f t="shared" si="5"/>
        <v/>
      </c>
      <c r="E103" s="68" t="str">
        <f t="shared" si="6"/>
        <v/>
      </c>
      <c r="F103" s="64" t="b">
        <f t="shared" si="7"/>
        <v>0</v>
      </c>
      <c r="G103" s="65">
        <f t="shared" si="8"/>
        <v>1</v>
      </c>
    </row>
    <row r="104" spans="1:7">
      <c r="A104" s="36">
        <v>93</v>
      </c>
      <c r="B104" s="6"/>
      <c r="C104" s="188"/>
      <c r="D104" s="132" t="str">
        <f t="shared" si="5"/>
        <v/>
      </c>
      <c r="E104" s="68" t="str">
        <f t="shared" si="6"/>
        <v/>
      </c>
      <c r="F104" s="64" t="b">
        <f t="shared" si="7"/>
        <v>0</v>
      </c>
      <c r="G104" s="65">
        <f t="shared" si="8"/>
        <v>1</v>
      </c>
    </row>
    <row r="105" spans="1:7">
      <c r="A105" s="36">
        <v>94</v>
      </c>
      <c r="B105" s="6"/>
      <c r="C105" s="188"/>
      <c r="D105" s="132" t="str">
        <f t="shared" si="5"/>
        <v/>
      </c>
      <c r="E105" s="68" t="str">
        <f t="shared" si="6"/>
        <v/>
      </c>
      <c r="F105" s="64" t="b">
        <f t="shared" si="7"/>
        <v>0</v>
      </c>
      <c r="G105" s="65">
        <f t="shared" si="8"/>
        <v>1</v>
      </c>
    </row>
    <row r="106" spans="1:7">
      <c r="A106" s="36">
        <v>95</v>
      </c>
      <c r="B106" s="6"/>
      <c r="C106" s="188"/>
      <c r="D106" s="132" t="str">
        <f t="shared" si="5"/>
        <v/>
      </c>
      <c r="E106" s="68" t="str">
        <f t="shared" si="6"/>
        <v/>
      </c>
      <c r="F106" s="64" t="b">
        <f t="shared" si="7"/>
        <v>0</v>
      </c>
      <c r="G106" s="65">
        <f t="shared" si="8"/>
        <v>1</v>
      </c>
    </row>
    <row r="107" spans="1:7">
      <c r="A107" s="36">
        <v>96</v>
      </c>
      <c r="B107" s="6"/>
      <c r="C107" s="188"/>
      <c r="D107" s="132" t="str">
        <f t="shared" si="5"/>
        <v/>
      </c>
      <c r="E107" s="68" t="str">
        <f t="shared" si="6"/>
        <v/>
      </c>
      <c r="F107" s="64" t="b">
        <f t="shared" si="7"/>
        <v>0</v>
      </c>
      <c r="G107" s="65">
        <f t="shared" si="8"/>
        <v>1</v>
      </c>
    </row>
    <row r="108" spans="1:7">
      <c r="A108" s="36">
        <v>97</v>
      </c>
      <c r="B108" s="6"/>
      <c r="C108" s="188"/>
      <c r="D108" s="132" t="str">
        <f t="shared" si="5"/>
        <v/>
      </c>
      <c r="E108" s="68" t="str">
        <f t="shared" si="6"/>
        <v/>
      </c>
      <c r="F108" s="64" t="b">
        <f t="shared" si="7"/>
        <v>0</v>
      </c>
      <c r="G108" s="65">
        <f t="shared" si="8"/>
        <v>1</v>
      </c>
    </row>
    <row r="109" spans="1:7">
      <c r="A109" s="36">
        <v>98</v>
      </c>
      <c r="B109" s="6"/>
      <c r="C109" s="188"/>
      <c r="D109" s="132" t="str">
        <f t="shared" si="5"/>
        <v/>
      </c>
      <c r="E109" s="68" t="str">
        <f t="shared" si="6"/>
        <v/>
      </c>
      <c r="F109" s="64" t="b">
        <f t="shared" si="7"/>
        <v>0</v>
      </c>
      <c r="G109" s="65">
        <f t="shared" si="8"/>
        <v>1</v>
      </c>
    </row>
    <row r="110" spans="1:7">
      <c r="A110" s="125">
        <v>99</v>
      </c>
      <c r="B110" s="6"/>
      <c r="C110" s="188"/>
      <c r="D110" s="132" t="str">
        <f t="shared" si="5"/>
        <v/>
      </c>
      <c r="E110" s="68" t="str">
        <f t="shared" si="6"/>
        <v/>
      </c>
      <c r="F110" s="64" t="b">
        <f t="shared" si="7"/>
        <v>0</v>
      </c>
      <c r="G110" s="65">
        <f t="shared" si="8"/>
        <v>1</v>
      </c>
    </row>
    <row r="111" spans="1:7">
      <c r="A111" s="125">
        <v>100</v>
      </c>
      <c r="B111" s="126"/>
      <c r="C111" s="128"/>
      <c r="D111" s="132" t="str">
        <f t="shared" si="5"/>
        <v/>
      </c>
      <c r="E111" s="68" t="str">
        <f t="shared" si="6"/>
        <v/>
      </c>
      <c r="F111" s="64" t="b">
        <f t="shared" si="7"/>
        <v>0</v>
      </c>
      <c r="G111" s="65">
        <f t="shared" si="8"/>
        <v>1</v>
      </c>
    </row>
    <row r="112" spans="1:7">
      <c r="A112" s="125">
        <v>101</v>
      </c>
      <c r="B112" s="126"/>
      <c r="C112" s="128"/>
      <c r="D112" s="132" t="str">
        <f t="shared" si="5"/>
        <v/>
      </c>
      <c r="E112" s="68" t="str">
        <f t="shared" si="6"/>
        <v/>
      </c>
      <c r="F112" s="64" t="b">
        <f t="shared" si="7"/>
        <v>0</v>
      </c>
      <c r="G112" s="65">
        <f t="shared" si="8"/>
        <v>1</v>
      </c>
    </row>
    <row r="113" spans="1:7">
      <c r="A113" s="125">
        <v>102</v>
      </c>
      <c r="B113" s="126"/>
      <c r="C113" s="128"/>
      <c r="D113" s="132" t="str">
        <f t="shared" si="5"/>
        <v/>
      </c>
      <c r="E113" s="68" t="str">
        <f t="shared" si="6"/>
        <v/>
      </c>
      <c r="F113" s="64" t="b">
        <f t="shared" si="7"/>
        <v>0</v>
      </c>
      <c r="G113" s="65">
        <f t="shared" si="8"/>
        <v>1</v>
      </c>
    </row>
    <row r="114" spans="1:7">
      <c r="A114" s="125">
        <v>103</v>
      </c>
      <c r="B114" s="126"/>
      <c r="C114" s="128"/>
      <c r="D114" s="132" t="str">
        <f t="shared" si="5"/>
        <v/>
      </c>
      <c r="E114" s="68" t="str">
        <f t="shared" si="6"/>
        <v/>
      </c>
      <c r="F114" s="64" t="b">
        <f t="shared" si="7"/>
        <v>0</v>
      </c>
      <c r="G114" s="65">
        <f t="shared" si="8"/>
        <v>1</v>
      </c>
    </row>
    <row r="115" spans="1:7">
      <c r="A115" s="125">
        <v>104</v>
      </c>
      <c r="B115" s="126"/>
      <c r="C115" s="128"/>
      <c r="D115" s="132" t="str">
        <f t="shared" si="5"/>
        <v/>
      </c>
      <c r="E115" s="68" t="str">
        <f t="shared" si="6"/>
        <v/>
      </c>
      <c r="F115" s="64" t="b">
        <f t="shared" si="7"/>
        <v>0</v>
      </c>
      <c r="G115" s="65">
        <f t="shared" si="8"/>
        <v>1</v>
      </c>
    </row>
    <row r="116" spans="1:7">
      <c r="A116" s="125">
        <v>105</v>
      </c>
      <c r="B116" s="126"/>
      <c r="C116" s="128"/>
      <c r="D116" s="132" t="str">
        <f t="shared" si="5"/>
        <v/>
      </c>
      <c r="E116" s="68" t="str">
        <f t="shared" si="6"/>
        <v/>
      </c>
      <c r="F116" s="64" t="b">
        <f t="shared" si="7"/>
        <v>0</v>
      </c>
      <c r="G116" s="65">
        <f t="shared" si="8"/>
        <v>1</v>
      </c>
    </row>
    <row r="117" spans="1:7">
      <c r="A117" s="125">
        <v>106</v>
      </c>
      <c r="B117" s="126"/>
      <c r="C117" s="128"/>
      <c r="D117" s="132" t="str">
        <f t="shared" si="5"/>
        <v/>
      </c>
      <c r="E117" s="68" t="str">
        <f t="shared" si="6"/>
        <v/>
      </c>
      <c r="F117" s="64" t="b">
        <f t="shared" si="7"/>
        <v>0</v>
      </c>
      <c r="G117" s="65">
        <f t="shared" si="8"/>
        <v>1</v>
      </c>
    </row>
    <row r="118" spans="1:7">
      <c r="A118" s="125">
        <v>107</v>
      </c>
      <c r="B118" s="126"/>
      <c r="C118" s="128"/>
      <c r="D118" s="132" t="str">
        <f t="shared" si="5"/>
        <v/>
      </c>
      <c r="E118" s="68" t="str">
        <f t="shared" si="6"/>
        <v/>
      </c>
      <c r="F118" s="64" t="b">
        <f t="shared" si="7"/>
        <v>0</v>
      </c>
      <c r="G118" s="65">
        <f t="shared" si="8"/>
        <v>1</v>
      </c>
    </row>
    <row r="119" spans="1:7">
      <c r="A119" s="125">
        <v>108</v>
      </c>
      <c r="B119" s="126"/>
      <c r="C119" s="128"/>
      <c r="D119" s="132" t="str">
        <f t="shared" si="5"/>
        <v/>
      </c>
      <c r="E119" s="68" t="str">
        <f t="shared" si="6"/>
        <v/>
      </c>
      <c r="F119" s="64" t="b">
        <f t="shared" si="7"/>
        <v>0</v>
      </c>
      <c r="G119" s="65">
        <f t="shared" si="8"/>
        <v>1</v>
      </c>
    </row>
    <row r="120" spans="1:7">
      <c r="A120" s="125">
        <v>109</v>
      </c>
      <c r="B120" s="126"/>
      <c r="C120" s="128"/>
      <c r="D120" s="132" t="str">
        <f t="shared" si="5"/>
        <v/>
      </c>
      <c r="E120" s="68" t="str">
        <f t="shared" si="6"/>
        <v/>
      </c>
      <c r="F120" s="64" t="b">
        <f t="shared" si="7"/>
        <v>0</v>
      </c>
      <c r="G120" s="65">
        <f t="shared" si="8"/>
        <v>1</v>
      </c>
    </row>
    <row r="121" spans="1:7">
      <c r="A121" s="125">
        <v>110</v>
      </c>
      <c r="B121" s="126"/>
      <c r="C121" s="128"/>
      <c r="D121" s="132" t="str">
        <f t="shared" si="5"/>
        <v/>
      </c>
      <c r="E121" s="68" t="str">
        <f t="shared" si="6"/>
        <v/>
      </c>
      <c r="F121" s="64" t="b">
        <f t="shared" si="7"/>
        <v>0</v>
      </c>
      <c r="G121" s="65">
        <f t="shared" si="8"/>
        <v>1</v>
      </c>
    </row>
    <row r="122" spans="1:7">
      <c r="A122" s="125">
        <v>111</v>
      </c>
      <c r="B122" s="126"/>
      <c r="C122" s="128"/>
      <c r="D122" s="132" t="str">
        <f t="shared" si="5"/>
        <v/>
      </c>
      <c r="E122" s="68" t="str">
        <f t="shared" si="6"/>
        <v/>
      </c>
      <c r="F122" s="64" t="b">
        <f t="shared" si="7"/>
        <v>0</v>
      </c>
      <c r="G122" s="65">
        <f t="shared" si="8"/>
        <v>1</v>
      </c>
    </row>
    <row r="123" spans="1:7">
      <c r="A123" s="125">
        <v>112</v>
      </c>
      <c r="B123" s="126"/>
      <c r="C123" s="128"/>
      <c r="D123" s="132" t="str">
        <f t="shared" si="5"/>
        <v/>
      </c>
      <c r="E123" s="68" t="str">
        <f t="shared" si="6"/>
        <v/>
      </c>
      <c r="F123" s="64" t="b">
        <f t="shared" si="7"/>
        <v>0</v>
      </c>
      <c r="G123" s="65">
        <f t="shared" si="8"/>
        <v>1</v>
      </c>
    </row>
    <row r="124" spans="1:7">
      <c r="A124" s="125">
        <v>113</v>
      </c>
      <c r="B124" s="126"/>
      <c r="C124" s="128"/>
      <c r="D124" s="132" t="str">
        <f t="shared" si="5"/>
        <v/>
      </c>
      <c r="E124" s="68" t="str">
        <f t="shared" si="6"/>
        <v/>
      </c>
      <c r="F124" s="64" t="b">
        <f t="shared" si="7"/>
        <v>0</v>
      </c>
      <c r="G124" s="65">
        <f t="shared" si="8"/>
        <v>1</v>
      </c>
    </row>
    <row r="125" spans="1:7">
      <c r="A125" s="125">
        <v>114</v>
      </c>
      <c r="B125" s="126"/>
      <c r="C125" s="128"/>
      <c r="D125" s="132" t="str">
        <f t="shared" si="5"/>
        <v/>
      </c>
      <c r="E125" s="68" t="str">
        <f t="shared" si="6"/>
        <v/>
      </c>
      <c r="F125" s="64" t="b">
        <f t="shared" si="7"/>
        <v>0</v>
      </c>
      <c r="G125" s="65">
        <f t="shared" si="8"/>
        <v>1</v>
      </c>
    </row>
    <row r="126" spans="1:7">
      <c r="A126" s="125">
        <v>115</v>
      </c>
      <c r="B126" s="126"/>
      <c r="C126" s="128"/>
      <c r="D126" s="132" t="str">
        <f t="shared" si="5"/>
        <v/>
      </c>
      <c r="E126" s="68" t="str">
        <f t="shared" si="6"/>
        <v/>
      </c>
      <c r="F126" s="64" t="b">
        <f t="shared" si="7"/>
        <v>0</v>
      </c>
      <c r="G126" s="65">
        <f t="shared" si="8"/>
        <v>1</v>
      </c>
    </row>
    <row r="127" spans="1:7">
      <c r="A127" s="125">
        <v>116</v>
      </c>
      <c r="B127" s="126"/>
      <c r="C127" s="128"/>
      <c r="D127" s="132" t="str">
        <f t="shared" si="5"/>
        <v/>
      </c>
      <c r="E127" s="68" t="str">
        <f t="shared" si="6"/>
        <v/>
      </c>
      <c r="F127" s="64" t="b">
        <f t="shared" si="7"/>
        <v>0</v>
      </c>
      <c r="G127" s="65">
        <f t="shared" si="8"/>
        <v>1</v>
      </c>
    </row>
    <row r="128" spans="1:7">
      <c r="A128" s="125">
        <v>117</v>
      </c>
      <c r="B128" s="126"/>
      <c r="C128" s="128"/>
      <c r="D128" s="132" t="str">
        <f t="shared" si="5"/>
        <v/>
      </c>
      <c r="E128" s="68" t="str">
        <f t="shared" si="6"/>
        <v/>
      </c>
      <c r="F128" s="64" t="b">
        <f t="shared" si="7"/>
        <v>0</v>
      </c>
      <c r="G128" s="65">
        <f t="shared" si="8"/>
        <v>1</v>
      </c>
    </row>
    <row r="129" spans="1:7">
      <c r="A129" s="125">
        <v>118</v>
      </c>
      <c r="B129" s="126"/>
      <c r="C129" s="128"/>
      <c r="D129" s="132" t="str">
        <f t="shared" si="5"/>
        <v/>
      </c>
      <c r="E129" s="68" t="str">
        <f t="shared" si="6"/>
        <v/>
      </c>
      <c r="F129" s="64" t="b">
        <f t="shared" si="7"/>
        <v>0</v>
      </c>
      <c r="G129" s="65">
        <f t="shared" si="8"/>
        <v>1</v>
      </c>
    </row>
    <row r="130" spans="1:7">
      <c r="A130" s="125">
        <v>119</v>
      </c>
      <c r="B130" s="126"/>
      <c r="C130" s="128"/>
      <c r="D130" s="132" t="str">
        <f t="shared" si="5"/>
        <v/>
      </c>
      <c r="E130" s="68" t="str">
        <f t="shared" si="6"/>
        <v/>
      </c>
      <c r="F130" s="64" t="b">
        <f t="shared" si="7"/>
        <v>0</v>
      </c>
      <c r="G130" s="65">
        <f t="shared" si="8"/>
        <v>1</v>
      </c>
    </row>
    <row r="131" spans="1:7">
      <c r="A131" s="125">
        <v>120</v>
      </c>
      <c r="B131" s="126"/>
      <c r="C131" s="128"/>
      <c r="D131" s="132" t="str">
        <f t="shared" si="5"/>
        <v/>
      </c>
      <c r="E131" s="68" t="str">
        <f t="shared" si="6"/>
        <v/>
      </c>
      <c r="F131" s="64" t="b">
        <f t="shared" si="7"/>
        <v>0</v>
      </c>
      <c r="G131" s="65">
        <f t="shared" si="8"/>
        <v>1</v>
      </c>
    </row>
    <row r="132" spans="1:7">
      <c r="A132" s="125">
        <v>121</v>
      </c>
      <c r="B132" s="126"/>
      <c r="C132" s="128"/>
      <c r="D132" s="132" t="str">
        <f t="shared" si="5"/>
        <v/>
      </c>
      <c r="E132" s="68" t="str">
        <f t="shared" si="6"/>
        <v/>
      </c>
      <c r="F132" s="64" t="b">
        <f t="shared" si="7"/>
        <v>0</v>
      </c>
      <c r="G132" s="65">
        <f t="shared" si="8"/>
        <v>1</v>
      </c>
    </row>
    <row r="133" spans="1:7">
      <c r="A133" s="125">
        <v>122</v>
      </c>
      <c r="B133" s="126"/>
      <c r="C133" s="128"/>
      <c r="D133" s="132" t="str">
        <f t="shared" si="5"/>
        <v/>
      </c>
      <c r="E133" s="68" t="str">
        <f t="shared" si="6"/>
        <v/>
      </c>
      <c r="F133" s="64" t="b">
        <f t="shared" si="7"/>
        <v>0</v>
      </c>
      <c r="G133" s="65">
        <f t="shared" si="8"/>
        <v>1</v>
      </c>
    </row>
    <row r="134" spans="1:7">
      <c r="A134" s="125">
        <v>123</v>
      </c>
      <c r="B134" s="126"/>
      <c r="C134" s="128"/>
      <c r="D134" s="132" t="str">
        <f t="shared" si="5"/>
        <v/>
      </c>
      <c r="E134" s="68" t="str">
        <f t="shared" si="6"/>
        <v/>
      </c>
      <c r="F134" s="64" t="b">
        <f t="shared" si="7"/>
        <v>0</v>
      </c>
      <c r="G134" s="65">
        <f t="shared" si="8"/>
        <v>1</v>
      </c>
    </row>
    <row r="135" spans="1:7">
      <c r="A135" s="125">
        <v>124</v>
      </c>
      <c r="B135" s="126"/>
      <c r="C135" s="128"/>
      <c r="D135" s="132" t="str">
        <f t="shared" si="5"/>
        <v/>
      </c>
      <c r="E135" s="68" t="str">
        <f t="shared" si="6"/>
        <v/>
      </c>
      <c r="F135" s="64" t="b">
        <f t="shared" si="7"/>
        <v>0</v>
      </c>
      <c r="G135" s="65">
        <f t="shared" si="8"/>
        <v>1</v>
      </c>
    </row>
    <row r="136" spans="1:7">
      <c r="A136" s="125">
        <v>125</v>
      </c>
      <c r="B136" s="126"/>
      <c r="C136" s="128"/>
      <c r="D136" s="132" t="str">
        <f t="shared" si="5"/>
        <v/>
      </c>
      <c r="E136" s="68" t="str">
        <f t="shared" si="6"/>
        <v/>
      </c>
      <c r="F136" s="64" t="b">
        <f t="shared" si="7"/>
        <v>0</v>
      </c>
      <c r="G136" s="65">
        <f t="shared" si="8"/>
        <v>1</v>
      </c>
    </row>
    <row r="137" spans="1:7">
      <c r="A137" s="125">
        <v>126</v>
      </c>
      <c r="B137" s="126"/>
      <c r="C137" s="128"/>
      <c r="D137" s="132" t="str">
        <f t="shared" si="5"/>
        <v/>
      </c>
      <c r="E137" s="68" t="str">
        <f t="shared" si="6"/>
        <v/>
      </c>
      <c r="F137" s="64" t="b">
        <f t="shared" si="7"/>
        <v>0</v>
      </c>
      <c r="G137" s="65">
        <f t="shared" si="8"/>
        <v>1</v>
      </c>
    </row>
    <row r="138" spans="1:7">
      <c r="A138" s="125">
        <v>127</v>
      </c>
      <c r="B138" s="126"/>
      <c r="C138" s="128"/>
      <c r="D138" s="132" t="str">
        <f t="shared" si="5"/>
        <v/>
      </c>
      <c r="E138" s="68" t="str">
        <f t="shared" si="6"/>
        <v/>
      </c>
      <c r="F138" s="64" t="b">
        <f t="shared" si="7"/>
        <v>0</v>
      </c>
      <c r="G138" s="65">
        <f t="shared" si="8"/>
        <v>1</v>
      </c>
    </row>
    <row r="139" spans="1:7">
      <c r="A139" s="125">
        <v>128</v>
      </c>
      <c r="B139" s="126"/>
      <c r="C139" s="128"/>
      <c r="D139" s="132" t="str">
        <f t="shared" si="5"/>
        <v/>
      </c>
      <c r="E139" s="68" t="str">
        <f t="shared" si="6"/>
        <v/>
      </c>
      <c r="F139" s="64" t="b">
        <f t="shared" si="7"/>
        <v>0</v>
      </c>
      <c r="G139" s="65">
        <f t="shared" si="8"/>
        <v>1</v>
      </c>
    </row>
    <row r="140" spans="1:7">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c r="A141" s="125">
        <v>130</v>
      </c>
      <c r="B141" s="126"/>
      <c r="C141" s="128"/>
      <c r="D141" s="132" t="str">
        <f t="shared" si="9"/>
        <v/>
      </c>
      <c r="E141" s="68" t="str">
        <f t="shared" si="10"/>
        <v/>
      </c>
      <c r="F141" s="64" t="b">
        <f t="shared" si="11"/>
        <v>0</v>
      </c>
      <c r="G141" s="65">
        <f t="shared" ref="G141:G204" si="12">LEN(B141)-LEN(SUBSTITUTE(B141,",",""))+1</f>
        <v>1</v>
      </c>
    </row>
    <row r="142" spans="1:7">
      <c r="A142" s="125">
        <v>131</v>
      </c>
      <c r="B142" s="126"/>
      <c r="C142" s="128"/>
      <c r="D142" s="132" t="str">
        <f t="shared" si="9"/>
        <v/>
      </c>
      <c r="E142" s="68" t="str">
        <f t="shared" si="10"/>
        <v/>
      </c>
      <c r="F142" s="64" t="b">
        <f t="shared" si="11"/>
        <v>0</v>
      </c>
      <c r="G142" s="65">
        <f t="shared" si="12"/>
        <v>1</v>
      </c>
    </row>
    <row r="143" spans="1:7">
      <c r="A143" s="125">
        <v>132</v>
      </c>
      <c r="B143" s="126"/>
      <c r="C143" s="128"/>
      <c r="D143" s="132" t="str">
        <f t="shared" si="9"/>
        <v/>
      </c>
      <c r="E143" s="68" t="str">
        <f t="shared" si="10"/>
        <v/>
      </c>
      <c r="F143" s="64" t="b">
        <f t="shared" si="11"/>
        <v>0</v>
      </c>
      <c r="G143" s="65">
        <f t="shared" si="12"/>
        <v>1</v>
      </c>
    </row>
    <row r="144" spans="1:7">
      <c r="A144" s="125">
        <v>133</v>
      </c>
      <c r="B144" s="126"/>
      <c r="C144" s="128"/>
      <c r="D144" s="132" t="str">
        <f t="shared" si="9"/>
        <v/>
      </c>
      <c r="E144" s="68" t="str">
        <f t="shared" si="10"/>
        <v/>
      </c>
      <c r="F144" s="64" t="b">
        <f t="shared" si="11"/>
        <v>0</v>
      </c>
      <c r="G144" s="65">
        <f t="shared" si="12"/>
        <v>1</v>
      </c>
    </row>
    <row r="145" spans="1:7">
      <c r="A145" s="125">
        <v>134</v>
      </c>
      <c r="B145" s="126"/>
      <c r="C145" s="128"/>
      <c r="D145" s="132" t="str">
        <f t="shared" si="9"/>
        <v/>
      </c>
      <c r="E145" s="68" t="str">
        <f t="shared" si="10"/>
        <v/>
      </c>
      <c r="F145" s="64" t="b">
        <f t="shared" si="11"/>
        <v>0</v>
      </c>
      <c r="G145" s="65">
        <f t="shared" si="12"/>
        <v>1</v>
      </c>
    </row>
    <row r="146" spans="1:7">
      <c r="A146" s="125">
        <v>135</v>
      </c>
      <c r="B146" s="126"/>
      <c r="C146" s="128"/>
      <c r="D146" s="132" t="str">
        <f t="shared" si="9"/>
        <v/>
      </c>
      <c r="E146" s="68" t="str">
        <f t="shared" si="10"/>
        <v/>
      </c>
      <c r="F146" s="64" t="b">
        <f t="shared" si="11"/>
        <v>0</v>
      </c>
      <c r="G146" s="65">
        <f t="shared" si="12"/>
        <v>1</v>
      </c>
    </row>
    <row r="147" spans="1:7">
      <c r="A147" s="125">
        <v>136</v>
      </c>
      <c r="B147" s="126"/>
      <c r="C147" s="128"/>
      <c r="D147" s="132" t="str">
        <f t="shared" si="9"/>
        <v/>
      </c>
      <c r="E147" s="68" t="str">
        <f t="shared" si="10"/>
        <v/>
      </c>
      <c r="F147" s="64" t="b">
        <f t="shared" si="11"/>
        <v>0</v>
      </c>
      <c r="G147" s="65">
        <f t="shared" si="12"/>
        <v>1</v>
      </c>
    </row>
    <row r="148" spans="1:7">
      <c r="A148" s="125">
        <v>137</v>
      </c>
      <c r="B148" s="126"/>
      <c r="C148" s="128"/>
      <c r="D148" s="132" t="str">
        <f t="shared" si="9"/>
        <v/>
      </c>
      <c r="E148" s="68" t="str">
        <f t="shared" si="10"/>
        <v/>
      </c>
      <c r="F148" s="64" t="b">
        <f t="shared" si="11"/>
        <v>0</v>
      </c>
      <c r="G148" s="65">
        <f t="shared" si="12"/>
        <v>1</v>
      </c>
    </row>
    <row r="149" spans="1:7">
      <c r="A149" s="125">
        <v>138</v>
      </c>
      <c r="B149" s="126"/>
      <c r="C149" s="128"/>
      <c r="D149" s="132" t="str">
        <f t="shared" si="9"/>
        <v/>
      </c>
      <c r="E149" s="68" t="str">
        <f t="shared" si="10"/>
        <v/>
      </c>
      <c r="F149" s="64" t="b">
        <f t="shared" si="11"/>
        <v>0</v>
      </c>
      <c r="G149" s="65">
        <f t="shared" si="12"/>
        <v>1</v>
      </c>
    </row>
    <row r="150" spans="1:7">
      <c r="A150" s="125">
        <v>139</v>
      </c>
      <c r="B150" s="126"/>
      <c r="C150" s="128"/>
      <c r="D150" s="132" t="str">
        <f t="shared" si="9"/>
        <v/>
      </c>
      <c r="E150" s="68" t="str">
        <f t="shared" si="10"/>
        <v/>
      </c>
      <c r="F150" s="64" t="b">
        <f t="shared" si="11"/>
        <v>0</v>
      </c>
      <c r="G150" s="65">
        <f t="shared" si="12"/>
        <v>1</v>
      </c>
    </row>
    <row r="151" spans="1:7">
      <c r="A151" s="125">
        <v>140</v>
      </c>
      <c r="B151" s="126"/>
      <c r="C151" s="128"/>
      <c r="D151" s="132" t="str">
        <f t="shared" si="9"/>
        <v/>
      </c>
      <c r="E151" s="68" t="str">
        <f t="shared" si="10"/>
        <v/>
      </c>
      <c r="F151" s="64" t="b">
        <f t="shared" si="11"/>
        <v>0</v>
      </c>
      <c r="G151" s="65">
        <f t="shared" si="12"/>
        <v>1</v>
      </c>
    </row>
    <row r="152" spans="1:7">
      <c r="A152" s="125">
        <v>141</v>
      </c>
      <c r="B152" s="126"/>
      <c r="C152" s="128"/>
      <c r="D152" s="132" t="str">
        <f t="shared" si="9"/>
        <v/>
      </c>
      <c r="E152" s="68" t="str">
        <f t="shared" si="10"/>
        <v/>
      </c>
      <c r="F152" s="64" t="b">
        <f t="shared" si="11"/>
        <v>0</v>
      </c>
      <c r="G152" s="65">
        <f t="shared" si="12"/>
        <v>1</v>
      </c>
    </row>
    <row r="153" spans="1:7">
      <c r="A153" s="125">
        <v>142</v>
      </c>
      <c r="B153" s="126"/>
      <c r="C153" s="128"/>
      <c r="D153" s="132" t="str">
        <f t="shared" si="9"/>
        <v/>
      </c>
      <c r="E153" s="68" t="str">
        <f t="shared" si="10"/>
        <v/>
      </c>
      <c r="F153" s="64" t="b">
        <f t="shared" si="11"/>
        <v>0</v>
      </c>
      <c r="G153" s="65">
        <f t="shared" si="12"/>
        <v>1</v>
      </c>
    </row>
    <row r="154" spans="1:7">
      <c r="A154" s="125">
        <v>143</v>
      </c>
      <c r="B154" s="126"/>
      <c r="C154" s="128"/>
      <c r="D154" s="132" t="str">
        <f t="shared" si="9"/>
        <v/>
      </c>
      <c r="E154" s="68" t="str">
        <f t="shared" si="10"/>
        <v/>
      </c>
      <c r="F154" s="64" t="b">
        <f t="shared" si="11"/>
        <v>0</v>
      </c>
      <c r="G154" s="65">
        <f t="shared" si="12"/>
        <v>1</v>
      </c>
    </row>
    <row r="155" spans="1:7">
      <c r="A155" s="125">
        <v>144</v>
      </c>
      <c r="B155" s="126"/>
      <c r="C155" s="128"/>
      <c r="D155" s="132" t="str">
        <f t="shared" si="9"/>
        <v/>
      </c>
      <c r="E155" s="68" t="str">
        <f t="shared" si="10"/>
        <v/>
      </c>
      <c r="F155" s="64" t="b">
        <f t="shared" si="11"/>
        <v>0</v>
      </c>
      <c r="G155" s="65">
        <f t="shared" si="12"/>
        <v>1</v>
      </c>
    </row>
    <row r="156" spans="1:7">
      <c r="A156" s="125">
        <v>145</v>
      </c>
      <c r="B156" s="126"/>
      <c r="C156" s="128"/>
      <c r="D156" s="132" t="str">
        <f t="shared" si="9"/>
        <v/>
      </c>
      <c r="E156" s="68" t="str">
        <f t="shared" si="10"/>
        <v/>
      </c>
      <c r="F156" s="64" t="b">
        <f t="shared" si="11"/>
        <v>0</v>
      </c>
      <c r="G156" s="65">
        <f t="shared" si="12"/>
        <v>1</v>
      </c>
    </row>
    <row r="157" spans="1:7">
      <c r="A157" s="125">
        <v>146</v>
      </c>
      <c r="B157" s="126"/>
      <c r="C157" s="128"/>
      <c r="D157" s="132" t="str">
        <f t="shared" si="9"/>
        <v/>
      </c>
      <c r="E157" s="68" t="str">
        <f t="shared" si="10"/>
        <v/>
      </c>
      <c r="F157" s="64" t="b">
        <f t="shared" si="11"/>
        <v>0</v>
      </c>
      <c r="G157" s="65">
        <f t="shared" si="12"/>
        <v>1</v>
      </c>
    </row>
    <row r="158" spans="1:7">
      <c r="A158" s="125">
        <v>147</v>
      </c>
      <c r="B158" s="126"/>
      <c r="C158" s="128"/>
      <c r="D158" s="132" t="str">
        <f t="shared" si="9"/>
        <v/>
      </c>
      <c r="E158" s="68" t="str">
        <f t="shared" si="10"/>
        <v/>
      </c>
      <c r="F158" s="64" t="b">
        <f t="shared" si="11"/>
        <v>0</v>
      </c>
      <c r="G158" s="65">
        <f t="shared" si="12"/>
        <v>1</v>
      </c>
    </row>
    <row r="159" spans="1:7">
      <c r="A159" s="125">
        <v>148</v>
      </c>
      <c r="B159" s="126"/>
      <c r="C159" s="128"/>
      <c r="D159" s="132" t="str">
        <f t="shared" si="9"/>
        <v/>
      </c>
      <c r="E159" s="68" t="str">
        <f t="shared" si="10"/>
        <v/>
      </c>
      <c r="F159" s="64" t="b">
        <f t="shared" si="11"/>
        <v>0</v>
      </c>
      <c r="G159" s="65">
        <f t="shared" si="12"/>
        <v>1</v>
      </c>
    </row>
    <row r="160" spans="1:7">
      <c r="A160" s="125">
        <v>149</v>
      </c>
      <c r="B160" s="126"/>
      <c r="C160" s="128"/>
      <c r="D160" s="132" t="str">
        <f t="shared" si="9"/>
        <v/>
      </c>
      <c r="E160" s="68" t="str">
        <f t="shared" si="10"/>
        <v/>
      </c>
      <c r="F160" s="64" t="b">
        <f t="shared" si="11"/>
        <v>0</v>
      </c>
      <c r="G160" s="65">
        <f t="shared" si="12"/>
        <v>1</v>
      </c>
    </row>
    <row r="161" spans="1:7">
      <c r="A161" s="125">
        <v>150</v>
      </c>
      <c r="B161" s="126"/>
      <c r="C161" s="128"/>
      <c r="D161" s="132" t="str">
        <f t="shared" si="9"/>
        <v/>
      </c>
      <c r="E161" s="68" t="str">
        <f t="shared" si="10"/>
        <v/>
      </c>
      <c r="F161" s="64" t="b">
        <f t="shared" si="11"/>
        <v>0</v>
      </c>
      <c r="G161" s="65">
        <f t="shared" si="12"/>
        <v>1</v>
      </c>
    </row>
    <row r="162" spans="1:7">
      <c r="A162" s="125">
        <v>151</v>
      </c>
      <c r="B162" s="126"/>
      <c r="C162" s="128"/>
      <c r="D162" s="132" t="str">
        <f t="shared" si="9"/>
        <v/>
      </c>
      <c r="E162" s="68" t="str">
        <f t="shared" si="10"/>
        <v/>
      </c>
      <c r="F162" s="64" t="b">
        <f t="shared" si="11"/>
        <v>0</v>
      </c>
      <c r="G162" s="65">
        <f t="shared" si="12"/>
        <v>1</v>
      </c>
    </row>
    <row r="163" spans="1:7">
      <c r="A163" s="125">
        <v>152</v>
      </c>
      <c r="B163" s="126"/>
      <c r="C163" s="128"/>
      <c r="D163" s="132" t="str">
        <f t="shared" si="9"/>
        <v/>
      </c>
      <c r="E163" s="68" t="str">
        <f t="shared" si="10"/>
        <v/>
      </c>
      <c r="F163" s="64" t="b">
        <f t="shared" si="11"/>
        <v>0</v>
      </c>
      <c r="G163" s="65">
        <f t="shared" si="12"/>
        <v>1</v>
      </c>
    </row>
    <row r="164" spans="1:7">
      <c r="A164" s="125">
        <v>153</v>
      </c>
      <c r="B164" s="126"/>
      <c r="C164" s="128"/>
      <c r="D164" s="132" t="str">
        <f t="shared" si="9"/>
        <v/>
      </c>
      <c r="E164" s="68" t="str">
        <f t="shared" si="10"/>
        <v/>
      </c>
      <c r="F164" s="64" t="b">
        <f t="shared" si="11"/>
        <v>0</v>
      </c>
      <c r="G164" s="65">
        <f t="shared" si="12"/>
        <v>1</v>
      </c>
    </row>
    <row r="165" spans="1:7">
      <c r="A165" s="125">
        <v>154</v>
      </c>
      <c r="B165" s="126"/>
      <c r="C165" s="128"/>
      <c r="D165" s="132" t="str">
        <f t="shared" si="9"/>
        <v/>
      </c>
      <c r="E165" s="68" t="str">
        <f t="shared" si="10"/>
        <v/>
      </c>
      <c r="F165" s="64" t="b">
        <f t="shared" si="11"/>
        <v>0</v>
      </c>
      <c r="G165" s="65">
        <f t="shared" si="12"/>
        <v>1</v>
      </c>
    </row>
    <row r="166" spans="1:7">
      <c r="A166" s="125">
        <v>155</v>
      </c>
      <c r="B166" s="126"/>
      <c r="C166" s="128"/>
      <c r="D166" s="132" t="str">
        <f t="shared" si="9"/>
        <v/>
      </c>
      <c r="E166" s="68" t="str">
        <f t="shared" si="10"/>
        <v/>
      </c>
      <c r="F166" s="64" t="b">
        <f t="shared" si="11"/>
        <v>0</v>
      </c>
      <c r="G166" s="65">
        <f t="shared" si="12"/>
        <v>1</v>
      </c>
    </row>
    <row r="167" spans="1:7">
      <c r="A167" s="125">
        <v>156</v>
      </c>
      <c r="B167" s="126"/>
      <c r="C167" s="128"/>
      <c r="D167" s="132" t="str">
        <f t="shared" si="9"/>
        <v/>
      </c>
      <c r="E167" s="68" t="str">
        <f t="shared" si="10"/>
        <v/>
      </c>
      <c r="F167" s="64" t="b">
        <f t="shared" si="11"/>
        <v>0</v>
      </c>
      <c r="G167" s="65">
        <f t="shared" si="12"/>
        <v>1</v>
      </c>
    </row>
    <row r="168" spans="1:7">
      <c r="A168" s="125">
        <v>157</v>
      </c>
      <c r="B168" s="126"/>
      <c r="C168" s="128"/>
      <c r="D168" s="132" t="str">
        <f t="shared" si="9"/>
        <v/>
      </c>
      <c r="E168" s="68" t="str">
        <f t="shared" si="10"/>
        <v/>
      </c>
      <c r="F168" s="64" t="b">
        <f t="shared" si="11"/>
        <v>0</v>
      </c>
      <c r="G168" s="65">
        <f t="shared" si="12"/>
        <v>1</v>
      </c>
    </row>
    <row r="169" spans="1:7">
      <c r="A169" s="125">
        <v>158</v>
      </c>
      <c r="B169" s="126"/>
      <c r="C169" s="128"/>
      <c r="D169" s="132" t="str">
        <f t="shared" si="9"/>
        <v/>
      </c>
      <c r="E169" s="68" t="str">
        <f t="shared" si="10"/>
        <v/>
      </c>
      <c r="F169" s="64" t="b">
        <f t="shared" si="11"/>
        <v>0</v>
      </c>
      <c r="G169" s="65">
        <f t="shared" si="12"/>
        <v>1</v>
      </c>
    </row>
    <row r="170" spans="1:7">
      <c r="A170" s="125">
        <v>159</v>
      </c>
      <c r="B170" s="126"/>
      <c r="C170" s="128"/>
      <c r="D170" s="132" t="str">
        <f t="shared" si="9"/>
        <v/>
      </c>
      <c r="E170" s="68" t="str">
        <f t="shared" si="10"/>
        <v/>
      </c>
      <c r="F170" s="64" t="b">
        <f t="shared" si="11"/>
        <v>0</v>
      </c>
      <c r="G170" s="65">
        <f t="shared" si="12"/>
        <v>1</v>
      </c>
    </row>
    <row r="171" spans="1:7">
      <c r="A171" s="125">
        <v>160</v>
      </c>
      <c r="B171" s="126"/>
      <c r="C171" s="128"/>
      <c r="D171" s="132" t="str">
        <f t="shared" si="9"/>
        <v/>
      </c>
      <c r="E171" s="68" t="str">
        <f t="shared" si="10"/>
        <v/>
      </c>
      <c r="F171" s="64" t="b">
        <f t="shared" si="11"/>
        <v>0</v>
      </c>
      <c r="G171" s="65">
        <f t="shared" si="12"/>
        <v>1</v>
      </c>
    </row>
    <row r="172" spans="1:7">
      <c r="A172" s="125">
        <v>161</v>
      </c>
      <c r="B172" s="126"/>
      <c r="C172" s="128"/>
      <c r="D172" s="132" t="str">
        <f t="shared" si="9"/>
        <v/>
      </c>
      <c r="E172" s="68" t="str">
        <f t="shared" si="10"/>
        <v/>
      </c>
      <c r="F172" s="64" t="b">
        <f t="shared" si="11"/>
        <v>0</v>
      </c>
      <c r="G172" s="65">
        <f t="shared" si="12"/>
        <v>1</v>
      </c>
    </row>
    <row r="173" spans="1:7">
      <c r="A173" s="125">
        <v>162</v>
      </c>
      <c r="B173" s="126"/>
      <c r="C173" s="128"/>
      <c r="D173" s="132" t="str">
        <f t="shared" si="9"/>
        <v/>
      </c>
      <c r="E173" s="68" t="str">
        <f t="shared" si="10"/>
        <v/>
      </c>
      <c r="F173" s="64" t="b">
        <f t="shared" si="11"/>
        <v>0</v>
      </c>
      <c r="G173" s="65">
        <f t="shared" si="12"/>
        <v>1</v>
      </c>
    </row>
    <row r="174" spans="1:7">
      <c r="A174" s="125">
        <v>163</v>
      </c>
      <c r="B174" s="126"/>
      <c r="C174" s="128"/>
      <c r="D174" s="132" t="str">
        <f t="shared" si="9"/>
        <v/>
      </c>
      <c r="E174" s="68" t="str">
        <f t="shared" si="10"/>
        <v/>
      </c>
      <c r="F174" s="64" t="b">
        <f t="shared" si="11"/>
        <v>0</v>
      </c>
      <c r="G174" s="65">
        <f t="shared" si="12"/>
        <v>1</v>
      </c>
    </row>
    <row r="175" spans="1:7">
      <c r="A175" s="125">
        <v>164</v>
      </c>
      <c r="B175" s="126"/>
      <c r="C175" s="128"/>
      <c r="D175" s="132" t="str">
        <f t="shared" si="9"/>
        <v/>
      </c>
      <c r="E175" s="68" t="str">
        <f t="shared" si="10"/>
        <v/>
      </c>
      <c r="F175" s="64" t="b">
        <f t="shared" si="11"/>
        <v>0</v>
      </c>
      <c r="G175" s="65">
        <f t="shared" si="12"/>
        <v>1</v>
      </c>
    </row>
    <row r="176" spans="1:7">
      <c r="A176" s="125">
        <v>165</v>
      </c>
      <c r="B176" s="126"/>
      <c r="C176" s="128"/>
      <c r="D176" s="132" t="str">
        <f t="shared" si="9"/>
        <v/>
      </c>
      <c r="E176" s="68" t="str">
        <f t="shared" si="10"/>
        <v/>
      </c>
      <c r="F176" s="64" t="b">
        <f t="shared" si="11"/>
        <v>0</v>
      </c>
      <c r="G176" s="65">
        <f t="shared" si="12"/>
        <v>1</v>
      </c>
    </row>
    <row r="177" spans="1:7">
      <c r="A177" s="125">
        <v>166</v>
      </c>
      <c r="B177" s="126"/>
      <c r="C177" s="128"/>
      <c r="D177" s="132" t="str">
        <f t="shared" si="9"/>
        <v/>
      </c>
      <c r="E177" s="68" t="str">
        <f t="shared" si="10"/>
        <v/>
      </c>
      <c r="F177" s="64" t="b">
        <f t="shared" si="11"/>
        <v>0</v>
      </c>
      <c r="G177" s="65">
        <f t="shared" si="12"/>
        <v>1</v>
      </c>
    </row>
    <row r="178" spans="1:7">
      <c r="A178" s="125">
        <v>167</v>
      </c>
      <c r="B178" s="126"/>
      <c r="C178" s="128"/>
      <c r="D178" s="132" t="str">
        <f t="shared" si="9"/>
        <v/>
      </c>
      <c r="E178" s="68" t="str">
        <f t="shared" si="10"/>
        <v/>
      </c>
      <c r="F178" s="64" t="b">
        <f t="shared" si="11"/>
        <v>0</v>
      </c>
      <c r="G178" s="65">
        <f t="shared" si="12"/>
        <v>1</v>
      </c>
    </row>
    <row r="179" spans="1:7">
      <c r="A179" s="125">
        <v>168</v>
      </c>
      <c r="B179" s="126"/>
      <c r="C179" s="128"/>
      <c r="D179" s="132" t="str">
        <f t="shared" si="9"/>
        <v/>
      </c>
      <c r="E179" s="68" t="str">
        <f t="shared" si="10"/>
        <v/>
      </c>
      <c r="F179" s="64" t="b">
        <f t="shared" si="11"/>
        <v>0</v>
      </c>
      <c r="G179" s="65">
        <f t="shared" si="12"/>
        <v>1</v>
      </c>
    </row>
    <row r="180" spans="1:7">
      <c r="A180" s="125">
        <v>169</v>
      </c>
      <c r="B180" s="126"/>
      <c r="C180" s="128"/>
      <c r="D180" s="132" t="str">
        <f t="shared" si="9"/>
        <v/>
      </c>
      <c r="E180" s="68" t="str">
        <f t="shared" si="10"/>
        <v/>
      </c>
      <c r="F180" s="64" t="b">
        <f t="shared" si="11"/>
        <v>0</v>
      </c>
      <c r="G180" s="65">
        <f t="shared" si="12"/>
        <v>1</v>
      </c>
    </row>
    <row r="181" spans="1:7">
      <c r="A181" s="125">
        <v>170</v>
      </c>
      <c r="B181" s="126"/>
      <c r="C181" s="128"/>
      <c r="D181" s="132" t="str">
        <f t="shared" si="9"/>
        <v/>
      </c>
      <c r="E181" s="68" t="str">
        <f t="shared" si="10"/>
        <v/>
      </c>
      <c r="F181" s="64" t="b">
        <f t="shared" si="11"/>
        <v>0</v>
      </c>
      <c r="G181" s="65">
        <f t="shared" si="12"/>
        <v>1</v>
      </c>
    </row>
    <row r="182" spans="1:7">
      <c r="A182" s="125">
        <v>171</v>
      </c>
      <c r="B182" s="126"/>
      <c r="C182" s="128"/>
      <c r="D182" s="132" t="str">
        <f t="shared" si="9"/>
        <v/>
      </c>
      <c r="E182" s="68" t="str">
        <f t="shared" si="10"/>
        <v/>
      </c>
      <c r="F182" s="64" t="b">
        <f t="shared" si="11"/>
        <v>0</v>
      </c>
      <c r="G182" s="65">
        <f t="shared" si="12"/>
        <v>1</v>
      </c>
    </row>
    <row r="183" spans="1:7">
      <c r="A183" s="125">
        <v>172</v>
      </c>
      <c r="B183" s="126"/>
      <c r="C183" s="128"/>
      <c r="D183" s="132" t="str">
        <f t="shared" si="9"/>
        <v/>
      </c>
      <c r="E183" s="68" t="str">
        <f t="shared" si="10"/>
        <v/>
      </c>
      <c r="F183" s="64" t="b">
        <f t="shared" si="11"/>
        <v>0</v>
      </c>
      <c r="G183" s="65">
        <f t="shared" si="12"/>
        <v>1</v>
      </c>
    </row>
    <row r="184" spans="1:7">
      <c r="A184" s="125">
        <v>173</v>
      </c>
      <c r="B184" s="126"/>
      <c r="C184" s="128"/>
      <c r="D184" s="132" t="str">
        <f t="shared" si="9"/>
        <v/>
      </c>
      <c r="E184" s="68" t="str">
        <f t="shared" si="10"/>
        <v/>
      </c>
      <c r="F184" s="64" t="b">
        <f t="shared" si="11"/>
        <v>0</v>
      </c>
      <c r="G184" s="65">
        <f t="shared" si="12"/>
        <v>1</v>
      </c>
    </row>
    <row r="185" spans="1:7">
      <c r="A185" s="125">
        <v>174</v>
      </c>
      <c r="B185" s="126"/>
      <c r="C185" s="128"/>
      <c r="D185" s="132" t="str">
        <f t="shared" si="9"/>
        <v/>
      </c>
      <c r="E185" s="68" t="str">
        <f t="shared" si="10"/>
        <v/>
      </c>
      <c r="F185" s="64" t="b">
        <f t="shared" si="11"/>
        <v>0</v>
      </c>
      <c r="G185" s="65">
        <f t="shared" si="12"/>
        <v>1</v>
      </c>
    </row>
    <row r="186" spans="1:7">
      <c r="A186" s="125">
        <v>175</v>
      </c>
      <c r="B186" s="126"/>
      <c r="C186" s="128"/>
      <c r="D186" s="132" t="str">
        <f t="shared" si="9"/>
        <v/>
      </c>
      <c r="E186" s="68" t="str">
        <f t="shared" si="10"/>
        <v/>
      </c>
      <c r="F186" s="64" t="b">
        <f t="shared" si="11"/>
        <v>0</v>
      </c>
      <c r="G186" s="65">
        <f t="shared" si="12"/>
        <v>1</v>
      </c>
    </row>
    <row r="187" spans="1:7">
      <c r="A187" s="125">
        <v>176</v>
      </c>
      <c r="B187" s="126"/>
      <c r="C187" s="128"/>
      <c r="D187" s="132" t="str">
        <f t="shared" si="9"/>
        <v/>
      </c>
      <c r="E187" s="68" t="str">
        <f t="shared" si="10"/>
        <v/>
      </c>
      <c r="F187" s="64" t="b">
        <f t="shared" si="11"/>
        <v>0</v>
      </c>
      <c r="G187" s="65">
        <f t="shared" si="12"/>
        <v>1</v>
      </c>
    </row>
    <row r="188" spans="1:7">
      <c r="A188" s="125">
        <v>177</v>
      </c>
      <c r="B188" s="126"/>
      <c r="C188" s="128"/>
      <c r="D188" s="132" t="str">
        <f t="shared" si="9"/>
        <v/>
      </c>
      <c r="E188" s="68" t="str">
        <f t="shared" si="10"/>
        <v/>
      </c>
      <c r="F188" s="64" t="b">
        <f t="shared" si="11"/>
        <v>0</v>
      </c>
      <c r="G188" s="65">
        <f t="shared" si="12"/>
        <v>1</v>
      </c>
    </row>
    <row r="189" spans="1:7">
      <c r="A189" s="125">
        <v>178</v>
      </c>
      <c r="B189" s="126"/>
      <c r="C189" s="128"/>
      <c r="D189" s="132" t="str">
        <f t="shared" si="9"/>
        <v/>
      </c>
      <c r="E189" s="68" t="str">
        <f t="shared" si="10"/>
        <v/>
      </c>
      <c r="F189" s="64" t="b">
        <f t="shared" si="11"/>
        <v>0</v>
      </c>
      <c r="G189" s="65">
        <f t="shared" si="12"/>
        <v>1</v>
      </c>
    </row>
    <row r="190" spans="1:7">
      <c r="A190" s="125">
        <v>179</v>
      </c>
      <c r="B190" s="126"/>
      <c r="C190" s="128"/>
      <c r="D190" s="132" t="str">
        <f t="shared" si="9"/>
        <v/>
      </c>
      <c r="E190" s="68" t="str">
        <f t="shared" si="10"/>
        <v/>
      </c>
      <c r="F190" s="64" t="b">
        <f t="shared" si="11"/>
        <v>0</v>
      </c>
      <c r="G190" s="65">
        <f t="shared" si="12"/>
        <v>1</v>
      </c>
    </row>
    <row r="191" spans="1:7">
      <c r="A191" s="125">
        <v>180</v>
      </c>
      <c r="B191" s="126"/>
      <c r="C191" s="128"/>
      <c r="D191" s="132" t="str">
        <f t="shared" si="9"/>
        <v/>
      </c>
      <c r="E191" s="68" t="str">
        <f t="shared" si="10"/>
        <v/>
      </c>
      <c r="F191" s="64" t="b">
        <f t="shared" si="11"/>
        <v>0</v>
      </c>
      <c r="G191" s="65">
        <f t="shared" si="12"/>
        <v>1</v>
      </c>
    </row>
    <row r="192" spans="1:7">
      <c r="A192" s="125">
        <v>181</v>
      </c>
      <c r="B192" s="126"/>
      <c r="C192" s="128"/>
      <c r="D192" s="132" t="str">
        <f t="shared" si="9"/>
        <v/>
      </c>
      <c r="E192" s="68" t="str">
        <f t="shared" si="10"/>
        <v/>
      </c>
      <c r="F192" s="64" t="b">
        <f t="shared" si="11"/>
        <v>0</v>
      </c>
      <c r="G192" s="65">
        <f t="shared" si="12"/>
        <v>1</v>
      </c>
    </row>
    <row r="193" spans="1:7">
      <c r="A193" s="125">
        <v>182</v>
      </c>
      <c r="B193" s="126"/>
      <c r="C193" s="128"/>
      <c r="D193" s="132" t="str">
        <f t="shared" si="9"/>
        <v/>
      </c>
      <c r="E193" s="68" t="str">
        <f t="shared" si="10"/>
        <v/>
      </c>
      <c r="F193" s="64" t="b">
        <f t="shared" si="11"/>
        <v>0</v>
      </c>
      <c r="G193" s="65">
        <f t="shared" si="12"/>
        <v>1</v>
      </c>
    </row>
    <row r="194" spans="1:7">
      <c r="A194" s="125">
        <v>183</v>
      </c>
      <c r="B194" s="126"/>
      <c r="C194" s="128"/>
      <c r="D194" s="132" t="str">
        <f t="shared" si="9"/>
        <v/>
      </c>
      <c r="E194" s="68" t="str">
        <f t="shared" si="10"/>
        <v/>
      </c>
      <c r="F194" s="64" t="b">
        <f t="shared" si="11"/>
        <v>0</v>
      </c>
      <c r="G194" s="65">
        <f t="shared" si="12"/>
        <v>1</v>
      </c>
    </row>
    <row r="195" spans="1:7">
      <c r="A195" s="125">
        <v>184</v>
      </c>
      <c r="B195" s="126"/>
      <c r="C195" s="128"/>
      <c r="D195" s="132" t="str">
        <f t="shared" si="9"/>
        <v/>
      </c>
      <c r="E195" s="68" t="str">
        <f t="shared" si="10"/>
        <v/>
      </c>
      <c r="F195" s="64" t="b">
        <f t="shared" si="11"/>
        <v>0</v>
      </c>
      <c r="G195" s="65">
        <f t="shared" si="12"/>
        <v>1</v>
      </c>
    </row>
    <row r="196" spans="1:7">
      <c r="A196" s="125">
        <v>185</v>
      </c>
      <c r="B196" s="126"/>
      <c r="C196" s="128"/>
      <c r="D196" s="132" t="str">
        <f t="shared" si="9"/>
        <v/>
      </c>
      <c r="E196" s="68" t="str">
        <f t="shared" si="10"/>
        <v/>
      </c>
      <c r="F196" s="64" t="b">
        <f t="shared" si="11"/>
        <v>0</v>
      </c>
      <c r="G196" s="65">
        <f t="shared" si="12"/>
        <v>1</v>
      </c>
    </row>
    <row r="197" spans="1:7">
      <c r="A197" s="125">
        <v>186</v>
      </c>
      <c r="B197" s="126"/>
      <c r="C197" s="128"/>
      <c r="D197" s="132" t="str">
        <f t="shared" si="9"/>
        <v/>
      </c>
      <c r="E197" s="68" t="str">
        <f t="shared" si="10"/>
        <v/>
      </c>
      <c r="F197" s="64" t="b">
        <f t="shared" si="11"/>
        <v>0</v>
      </c>
      <c r="G197" s="65">
        <f t="shared" si="12"/>
        <v>1</v>
      </c>
    </row>
    <row r="198" spans="1:7">
      <c r="A198" s="125">
        <v>187</v>
      </c>
      <c r="B198" s="126"/>
      <c r="C198" s="128"/>
      <c r="D198" s="132" t="str">
        <f t="shared" si="9"/>
        <v/>
      </c>
      <c r="E198" s="68" t="str">
        <f t="shared" si="10"/>
        <v/>
      </c>
      <c r="F198" s="64" t="b">
        <f t="shared" si="11"/>
        <v>0</v>
      </c>
      <c r="G198" s="65">
        <f t="shared" si="12"/>
        <v>1</v>
      </c>
    </row>
    <row r="199" spans="1:7">
      <c r="A199" s="125">
        <v>188</v>
      </c>
      <c r="B199" s="126"/>
      <c r="C199" s="128"/>
      <c r="D199" s="132" t="str">
        <f t="shared" si="9"/>
        <v/>
      </c>
      <c r="E199" s="68" t="str">
        <f t="shared" si="10"/>
        <v/>
      </c>
      <c r="F199" s="64" t="b">
        <f t="shared" si="11"/>
        <v>0</v>
      </c>
      <c r="G199" s="65">
        <f t="shared" si="12"/>
        <v>1</v>
      </c>
    </row>
    <row r="200" spans="1:7">
      <c r="A200" s="125">
        <v>189</v>
      </c>
      <c r="B200" s="126"/>
      <c r="C200" s="128"/>
      <c r="D200" s="132" t="str">
        <f t="shared" si="9"/>
        <v/>
      </c>
      <c r="E200" s="68" t="str">
        <f t="shared" si="10"/>
        <v/>
      </c>
      <c r="F200" s="64" t="b">
        <f t="shared" si="11"/>
        <v>0</v>
      </c>
      <c r="G200" s="65">
        <f t="shared" si="12"/>
        <v>1</v>
      </c>
    </row>
    <row r="201" spans="1:7">
      <c r="A201" s="125">
        <v>190</v>
      </c>
      <c r="B201" s="126"/>
      <c r="C201" s="128"/>
      <c r="D201" s="132" t="str">
        <f t="shared" si="9"/>
        <v/>
      </c>
      <c r="E201" s="68" t="str">
        <f t="shared" si="10"/>
        <v/>
      </c>
      <c r="F201" s="64" t="b">
        <f t="shared" si="11"/>
        <v>0</v>
      </c>
      <c r="G201" s="65">
        <f t="shared" si="12"/>
        <v>1</v>
      </c>
    </row>
    <row r="202" spans="1:7">
      <c r="A202" s="125">
        <v>191</v>
      </c>
      <c r="B202" s="126"/>
      <c r="C202" s="128"/>
      <c r="D202" s="132" t="str">
        <f t="shared" si="9"/>
        <v/>
      </c>
      <c r="E202" s="68" t="str">
        <f t="shared" si="10"/>
        <v/>
      </c>
      <c r="F202" s="64" t="b">
        <f t="shared" si="11"/>
        <v>0</v>
      </c>
      <c r="G202" s="65">
        <f t="shared" si="12"/>
        <v>1</v>
      </c>
    </row>
    <row r="203" spans="1:7">
      <c r="A203" s="125">
        <v>192</v>
      </c>
      <c r="B203" s="126"/>
      <c r="C203" s="128"/>
      <c r="D203" s="132" t="str">
        <f t="shared" si="9"/>
        <v/>
      </c>
      <c r="E203" s="68" t="str">
        <f t="shared" si="10"/>
        <v/>
      </c>
      <c r="F203" s="64" t="b">
        <f t="shared" si="11"/>
        <v>0</v>
      </c>
      <c r="G203" s="65">
        <f t="shared" si="12"/>
        <v>1</v>
      </c>
    </row>
    <row r="204" spans="1:7">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c r="A205" s="125">
        <v>194</v>
      </c>
      <c r="B205" s="126"/>
      <c r="C205" s="128"/>
      <c r="D205" s="132" t="str">
        <f t="shared" si="13"/>
        <v/>
      </c>
      <c r="E205" s="68" t="str">
        <f t="shared" si="14"/>
        <v/>
      </c>
      <c r="F205" s="64" t="b">
        <f t="shared" si="15"/>
        <v>0</v>
      </c>
      <c r="G205" s="65">
        <f t="shared" ref="G205:G261" si="16">LEN(B205)-LEN(SUBSTITUTE(B205,",",""))+1</f>
        <v>1</v>
      </c>
    </row>
    <row r="206" spans="1:7">
      <c r="A206" s="125">
        <v>195</v>
      </c>
      <c r="B206" s="126"/>
      <c r="C206" s="128"/>
      <c r="D206" s="132" t="str">
        <f t="shared" si="13"/>
        <v/>
      </c>
      <c r="E206" s="68" t="str">
        <f t="shared" si="14"/>
        <v/>
      </c>
      <c r="F206" s="64" t="b">
        <f t="shared" si="15"/>
        <v>0</v>
      </c>
      <c r="G206" s="65">
        <f t="shared" si="16"/>
        <v>1</v>
      </c>
    </row>
    <row r="207" spans="1:7">
      <c r="A207" s="125">
        <v>196</v>
      </c>
      <c r="B207" s="126"/>
      <c r="C207" s="128"/>
      <c r="D207" s="132" t="str">
        <f t="shared" si="13"/>
        <v/>
      </c>
      <c r="E207" s="68" t="str">
        <f t="shared" si="14"/>
        <v/>
      </c>
      <c r="F207" s="64" t="b">
        <f t="shared" si="15"/>
        <v>0</v>
      </c>
      <c r="G207" s="65">
        <f t="shared" si="16"/>
        <v>1</v>
      </c>
    </row>
    <row r="208" spans="1:7">
      <c r="A208" s="125">
        <v>197</v>
      </c>
      <c r="B208" s="126"/>
      <c r="C208" s="128"/>
      <c r="D208" s="132" t="str">
        <f t="shared" si="13"/>
        <v/>
      </c>
      <c r="E208" s="68" t="str">
        <f t="shared" si="14"/>
        <v/>
      </c>
      <c r="F208" s="64" t="b">
        <f t="shared" si="15"/>
        <v>0</v>
      </c>
      <c r="G208" s="65">
        <f t="shared" si="16"/>
        <v>1</v>
      </c>
    </row>
    <row r="209" spans="1:7">
      <c r="A209" s="125">
        <v>198</v>
      </c>
      <c r="B209" s="126"/>
      <c r="C209" s="128"/>
      <c r="D209" s="132" t="str">
        <f t="shared" si="13"/>
        <v/>
      </c>
      <c r="E209" s="68" t="str">
        <f t="shared" si="14"/>
        <v/>
      </c>
      <c r="F209" s="64" t="b">
        <f t="shared" si="15"/>
        <v>0</v>
      </c>
      <c r="G209" s="65">
        <f t="shared" si="16"/>
        <v>1</v>
      </c>
    </row>
    <row r="210" spans="1:7">
      <c r="A210" s="125">
        <v>199</v>
      </c>
      <c r="B210" s="126"/>
      <c r="C210" s="128"/>
      <c r="D210" s="132" t="str">
        <f t="shared" si="13"/>
        <v/>
      </c>
      <c r="E210" s="68" t="str">
        <f t="shared" si="14"/>
        <v/>
      </c>
      <c r="F210" s="64" t="b">
        <f t="shared" si="15"/>
        <v>0</v>
      </c>
      <c r="G210" s="65">
        <f t="shared" si="16"/>
        <v>1</v>
      </c>
    </row>
    <row r="211" spans="1:7">
      <c r="A211" s="125">
        <v>200</v>
      </c>
      <c r="B211" s="126"/>
      <c r="C211" s="128"/>
      <c r="D211" s="132" t="str">
        <f t="shared" si="13"/>
        <v/>
      </c>
      <c r="E211" s="68" t="str">
        <f t="shared" si="14"/>
        <v/>
      </c>
      <c r="F211" s="64" t="b">
        <f t="shared" si="15"/>
        <v>0</v>
      </c>
      <c r="G211" s="65">
        <f t="shared" si="16"/>
        <v>1</v>
      </c>
    </row>
    <row r="212" spans="1:7">
      <c r="A212" s="125">
        <v>201</v>
      </c>
      <c r="B212" s="126"/>
      <c r="C212" s="128"/>
      <c r="D212" s="132" t="str">
        <f t="shared" si="13"/>
        <v/>
      </c>
      <c r="E212" s="68" t="str">
        <f t="shared" si="14"/>
        <v/>
      </c>
      <c r="F212" s="64" t="b">
        <f t="shared" si="15"/>
        <v>0</v>
      </c>
      <c r="G212" s="65">
        <f t="shared" si="16"/>
        <v>1</v>
      </c>
    </row>
    <row r="213" spans="1:7">
      <c r="A213" s="125">
        <v>202</v>
      </c>
      <c r="B213" s="126"/>
      <c r="C213" s="128"/>
      <c r="D213" s="132" t="str">
        <f t="shared" si="13"/>
        <v/>
      </c>
      <c r="E213" s="68" t="str">
        <f t="shared" si="14"/>
        <v/>
      </c>
      <c r="F213" s="64" t="b">
        <f t="shared" si="15"/>
        <v>0</v>
      </c>
      <c r="G213" s="65">
        <f t="shared" si="16"/>
        <v>1</v>
      </c>
    </row>
    <row r="214" spans="1:7">
      <c r="A214" s="125">
        <v>203</v>
      </c>
      <c r="B214" s="126"/>
      <c r="C214" s="128"/>
      <c r="D214" s="132" t="str">
        <f t="shared" si="13"/>
        <v/>
      </c>
      <c r="E214" s="68" t="str">
        <f t="shared" si="14"/>
        <v/>
      </c>
      <c r="F214" s="64" t="b">
        <f t="shared" si="15"/>
        <v>0</v>
      </c>
      <c r="G214" s="65">
        <f t="shared" si="16"/>
        <v>1</v>
      </c>
    </row>
    <row r="215" spans="1:7">
      <c r="A215" s="125">
        <v>204</v>
      </c>
      <c r="B215" s="126"/>
      <c r="C215" s="128"/>
      <c r="D215" s="132" t="str">
        <f t="shared" si="13"/>
        <v/>
      </c>
      <c r="E215" s="68" t="str">
        <f t="shared" si="14"/>
        <v/>
      </c>
      <c r="F215" s="64" t="b">
        <f t="shared" si="15"/>
        <v>0</v>
      </c>
      <c r="G215" s="65">
        <f t="shared" si="16"/>
        <v>1</v>
      </c>
    </row>
    <row r="216" spans="1:7">
      <c r="A216" s="125">
        <v>205</v>
      </c>
      <c r="B216" s="126"/>
      <c r="C216" s="128"/>
      <c r="D216" s="132" t="str">
        <f t="shared" si="13"/>
        <v/>
      </c>
      <c r="E216" s="68" t="str">
        <f t="shared" si="14"/>
        <v/>
      </c>
      <c r="F216" s="64" t="b">
        <f t="shared" si="15"/>
        <v>0</v>
      </c>
      <c r="G216" s="65">
        <f t="shared" si="16"/>
        <v>1</v>
      </c>
    </row>
    <row r="217" spans="1:7">
      <c r="A217" s="125">
        <v>206</v>
      </c>
      <c r="B217" s="126"/>
      <c r="C217" s="128"/>
      <c r="D217" s="132" t="str">
        <f t="shared" si="13"/>
        <v/>
      </c>
      <c r="E217" s="68" t="str">
        <f t="shared" si="14"/>
        <v/>
      </c>
      <c r="F217" s="64" t="b">
        <f t="shared" si="15"/>
        <v>0</v>
      </c>
      <c r="G217" s="65">
        <f t="shared" si="16"/>
        <v>1</v>
      </c>
    </row>
    <row r="218" spans="1:7">
      <c r="A218" s="125">
        <v>207</v>
      </c>
      <c r="B218" s="126"/>
      <c r="C218" s="128"/>
      <c r="D218" s="132" t="str">
        <f t="shared" si="13"/>
        <v/>
      </c>
      <c r="E218" s="68" t="str">
        <f t="shared" si="14"/>
        <v/>
      </c>
      <c r="F218" s="64" t="b">
        <f t="shared" si="15"/>
        <v>0</v>
      </c>
      <c r="G218" s="65">
        <f t="shared" si="16"/>
        <v>1</v>
      </c>
    </row>
    <row r="219" spans="1:7">
      <c r="A219" s="125">
        <v>208</v>
      </c>
      <c r="B219" s="126"/>
      <c r="C219" s="128"/>
      <c r="D219" s="132" t="str">
        <f t="shared" si="13"/>
        <v/>
      </c>
      <c r="E219" s="68" t="str">
        <f t="shared" si="14"/>
        <v/>
      </c>
      <c r="F219" s="64" t="b">
        <f t="shared" si="15"/>
        <v>0</v>
      </c>
      <c r="G219" s="65">
        <f t="shared" si="16"/>
        <v>1</v>
      </c>
    </row>
    <row r="220" spans="1:7">
      <c r="A220" s="125">
        <v>209</v>
      </c>
      <c r="B220" s="126"/>
      <c r="C220" s="128"/>
      <c r="D220" s="132" t="str">
        <f t="shared" si="13"/>
        <v/>
      </c>
      <c r="E220" s="68" t="str">
        <f t="shared" si="14"/>
        <v/>
      </c>
      <c r="F220" s="64" t="b">
        <f t="shared" si="15"/>
        <v>0</v>
      </c>
      <c r="G220" s="65">
        <f t="shared" si="16"/>
        <v>1</v>
      </c>
    </row>
    <row r="221" spans="1:7">
      <c r="A221" s="125">
        <v>210</v>
      </c>
      <c r="B221" s="126"/>
      <c r="C221" s="128"/>
      <c r="D221" s="132" t="str">
        <f t="shared" si="13"/>
        <v/>
      </c>
      <c r="E221" s="68" t="str">
        <f t="shared" si="14"/>
        <v/>
      </c>
      <c r="F221" s="64" t="b">
        <f t="shared" si="15"/>
        <v>0</v>
      </c>
      <c r="G221" s="65">
        <f t="shared" si="16"/>
        <v>1</v>
      </c>
    </row>
    <row r="222" spans="1:7">
      <c r="A222" s="125">
        <v>211</v>
      </c>
      <c r="B222" s="126"/>
      <c r="C222" s="128"/>
      <c r="D222" s="132" t="str">
        <f t="shared" si="13"/>
        <v/>
      </c>
      <c r="E222" s="68" t="str">
        <f t="shared" si="14"/>
        <v/>
      </c>
      <c r="F222" s="64" t="b">
        <f t="shared" si="15"/>
        <v>0</v>
      </c>
      <c r="G222" s="65">
        <f t="shared" si="16"/>
        <v>1</v>
      </c>
    </row>
    <row r="223" spans="1:7">
      <c r="A223" s="125">
        <v>212</v>
      </c>
      <c r="B223" s="126"/>
      <c r="C223" s="128"/>
      <c r="D223" s="132" t="str">
        <f t="shared" si="13"/>
        <v/>
      </c>
      <c r="E223" s="68" t="str">
        <f t="shared" si="14"/>
        <v/>
      </c>
      <c r="F223" s="64" t="b">
        <f t="shared" si="15"/>
        <v>0</v>
      </c>
      <c r="G223" s="65">
        <f t="shared" si="16"/>
        <v>1</v>
      </c>
    </row>
    <row r="224" spans="1:7">
      <c r="A224" s="125">
        <v>213</v>
      </c>
      <c r="B224" s="126"/>
      <c r="C224" s="128"/>
      <c r="D224" s="132" t="str">
        <f t="shared" si="13"/>
        <v/>
      </c>
      <c r="E224" s="68" t="str">
        <f t="shared" si="14"/>
        <v/>
      </c>
      <c r="F224" s="64" t="b">
        <f t="shared" si="15"/>
        <v>0</v>
      </c>
      <c r="G224" s="65">
        <f t="shared" si="16"/>
        <v>1</v>
      </c>
    </row>
    <row r="225" spans="1:7">
      <c r="A225" s="125">
        <v>214</v>
      </c>
      <c r="B225" s="126"/>
      <c r="C225" s="128"/>
      <c r="D225" s="132" t="str">
        <f t="shared" si="13"/>
        <v/>
      </c>
      <c r="E225" s="68" t="str">
        <f t="shared" si="14"/>
        <v/>
      </c>
      <c r="F225" s="64" t="b">
        <f t="shared" si="15"/>
        <v>0</v>
      </c>
      <c r="G225" s="65">
        <f t="shared" si="16"/>
        <v>1</v>
      </c>
    </row>
    <row r="226" spans="1:7">
      <c r="A226" s="125">
        <v>215</v>
      </c>
      <c r="B226" s="126"/>
      <c r="C226" s="128"/>
      <c r="D226" s="132" t="str">
        <f t="shared" si="13"/>
        <v/>
      </c>
      <c r="E226" s="68" t="str">
        <f t="shared" si="14"/>
        <v/>
      </c>
      <c r="F226" s="64" t="b">
        <f t="shared" si="15"/>
        <v>0</v>
      </c>
      <c r="G226" s="65">
        <f t="shared" si="16"/>
        <v>1</v>
      </c>
    </row>
    <row r="227" spans="1:7">
      <c r="A227" s="125">
        <v>216</v>
      </c>
      <c r="B227" s="126"/>
      <c r="C227" s="128"/>
      <c r="D227" s="132" t="str">
        <f t="shared" si="13"/>
        <v/>
      </c>
      <c r="E227" s="68" t="str">
        <f t="shared" si="14"/>
        <v/>
      </c>
      <c r="F227" s="64" t="b">
        <f t="shared" si="15"/>
        <v>0</v>
      </c>
      <c r="G227" s="65">
        <f t="shared" si="16"/>
        <v>1</v>
      </c>
    </row>
    <row r="228" spans="1:7">
      <c r="A228" s="125">
        <v>217</v>
      </c>
      <c r="B228" s="126"/>
      <c r="C228" s="128"/>
      <c r="D228" s="132" t="str">
        <f t="shared" si="13"/>
        <v/>
      </c>
      <c r="E228" s="68" t="str">
        <f t="shared" si="14"/>
        <v/>
      </c>
      <c r="F228" s="64" t="b">
        <f t="shared" si="15"/>
        <v>0</v>
      </c>
      <c r="G228" s="65">
        <f t="shared" si="16"/>
        <v>1</v>
      </c>
    </row>
    <row r="229" spans="1:7">
      <c r="A229" s="125">
        <v>218</v>
      </c>
      <c r="B229" s="126"/>
      <c r="C229" s="128"/>
      <c r="D229" s="132" t="str">
        <f t="shared" si="13"/>
        <v/>
      </c>
      <c r="E229" s="68" t="str">
        <f t="shared" si="14"/>
        <v/>
      </c>
      <c r="F229" s="64" t="b">
        <f t="shared" si="15"/>
        <v>0</v>
      </c>
      <c r="G229" s="65">
        <f t="shared" si="16"/>
        <v>1</v>
      </c>
    </row>
    <row r="230" spans="1:7">
      <c r="A230" s="125">
        <v>219</v>
      </c>
      <c r="B230" s="126"/>
      <c r="C230" s="128"/>
      <c r="D230" s="132" t="str">
        <f t="shared" si="13"/>
        <v/>
      </c>
      <c r="E230" s="68" t="str">
        <f t="shared" si="14"/>
        <v/>
      </c>
      <c r="F230" s="64" t="b">
        <f t="shared" si="15"/>
        <v>0</v>
      </c>
      <c r="G230" s="65">
        <f t="shared" si="16"/>
        <v>1</v>
      </c>
    </row>
    <row r="231" spans="1:7">
      <c r="A231" s="125">
        <v>220</v>
      </c>
      <c r="B231" s="126"/>
      <c r="C231" s="128"/>
      <c r="D231" s="132" t="str">
        <f t="shared" si="13"/>
        <v/>
      </c>
      <c r="E231" s="68" t="str">
        <f t="shared" si="14"/>
        <v/>
      </c>
      <c r="F231" s="64" t="b">
        <f t="shared" si="15"/>
        <v>0</v>
      </c>
      <c r="G231" s="65">
        <f t="shared" si="16"/>
        <v>1</v>
      </c>
    </row>
    <row r="232" spans="1:7">
      <c r="A232" s="125">
        <v>221</v>
      </c>
      <c r="B232" s="126"/>
      <c r="C232" s="128"/>
      <c r="D232" s="132" t="str">
        <f t="shared" si="13"/>
        <v/>
      </c>
      <c r="E232" s="68" t="str">
        <f t="shared" si="14"/>
        <v/>
      </c>
      <c r="F232" s="64" t="b">
        <f t="shared" si="15"/>
        <v>0</v>
      </c>
      <c r="G232" s="65">
        <f t="shared" si="16"/>
        <v>1</v>
      </c>
    </row>
    <row r="233" spans="1:7">
      <c r="A233" s="125">
        <v>222</v>
      </c>
      <c r="B233" s="126"/>
      <c r="C233" s="128"/>
      <c r="D233" s="132" t="str">
        <f t="shared" si="13"/>
        <v/>
      </c>
      <c r="E233" s="68" t="str">
        <f t="shared" si="14"/>
        <v/>
      </c>
      <c r="F233" s="64" t="b">
        <f t="shared" si="15"/>
        <v>0</v>
      </c>
      <c r="G233" s="65">
        <f t="shared" si="16"/>
        <v>1</v>
      </c>
    </row>
    <row r="234" spans="1:7">
      <c r="A234" s="125">
        <v>223</v>
      </c>
      <c r="B234" s="126"/>
      <c r="C234" s="128"/>
      <c r="D234" s="132" t="str">
        <f t="shared" si="13"/>
        <v/>
      </c>
      <c r="E234" s="68" t="str">
        <f t="shared" si="14"/>
        <v/>
      </c>
      <c r="F234" s="64" t="b">
        <f t="shared" si="15"/>
        <v>0</v>
      </c>
      <c r="G234" s="65">
        <f t="shared" si="16"/>
        <v>1</v>
      </c>
    </row>
    <row r="235" spans="1:7">
      <c r="A235" s="125">
        <v>224</v>
      </c>
      <c r="B235" s="126"/>
      <c r="C235" s="128"/>
      <c r="D235" s="132" t="str">
        <f t="shared" si="13"/>
        <v/>
      </c>
      <c r="E235" s="68" t="str">
        <f t="shared" si="14"/>
        <v/>
      </c>
      <c r="F235" s="64" t="b">
        <f t="shared" si="15"/>
        <v>0</v>
      </c>
      <c r="G235" s="65">
        <f t="shared" si="16"/>
        <v>1</v>
      </c>
    </row>
    <row r="236" spans="1:7">
      <c r="A236" s="125">
        <v>225</v>
      </c>
      <c r="B236" s="126"/>
      <c r="C236" s="128"/>
      <c r="D236" s="132" t="str">
        <f t="shared" si="13"/>
        <v/>
      </c>
      <c r="E236" s="68" t="str">
        <f t="shared" si="14"/>
        <v/>
      </c>
      <c r="F236" s="64" t="b">
        <f t="shared" si="15"/>
        <v>0</v>
      </c>
      <c r="G236" s="65">
        <f t="shared" si="16"/>
        <v>1</v>
      </c>
    </row>
    <row r="237" spans="1:7">
      <c r="A237" s="125">
        <v>226</v>
      </c>
      <c r="B237" s="126"/>
      <c r="C237" s="128"/>
      <c r="D237" s="132" t="str">
        <f t="shared" si="13"/>
        <v/>
      </c>
      <c r="E237" s="68" t="str">
        <f t="shared" si="14"/>
        <v/>
      </c>
      <c r="F237" s="64" t="b">
        <f t="shared" si="15"/>
        <v>0</v>
      </c>
      <c r="G237" s="65">
        <f t="shared" si="16"/>
        <v>1</v>
      </c>
    </row>
    <row r="238" spans="1:7">
      <c r="A238" s="125">
        <v>227</v>
      </c>
      <c r="B238" s="126"/>
      <c r="C238" s="128"/>
      <c r="D238" s="132" t="str">
        <f t="shared" si="13"/>
        <v/>
      </c>
      <c r="E238" s="68" t="str">
        <f t="shared" si="14"/>
        <v/>
      </c>
      <c r="F238" s="64" t="b">
        <f t="shared" si="15"/>
        <v>0</v>
      </c>
      <c r="G238" s="65">
        <f t="shared" si="16"/>
        <v>1</v>
      </c>
    </row>
    <row r="239" spans="1:7">
      <c r="A239" s="125">
        <v>228</v>
      </c>
      <c r="B239" s="126"/>
      <c r="C239" s="128"/>
      <c r="D239" s="132" t="str">
        <f t="shared" si="13"/>
        <v/>
      </c>
      <c r="E239" s="68" t="str">
        <f t="shared" si="14"/>
        <v/>
      </c>
      <c r="F239" s="64" t="b">
        <f t="shared" si="15"/>
        <v>0</v>
      </c>
      <c r="G239" s="65">
        <f t="shared" si="16"/>
        <v>1</v>
      </c>
    </row>
    <row r="240" spans="1:7">
      <c r="A240" s="125">
        <v>229</v>
      </c>
      <c r="B240" s="126"/>
      <c r="C240" s="128"/>
      <c r="D240" s="132" t="str">
        <f t="shared" si="13"/>
        <v/>
      </c>
      <c r="E240" s="68" t="str">
        <f t="shared" si="14"/>
        <v/>
      </c>
      <c r="F240" s="64" t="b">
        <f t="shared" si="15"/>
        <v>0</v>
      </c>
      <c r="G240" s="65">
        <f t="shared" si="16"/>
        <v>1</v>
      </c>
    </row>
    <row r="241" spans="1:7">
      <c r="A241" s="125">
        <v>230</v>
      </c>
      <c r="B241" s="126"/>
      <c r="C241" s="128"/>
      <c r="D241" s="132" t="str">
        <f t="shared" si="13"/>
        <v/>
      </c>
      <c r="E241" s="68" t="str">
        <f t="shared" si="14"/>
        <v/>
      </c>
      <c r="F241" s="64" t="b">
        <f t="shared" si="15"/>
        <v>0</v>
      </c>
      <c r="G241" s="65">
        <f t="shared" si="16"/>
        <v>1</v>
      </c>
    </row>
    <row r="242" spans="1:7">
      <c r="A242" s="125">
        <v>231</v>
      </c>
      <c r="B242" s="126"/>
      <c r="C242" s="128"/>
      <c r="D242" s="132" t="str">
        <f t="shared" si="13"/>
        <v/>
      </c>
      <c r="E242" s="68" t="str">
        <f t="shared" si="14"/>
        <v/>
      </c>
      <c r="F242" s="64" t="b">
        <f t="shared" si="15"/>
        <v>0</v>
      </c>
      <c r="G242" s="65">
        <f t="shared" si="16"/>
        <v>1</v>
      </c>
    </row>
    <row r="243" spans="1:7">
      <c r="A243" s="125">
        <v>232</v>
      </c>
      <c r="B243" s="126"/>
      <c r="C243" s="128"/>
      <c r="D243" s="132" t="str">
        <f t="shared" si="13"/>
        <v/>
      </c>
      <c r="E243" s="68" t="str">
        <f t="shared" si="14"/>
        <v/>
      </c>
      <c r="F243" s="64" t="b">
        <f t="shared" si="15"/>
        <v>0</v>
      </c>
      <c r="G243" s="65">
        <f t="shared" si="16"/>
        <v>1</v>
      </c>
    </row>
    <row r="244" spans="1:7">
      <c r="A244" s="125">
        <v>233</v>
      </c>
      <c r="B244" s="126"/>
      <c r="C244" s="128"/>
      <c r="D244" s="132" t="str">
        <f t="shared" si="13"/>
        <v/>
      </c>
      <c r="E244" s="68" t="str">
        <f t="shared" si="14"/>
        <v/>
      </c>
      <c r="F244" s="64" t="b">
        <f t="shared" si="15"/>
        <v>0</v>
      </c>
      <c r="G244" s="65">
        <f t="shared" si="16"/>
        <v>1</v>
      </c>
    </row>
    <row r="245" spans="1:7">
      <c r="A245" s="125">
        <v>234</v>
      </c>
      <c r="B245" s="126"/>
      <c r="C245" s="128"/>
      <c r="D245" s="132" t="str">
        <f t="shared" si="13"/>
        <v/>
      </c>
      <c r="E245" s="68" t="str">
        <f t="shared" si="14"/>
        <v/>
      </c>
      <c r="F245" s="64" t="b">
        <f t="shared" si="15"/>
        <v>0</v>
      </c>
      <c r="G245" s="65">
        <f t="shared" si="16"/>
        <v>1</v>
      </c>
    </row>
    <row r="246" spans="1:7">
      <c r="A246" s="125">
        <v>235</v>
      </c>
      <c r="B246" s="126"/>
      <c r="C246" s="128"/>
      <c r="D246" s="132" t="str">
        <f t="shared" si="13"/>
        <v/>
      </c>
      <c r="E246" s="68" t="str">
        <f t="shared" si="14"/>
        <v/>
      </c>
      <c r="F246" s="64" t="b">
        <f t="shared" si="15"/>
        <v>0</v>
      </c>
      <c r="G246" s="65">
        <f t="shared" si="16"/>
        <v>1</v>
      </c>
    </row>
    <row r="247" spans="1:7">
      <c r="A247" s="125">
        <v>236</v>
      </c>
      <c r="B247" s="126"/>
      <c r="C247" s="128"/>
      <c r="D247" s="132" t="str">
        <f t="shared" si="13"/>
        <v/>
      </c>
      <c r="E247" s="68" t="str">
        <f t="shared" si="14"/>
        <v/>
      </c>
      <c r="F247" s="64" t="b">
        <f t="shared" si="15"/>
        <v>0</v>
      </c>
      <c r="G247" s="65">
        <f t="shared" si="16"/>
        <v>1</v>
      </c>
    </row>
    <row r="248" spans="1:7">
      <c r="A248" s="125">
        <v>237</v>
      </c>
      <c r="B248" s="126"/>
      <c r="C248" s="128"/>
      <c r="D248" s="132" t="str">
        <f t="shared" si="13"/>
        <v/>
      </c>
      <c r="E248" s="68" t="str">
        <f t="shared" si="14"/>
        <v/>
      </c>
      <c r="F248" s="64" t="b">
        <f t="shared" si="15"/>
        <v>0</v>
      </c>
      <c r="G248" s="65">
        <f t="shared" si="16"/>
        <v>1</v>
      </c>
    </row>
    <row r="249" spans="1:7">
      <c r="A249" s="125">
        <v>238</v>
      </c>
      <c r="B249" s="126"/>
      <c r="C249" s="128"/>
      <c r="D249" s="132" t="str">
        <f t="shared" si="13"/>
        <v/>
      </c>
      <c r="E249" s="68" t="str">
        <f t="shared" si="14"/>
        <v/>
      </c>
      <c r="F249" s="64" t="b">
        <f t="shared" si="15"/>
        <v>0</v>
      </c>
      <c r="G249" s="65">
        <f t="shared" si="16"/>
        <v>1</v>
      </c>
    </row>
    <row r="250" spans="1:7">
      <c r="A250" s="125">
        <v>239</v>
      </c>
      <c r="B250" s="126"/>
      <c r="C250" s="128"/>
      <c r="D250" s="132" t="str">
        <f t="shared" si="13"/>
        <v/>
      </c>
      <c r="E250" s="68" t="str">
        <f t="shared" si="14"/>
        <v/>
      </c>
      <c r="F250" s="64" t="b">
        <f t="shared" si="15"/>
        <v>0</v>
      </c>
      <c r="G250" s="65">
        <f t="shared" si="16"/>
        <v>1</v>
      </c>
    </row>
    <row r="251" spans="1:7">
      <c r="A251" s="125">
        <v>240</v>
      </c>
      <c r="B251" s="126"/>
      <c r="C251" s="128"/>
      <c r="D251" s="132" t="str">
        <f t="shared" si="13"/>
        <v/>
      </c>
      <c r="E251" s="68" t="str">
        <f t="shared" si="14"/>
        <v/>
      </c>
      <c r="F251" s="64" t="b">
        <f t="shared" si="15"/>
        <v>0</v>
      </c>
      <c r="G251" s="65">
        <f t="shared" si="16"/>
        <v>1</v>
      </c>
    </row>
    <row r="252" spans="1:7">
      <c r="A252" s="125">
        <v>241</v>
      </c>
      <c r="B252" s="126"/>
      <c r="C252" s="128"/>
      <c r="D252" s="132" t="str">
        <f t="shared" si="13"/>
        <v/>
      </c>
      <c r="E252" s="68" t="str">
        <f t="shared" si="14"/>
        <v/>
      </c>
      <c r="F252" s="64" t="b">
        <f t="shared" si="15"/>
        <v>0</v>
      </c>
      <c r="G252" s="65">
        <f t="shared" si="16"/>
        <v>1</v>
      </c>
    </row>
    <row r="253" spans="1:7">
      <c r="A253" s="125">
        <v>242</v>
      </c>
      <c r="B253" s="126"/>
      <c r="C253" s="128"/>
      <c r="D253" s="132" t="str">
        <f t="shared" si="13"/>
        <v/>
      </c>
      <c r="E253" s="68" t="str">
        <f t="shared" si="14"/>
        <v/>
      </c>
      <c r="F253" s="64" t="b">
        <f t="shared" si="15"/>
        <v>0</v>
      </c>
      <c r="G253" s="65">
        <f t="shared" si="16"/>
        <v>1</v>
      </c>
    </row>
    <row r="254" spans="1:7">
      <c r="A254" s="125">
        <v>243</v>
      </c>
      <c r="B254" s="126"/>
      <c r="C254" s="128"/>
      <c r="D254" s="132" t="str">
        <f t="shared" si="13"/>
        <v/>
      </c>
      <c r="E254" s="68" t="str">
        <f t="shared" si="14"/>
        <v/>
      </c>
      <c r="F254" s="64" t="b">
        <f t="shared" si="15"/>
        <v>0</v>
      </c>
      <c r="G254" s="65">
        <f t="shared" si="16"/>
        <v>1</v>
      </c>
    </row>
    <row r="255" spans="1:7">
      <c r="A255" s="125">
        <v>244</v>
      </c>
      <c r="B255" s="126"/>
      <c r="C255" s="128"/>
      <c r="D255" s="132" t="str">
        <f t="shared" si="13"/>
        <v/>
      </c>
      <c r="E255" s="68" t="str">
        <f t="shared" si="14"/>
        <v/>
      </c>
      <c r="F255" s="64" t="b">
        <f t="shared" si="15"/>
        <v>0</v>
      </c>
      <c r="G255" s="65">
        <f t="shared" si="16"/>
        <v>1</v>
      </c>
    </row>
    <row r="256" spans="1:7">
      <c r="A256" s="125">
        <v>245</v>
      </c>
      <c r="B256" s="126"/>
      <c r="C256" s="128"/>
      <c r="D256" s="132" t="str">
        <f t="shared" si="13"/>
        <v/>
      </c>
      <c r="E256" s="68" t="str">
        <f t="shared" si="14"/>
        <v/>
      </c>
      <c r="F256" s="64" t="b">
        <f t="shared" si="15"/>
        <v>0</v>
      </c>
      <c r="G256" s="65">
        <f t="shared" si="16"/>
        <v>1</v>
      </c>
    </row>
    <row r="257" spans="1:7">
      <c r="A257" s="125">
        <v>246</v>
      </c>
      <c r="B257" s="126"/>
      <c r="C257" s="128"/>
      <c r="D257" s="132" t="str">
        <f t="shared" si="13"/>
        <v/>
      </c>
      <c r="E257" s="68" t="str">
        <f t="shared" si="14"/>
        <v/>
      </c>
      <c r="F257" s="64" t="b">
        <f t="shared" si="15"/>
        <v>0</v>
      </c>
      <c r="G257" s="65">
        <f t="shared" si="16"/>
        <v>1</v>
      </c>
    </row>
    <row r="258" spans="1:7">
      <c r="A258" s="125">
        <v>247</v>
      </c>
      <c r="B258" s="126"/>
      <c r="C258" s="128"/>
      <c r="D258" s="132" t="str">
        <f t="shared" si="13"/>
        <v/>
      </c>
      <c r="E258" s="68" t="str">
        <f t="shared" si="14"/>
        <v/>
      </c>
      <c r="F258" s="64" t="b">
        <f t="shared" si="15"/>
        <v>0</v>
      </c>
      <c r="G258" s="65">
        <f t="shared" si="16"/>
        <v>1</v>
      </c>
    </row>
    <row r="259" spans="1:7">
      <c r="A259" s="125">
        <v>248</v>
      </c>
      <c r="B259" s="126"/>
      <c r="C259" s="128"/>
      <c r="D259" s="132" t="str">
        <f t="shared" si="13"/>
        <v/>
      </c>
      <c r="E259" s="68" t="str">
        <f t="shared" si="14"/>
        <v/>
      </c>
      <c r="F259" s="64" t="b">
        <f t="shared" si="15"/>
        <v>0</v>
      </c>
      <c r="G259" s="65">
        <f t="shared" si="16"/>
        <v>1</v>
      </c>
    </row>
    <row r="260" spans="1:7">
      <c r="A260" s="125">
        <v>249</v>
      </c>
      <c r="B260" s="126"/>
      <c r="C260" s="128"/>
      <c r="D260" s="132" t="str">
        <f t="shared" si="13"/>
        <v/>
      </c>
      <c r="E260" s="68" t="str">
        <f t="shared" si="14"/>
        <v/>
      </c>
      <c r="F260" s="64" t="b">
        <f t="shared" si="15"/>
        <v>0</v>
      </c>
      <c r="G260" s="65">
        <f t="shared" si="16"/>
        <v>1</v>
      </c>
    </row>
    <row r="261" spans="1:7">
      <c r="A261" s="125">
        <v>250</v>
      </c>
      <c r="B261" s="126"/>
      <c r="C261" s="128"/>
      <c r="D261" s="132" t="str">
        <f t="shared" si="13"/>
        <v/>
      </c>
      <c r="E261" s="68" t="str">
        <f t="shared" si="14"/>
        <v/>
      </c>
      <c r="F261" s="64" t="b">
        <f t="shared" si="15"/>
        <v>0</v>
      </c>
      <c r="G261" s="65">
        <f t="shared" si="16"/>
        <v>1</v>
      </c>
    </row>
  </sheetData>
  <sheetProtection algorithmName="SHA-512" hashValue="IZwlLrzCOCIw3odi0XniYVK0/FdgWujmgyl1FXSffjTOJAXOjcIvp9W8VR4qQ9Xhh3+qhTXtK/T3auBstDNyCA==" saltValue="BUgQbOieE0laeQH/7Rhs+A=="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cols>
    <col min="1" max="1" width="7" style="118" customWidth="1"/>
    <col min="2" max="2" width="56.42578125" style="38" customWidth="1"/>
    <col min="3" max="16384" width="9.140625" style="38"/>
  </cols>
  <sheetData>
    <row r="2" spans="1:2">
      <c r="B2" s="119" t="s">
        <v>555</v>
      </c>
    </row>
    <row r="4" spans="1:2" ht="30">
      <c r="A4" s="120" t="s">
        <v>90</v>
      </c>
      <c r="B4" s="121" t="s">
        <v>320</v>
      </c>
    </row>
    <row r="5" spans="1:2" ht="15.75">
      <c r="A5" s="138">
        <v>1</v>
      </c>
      <c r="B5" s="122" t="s">
        <v>367</v>
      </c>
    </row>
    <row r="6" spans="1:2" ht="15.75">
      <c r="A6" s="138">
        <v>2</v>
      </c>
      <c r="B6" s="122" t="s">
        <v>368</v>
      </c>
    </row>
    <row r="7" spans="1:2" ht="15.75">
      <c r="A7" s="138">
        <v>3</v>
      </c>
      <c r="B7" s="122" t="s">
        <v>369</v>
      </c>
    </row>
    <row r="8" spans="1:2" ht="15.75">
      <c r="A8" s="138">
        <v>4</v>
      </c>
      <c r="B8" s="122" t="s">
        <v>370</v>
      </c>
    </row>
    <row r="9" spans="1:2" ht="15.75">
      <c r="A9" s="138">
        <v>5</v>
      </c>
      <c r="B9" s="122" t="s">
        <v>371</v>
      </c>
    </row>
    <row r="10" spans="1:2" ht="15.75">
      <c r="A10" s="138">
        <v>6</v>
      </c>
      <c r="B10" s="122" t="s">
        <v>372</v>
      </c>
    </row>
    <row r="11" spans="1:2" ht="15.75">
      <c r="A11" s="138">
        <v>7</v>
      </c>
      <c r="B11" s="122" t="s">
        <v>373</v>
      </c>
    </row>
    <row r="12" spans="1:2" ht="15.75">
      <c r="A12" s="138">
        <v>8</v>
      </c>
      <c r="B12" s="122" t="s">
        <v>374</v>
      </c>
    </row>
    <row r="13" spans="1:2" ht="15.75">
      <c r="A13" s="138">
        <v>9</v>
      </c>
      <c r="B13" s="122" t="s">
        <v>375</v>
      </c>
    </row>
    <row r="14" spans="1:2" ht="15.75">
      <c r="A14" s="138">
        <v>10</v>
      </c>
      <c r="B14" s="123" t="s">
        <v>376</v>
      </c>
    </row>
    <row r="15" spans="1:2" ht="15.75">
      <c r="A15" s="138">
        <v>11</v>
      </c>
      <c r="B15" s="123" t="s">
        <v>377</v>
      </c>
    </row>
    <row r="16" spans="1:2" ht="15.75">
      <c r="A16" s="138">
        <v>12</v>
      </c>
      <c r="B16" s="123" t="s">
        <v>378</v>
      </c>
    </row>
    <row r="17" spans="1:2" ht="15.75">
      <c r="A17" s="138">
        <v>13</v>
      </c>
      <c r="B17" s="123" t="s">
        <v>556</v>
      </c>
    </row>
    <row r="18" spans="1:2" ht="15.75">
      <c r="A18" s="138">
        <v>14</v>
      </c>
      <c r="B18" s="123" t="s">
        <v>379</v>
      </c>
    </row>
    <row r="19" spans="1:2" ht="15.75">
      <c r="A19" s="138">
        <v>15</v>
      </c>
      <c r="B19" s="123" t="s">
        <v>380</v>
      </c>
    </row>
    <row r="20" spans="1:2" ht="15.75">
      <c r="A20" s="138">
        <v>16</v>
      </c>
      <c r="B20" s="123" t="s">
        <v>557</v>
      </c>
    </row>
    <row r="21" spans="1:2" ht="15.75">
      <c r="A21" s="138">
        <v>17</v>
      </c>
      <c r="B21" s="123" t="s">
        <v>381</v>
      </c>
    </row>
    <row r="22" spans="1:2" ht="15.75">
      <c r="A22" s="138">
        <v>18</v>
      </c>
      <c r="B22" s="123" t="s">
        <v>382</v>
      </c>
    </row>
    <row r="23" spans="1:2" ht="15.75">
      <c r="A23" s="138">
        <v>19</v>
      </c>
      <c r="B23" s="123" t="s">
        <v>558</v>
      </c>
    </row>
    <row r="24" spans="1:2" ht="15.75">
      <c r="A24" s="138">
        <v>20</v>
      </c>
      <c r="B24" s="123" t="s">
        <v>383</v>
      </c>
    </row>
    <row r="25" spans="1:2" ht="15.75">
      <c r="A25" s="138">
        <v>21</v>
      </c>
      <c r="B25" s="123" t="s">
        <v>384</v>
      </c>
    </row>
    <row r="26" spans="1:2" ht="15.75">
      <c r="A26" s="138">
        <v>22</v>
      </c>
      <c r="B26" s="123" t="s">
        <v>385</v>
      </c>
    </row>
    <row r="27" spans="1:2" ht="15.75">
      <c r="A27" s="138">
        <v>23</v>
      </c>
      <c r="B27" s="123" t="s">
        <v>386</v>
      </c>
    </row>
    <row r="28" spans="1:2" ht="15.75">
      <c r="A28" s="138">
        <v>24</v>
      </c>
      <c r="B28" s="123" t="s">
        <v>387</v>
      </c>
    </row>
    <row r="29" spans="1:2" ht="15.75">
      <c r="A29" s="138">
        <v>25</v>
      </c>
      <c r="B29" s="123" t="s">
        <v>388</v>
      </c>
    </row>
    <row r="30" spans="1:2" ht="15.75">
      <c r="A30" s="138">
        <v>26</v>
      </c>
      <c r="B30" s="123" t="s">
        <v>559</v>
      </c>
    </row>
    <row r="31" spans="1:2" ht="15.75">
      <c r="A31" s="138">
        <v>27</v>
      </c>
      <c r="B31" s="123" t="s">
        <v>560</v>
      </c>
    </row>
    <row r="32" spans="1:2" ht="15.75">
      <c r="A32" s="138">
        <v>28</v>
      </c>
      <c r="B32" s="123" t="s">
        <v>561</v>
      </c>
    </row>
    <row r="33" spans="1:2" ht="15.75">
      <c r="A33" s="138">
        <v>29</v>
      </c>
      <c r="B33" s="123" t="s">
        <v>562</v>
      </c>
    </row>
    <row r="34" spans="1:2" ht="15.75">
      <c r="A34" s="138">
        <v>30</v>
      </c>
      <c r="B34" s="123" t="s">
        <v>417</v>
      </c>
    </row>
    <row r="35" spans="1:2" ht="15.75">
      <c r="A35" s="138">
        <v>31</v>
      </c>
      <c r="B35" s="123" t="s">
        <v>563</v>
      </c>
    </row>
    <row r="36" spans="1:2" ht="15.75">
      <c r="A36" s="138">
        <v>32</v>
      </c>
      <c r="B36" s="123" t="s">
        <v>418</v>
      </c>
    </row>
    <row r="37" spans="1:2" ht="15.75">
      <c r="A37" s="138">
        <v>33</v>
      </c>
      <c r="B37" s="123" t="s">
        <v>419</v>
      </c>
    </row>
    <row r="38" spans="1:2" ht="15.75">
      <c r="A38" s="138">
        <v>34</v>
      </c>
      <c r="B38" s="123" t="s">
        <v>421</v>
      </c>
    </row>
    <row r="39" spans="1:2" ht="15.75">
      <c r="A39" s="138">
        <v>35</v>
      </c>
      <c r="B39" s="123" t="s">
        <v>564</v>
      </c>
    </row>
    <row r="40" spans="1:2" ht="15.75">
      <c r="A40" s="138">
        <v>36</v>
      </c>
      <c r="B40" s="123" t="s">
        <v>565</v>
      </c>
    </row>
    <row r="41" spans="1:2" ht="15.75">
      <c r="A41" s="138">
        <v>37</v>
      </c>
      <c r="B41" s="123" t="s">
        <v>566</v>
      </c>
    </row>
    <row r="42" spans="1:2" ht="15.75">
      <c r="A42" s="138">
        <v>38</v>
      </c>
      <c r="B42" s="123"/>
    </row>
    <row r="43" spans="1:2" ht="15.75">
      <c r="A43" s="138">
        <v>39</v>
      </c>
      <c r="B43" s="123"/>
    </row>
    <row r="44" spans="1:2" ht="15.75">
      <c r="A44" s="138">
        <v>40</v>
      </c>
      <c r="B44" s="123"/>
    </row>
    <row r="45" spans="1:2" ht="15.75">
      <c r="A45" s="138">
        <v>41</v>
      </c>
      <c r="B45" s="123"/>
    </row>
    <row r="46" spans="1:2" ht="15.75">
      <c r="A46" s="138">
        <v>42</v>
      </c>
      <c r="B46" s="123"/>
    </row>
    <row r="47" spans="1:2" ht="15.75">
      <c r="A47" s="138">
        <v>43</v>
      </c>
      <c r="B47" s="123"/>
    </row>
    <row r="48" spans="1:2" ht="15.75">
      <c r="A48" s="138">
        <v>44</v>
      </c>
      <c r="B48" s="123"/>
    </row>
    <row r="49" spans="1:2" ht="15.75">
      <c r="A49" s="138">
        <v>45</v>
      </c>
      <c r="B49" s="123"/>
    </row>
    <row r="50" spans="1:2" ht="15.75">
      <c r="A50" s="138">
        <v>46</v>
      </c>
      <c r="B50" s="123"/>
    </row>
  </sheetData>
  <sheetProtection algorithmName="SHA-512" hashValue="DASH/lOBV0AzEHWwWQgf1wSh/zbGKRWYAB+rSLfmG4iWSUae90GMwRzHH+1rLjbrplfqC5PhYtNtXP3w9dpAmA==" saltValue="RUAa6cI2GSWnmiw2zhZHq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cols>
    <col min="1" max="1" width="7" style="118" customWidth="1"/>
    <col min="2" max="2" width="59.140625" style="38" bestFit="1" customWidth="1"/>
    <col min="3" max="16384" width="9.140625" style="38"/>
  </cols>
  <sheetData>
    <row r="2" spans="1:2">
      <c r="B2" s="119" t="s">
        <v>555</v>
      </c>
    </row>
    <row r="4" spans="1:2" ht="30">
      <c r="A4" s="120" t="s">
        <v>90</v>
      </c>
      <c r="B4" s="121" t="s">
        <v>324</v>
      </c>
    </row>
    <row r="5" spans="1:2" ht="15.75">
      <c r="A5" s="138">
        <v>1</v>
      </c>
      <c r="B5" s="123" t="s">
        <v>389</v>
      </c>
    </row>
    <row r="6" spans="1:2" ht="15.75">
      <c r="A6" s="138">
        <v>2</v>
      </c>
      <c r="B6" s="123" t="s">
        <v>390</v>
      </c>
    </row>
    <row r="7" spans="1:2" ht="15.75">
      <c r="A7" s="138">
        <v>3</v>
      </c>
      <c r="B7" s="123" t="s">
        <v>391</v>
      </c>
    </row>
    <row r="8" spans="1:2" ht="15.75">
      <c r="A8" s="138">
        <v>4</v>
      </c>
      <c r="B8" s="123" t="s">
        <v>420</v>
      </c>
    </row>
    <row r="9" spans="1:2" ht="15.75">
      <c r="A9" s="138">
        <v>5</v>
      </c>
      <c r="B9" s="123" t="s">
        <v>392</v>
      </c>
    </row>
    <row r="10" spans="1:2" ht="15.75">
      <c r="A10" s="138">
        <v>6</v>
      </c>
      <c r="B10" s="123" t="s">
        <v>393</v>
      </c>
    </row>
    <row r="11" spans="1:2" ht="15.75">
      <c r="A11" s="138">
        <v>7</v>
      </c>
      <c r="B11" s="123" t="s">
        <v>394</v>
      </c>
    </row>
    <row r="12" spans="1:2" ht="15.75">
      <c r="A12" s="138">
        <v>8</v>
      </c>
      <c r="B12" s="123" t="s">
        <v>395</v>
      </c>
    </row>
    <row r="13" spans="1:2" ht="15.75">
      <c r="A13" s="138">
        <v>9</v>
      </c>
      <c r="B13" s="123" t="s">
        <v>396</v>
      </c>
    </row>
    <row r="14" spans="1:2" ht="15.75">
      <c r="A14" s="138">
        <v>10</v>
      </c>
      <c r="B14" s="123" t="s">
        <v>397</v>
      </c>
    </row>
    <row r="15" spans="1:2" ht="15.75">
      <c r="A15" s="138">
        <v>11</v>
      </c>
      <c r="B15" s="123" t="s">
        <v>398</v>
      </c>
    </row>
    <row r="16" spans="1:2" ht="15.75">
      <c r="A16" s="138">
        <v>12</v>
      </c>
      <c r="B16" s="123" t="s">
        <v>399</v>
      </c>
    </row>
    <row r="17" spans="1:2" ht="15.75">
      <c r="A17" s="138">
        <v>13</v>
      </c>
      <c r="B17" s="123" t="s">
        <v>400</v>
      </c>
    </row>
    <row r="18" spans="1:2" ht="15.75">
      <c r="A18" s="138">
        <v>14</v>
      </c>
      <c r="B18" s="123" t="s">
        <v>401</v>
      </c>
    </row>
    <row r="19" spans="1:2" ht="15.75">
      <c r="A19" s="138">
        <v>15</v>
      </c>
      <c r="B19" s="123" t="s">
        <v>402</v>
      </c>
    </row>
    <row r="20" spans="1:2" ht="15.75">
      <c r="A20" s="138">
        <v>16</v>
      </c>
      <c r="B20" s="123" t="s">
        <v>403</v>
      </c>
    </row>
    <row r="21" spans="1:2" ht="15.75">
      <c r="A21" s="138">
        <v>17</v>
      </c>
      <c r="B21" s="123" t="s">
        <v>404</v>
      </c>
    </row>
    <row r="22" spans="1:2" ht="15.75">
      <c r="A22" s="138">
        <v>18</v>
      </c>
      <c r="B22" s="123" t="s">
        <v>405</v>
      </c>
    </row>
    <row r="23" spans="1:2" ht="15.75">
      <c r="A23" s="138">
        <v>19</v>
      </c>
      <c r="B23" s="123" t="s">
        <v>406</v>
      </c>
    </row>
    <row r="24" spans="1:2" ht="15.75">
      <c r="A24" s="138">
        <v>20</v>
      </c>
      <c r="B24" s="123" t="s">
        <v>407</v>
      </c>
    </row>
    <row r="25" spans="1:2" ht="15.75">
      <c r="A25" s="138">
        <v>21</v>
      </c>
      <c r="B25" s="123" t="s">
        <v>408</v>
      </c>
    </row>
    <row r="26" spans="1:2" ht="15.75">
      <c r="A26" s="138">
        <v>22</v>
      </c>
      <c r="B26" s="123" t="s">
        <v>409</v>
      </c>
    </row>
    <row r="27" spans="1:2" ht="15.75">
      <c r="A27" s="138">
        <v>23</v>
      </c>
      <c r="B27" s="123" t="s">
        <v>410</v>
      </c>
    </row>
    <row r="28" spans="1:2" ht="15.75">
      <c r="A28" s="138">
        <v>24</v>
      </c>
      <c r="B28" s="123" t="s">
        <v>411</v>
      </c>
    </row>
    <row r="29" spans="1:2" ht="15.75">
      <c r="A29" s="138">
        <v>25</v>
      </c>
      <c r="B29" s="123" t="s">
        <v>567</v>
      </c>
    </row>
    <row r="30" spans="1:2" ht="15.75">
      <c r="A30" s="138">
        <v>26</v>
      </c>
      <c r="B30" s="123" t="s">
        <v>412</v>
      </c>
    </row>
    <row r="31" spans="1:2" ht="15.75">
      <c r="A31" s="138">
        <v>27</v>
      </c>
      <c r="B31" s="123" t="s">
        <v>413</v>
      </c>
    </row>
    <row r="32" spans="1:2" ht="15.75">
      <c r="A32" s="138">
        <v>28</v>
      </c>
      <c r="B32" s="123" t="s">
        <v>568</v>
      </c>
    </row>
    <row r="33" spans="1:2" ht="15.75">
      <c r="A33" s="138">
        <v>29</v>
      </c>
      <c r="B33" s="123" t="s">
        <v>414</v>
      </c>
    </row>
    <row r="34" spans="1:2" ht="15.75">
      <c r="A34" s="138">
        <v>30</v>
      </c>
      <c r="B34" s="123" t="s">
        <v>415</v>
      </c>
    </row>
    <row r="35" spans="1:2" ht="15.75">
      <c r="A35" s="138">
        <v>31</v>
      </c>
      <c r="B35" s="123" t="s">
        <v>416</v>
      </c>
    </row>
    <row r="36" spans="1:2" ht="15.75">
      <c r="A36" s="138">
        <v>32</v>
      </c>
      <c r="B36" s="123" t="s">
        <v>569</v>
      </c>
    </row>
    <row r="37" spans="1:2" ht="15.75">
      <c r="A37" s="138">
        <v>33</v>
      </c>
      <c r="B37" s="123" t="s">
        <v>570</v>
      </c>
    </row>
    <row r="38" spans="1:2" ht="15.75">
      <c r="A38" s="138">
        <v>34</v>
      </c>
      <c r="B38" s="123" t="s">
        <v>571</v>
      </c>
    </row>
    <row r="39" spans="1:2" ht="15.75">
      <c r="A39" s="138">
        <v>35</v>
      </c>
      <c r="B39" s="123" t="s">
        <v>572</v>
      </c>
    </row>
    <row r="40" spans="1:2" ht="15.75">
      <c r="A40" s="138">
        <v>36</v>
      </c>
      <c r="B40" s="123" t="s">
        <v>573</v>
      </c>
    </row>
    <row r="41" spans="1:2" ht="15.75">
      <c r="A41" s="138">
        <v>37</v>
      </c>
      <c r="B41" s="123" t="s">
        <v>574</v>
      </c>
    </row>
    <row r="42" spans="1:2" ht="15.75">
      <c r="A42" s="138">
        <v>38</v>
      </c>
      <c r="B42" s="123" t="s">
        <v>575</v>
      </c>
    </row>
    <row r="43" spans="1:2" ht="15.75">
      <c r="A43" s="138">
        <v>39</v>
      </c>
      <c r="B43" s="123"/>
    </row>
    <row r="44" spans="1:2" ht="15.75">
      <c r="A44" s="138">
        <v>40</v>
      </c>
      <c r="B44" s="123"/>
    </row>
    <row r="45" spans="1:2" ht="15.75">
      <c r="A45" s="138">
        <v>41</v>
      </c>
      <c r="B45" s="123"/>
    </row>
    <row r="46" spans="1:2" ht="15.75">
      <c r="A46" s="138">
        <v>42</v>
      </c>
      <c r="B46" s="123"/>
    </row>
    <row r="47" spans="1:2" ht="15.75">
      <c r="A47" s="138">
        <v>43</v>
      </c>
      <c r="B47" s="123"/>
    </row>
    <row r="48" spans="1:2" ht="15.75">
      <c r="A48" s="138">
        <v>44</v>
      </c>
      <c r="B48" s="123"/>
    </row>
    <row r="49" spans="1:2" ht="15.75">
      <c r="A49" s="138">
        <v>45</v>
      </c>
      <c r="B49" s="123"/>
    </row>
    <row r="50" spans="1:2">
      <c r="A50" s="138">
        <v>46</v>
      </c>
      <c r="B50" s="124"/>
    </row>
    <row r="51" spans="1:2">
      <c r="A51" s="138">
        <v>47</v>
      </c>
      <c r="B51" s="124"/>
    </row>
    <row r="52" spans="1:2">
      <c r="B52" s="124"/>
    </row>
  </sheetData>
  <sheetProtection algorithmName="SHA-512" hashValue="aRlZQ18ijK3E8ZWiiy8LN6wAvA1xNFXL00Ak9gMT4F+KTZ64LnO4BlYocsx+U+RUPo1Bn6zcS1TehCJergaWrg==" saltValue="raIUAYGAGS2z5UikMs52x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18" customWidth="1"/>
    <col min="2" max="2" width="59.140625" style="38" customWidth="1"/>
    <col min="3" max="16384" width="9.140625" style="38"/>
  </cols>
  <sheetData>
    <row r="2" spans="1:2">
      <c r="B2" s="119" t="s">
        <v>555</v>
      </c>
    </row>
    <row r="4" spans="1:2" ht="30">
      <c r="A4" s="120" t="s">
        <v>90</v>
      </c>
      <c r="B4" s="121" t="s">
        <v>655</v>
      </c>
    </row>
    <row r="5" spans="1:2" ht="15.75">
      <c r="A5" s="138">
        <v>1</v>
      </c>
      <c r="B5" s="123" t="s">
        <v>657</v>
      </c>
    </row>
    <row r="6" spans="1:2" ht="15.75">
      <c r="A6" s="138">
        <v>2</v>
      </c>
      <c r="B6" s="123" t="s">
        <v>658</v>
      </c>
    </row>
    <row r="7" spans="1:2" ht="15.75">
      <c r="A7" s="138">
        <v>3</v>
      </c>
      <c r="B7" s="123" t="s">
        <v>659</v>
      </c>
    </row>
    <row r="8" spans="1:2" ht="15.75">
      <c r="A8" s="138">
        <v>4</v>
      </c>
      <c r="B8" s="123" t="s">
        <v>660</v>
      </c>
    </row>
    <row r="9" spans="1:2" ht="15.75">
      <c r="A9" s="138">
        <v>5</v>
      </c>
      <c r="B9" s="123" t="s">
        <v>661</v>
      </c>
    </row>
    <row r="10" spans="1:2" ht="15.75">
      <c r="A10" s="138">
        <v>6</v>
      </c>
      <c r="B10" s="123"/>
    </row>
    <row r="11" spans="1:2" ht="15.75">
      <c r="A11" s="138">
        <v>7</v>
      </c>
      <c r="B11" s="123"/>
    </row>
    <row r="12" spans="1:2" ht="15.75">
      <c r="A12" s="138">
        <v>8</v>
      </c>
      <c r="B12" s="123"/>
    </row>
    <row r="13" spans="1:2" ht="15.75">
      <c r="A13" s="138">
        <v>9</v>
      </c>
      <c r="B13" s="123"/>
    </row>
    <row r="14" spans="1:2" ht="15.75">
      <c r="A14" s="138">
        <v>10</v>
      </c>
      <c r="B14" s="123"/>
    </row>
    <row r="15" spans="1:2" ht="15.75">
      <c r="A15" s="138">
        <v>11</v>
      </c>
      <c r="B15" s="123"/>
    </row>
    <row r="16" spans="1:2" ht="15.75">
      <c r="A16" s="138">
        <v>12</v>
      </c>
      <c r="B16" s="123"/>
    </row>
    <row r="17" spans="1:2" ht="15.75">
      <c r="A17" s="138">
        <v>13</v>
      </c>
      <c r="B17" s="123"/>
    </row>
    <row r="18" spans="1:2" ht="15.75">
      <c r="A18" s="138">
        <v>14</v>
      </c>
      <c r="B18" s="123"/>
    </row>
    <row r="19" spans="1:2" ht="15.75">
      <c r="A19" s="138">
        <v>15</v>
      </c>
      <c r="B19" s="123"/>
    </row>
    <row r="20" spans="1:2" ht="15.75">
      <c r="A20" s="138">
        <v>16</v>
      </c>
      <c r="B20" s="123"/>
    </row>
    <row r="21" spans="1:2" ht="15.75">
      <c r="A21" s="138">
        <v>17</v>
      </c>
      <c r="B21" s="123"/>
    </row>
    <row r="22" spans="1:2" ht="15.75">
      <c r="A22" s="138">
        <v>18</v>
      </c>
      <c r="B22" s="123"/>
    </row>
    <row r="23" spans="1:2" ht="15.75">
      <c r="A23" s="138">
        <v>19</v>
      </c>
      <c r="B23" s="123"/>
    </row>
    <row r="24" spans="1:2" ht="15.75">
      <c r="A24" s="138">
        <v>20</v>
      </c>
      <c r="B24" s="123"/>
    </row>
    <row r="25" spans="1:2" ht="15.75">
      <c r="A25" s="138">
        <v>21</v>
      </c>
      <c r="B25" s="123"/>
    </row>
    <row r="26" spans="1:2" ht="15.75">
      <c r="A26" s="138">
        <v>22</v>
      </c>
      <c r="B26" s="123"/>
    </row>
    <row r="27" spans="1:2" ht="15.75">
      <c r="A27" s="138">
        <v>23</v>
      </c>
      <c r="B27" s="123"/>
    </row>
    <row r="28" spans="1:2" ht="15.75">
      <c r="A28" s="138">
        <v>24</v>
      </c>
      <c r="B28" s="123"/>
    </row>
    <row r="29" spans="1:2" ht="15.75">
      <c r="A29" s="138">
        <v>25</v>
      </c>
      <c r="B29" s="123"/>
    </row>
    <row r="30" spans="1:2" ht="15.75">
      <c r="A30" s="138">
        <v>26</v>
      </c>
      <c r="B30" s="123"/>
    </row>
    <row r="31" spans="1:2" ht="15.75">
      <c r="A31" s="138">
        <v>27</v>
      </c>
      <c r="B31" s="123"/>
    </row>
    <row r="32" spans="1:2" ht="15.75">
      <c r="A32" s="138">
        <v>28</v>
      </c>
      <c r="B32" s="123"/>
    </row>
    <row r="33" spans="1:2" ht="15.75">
      <c r="A33" s="138">
        <v>29</v>
      </c>
      <c r="B33" s="123"/>
    </row>
    <row r="34" spans="1:2" ht="15.75">
      <c r="A34" s="138">
        <v>30</v>
      </c>
      <c r="B34" s="123"/>
    </row>
    <row r="35" spans="1:2" ht="15.75">
      <c r="A35" s="138">
        <v>31</v>
      </c>
      <c r="B35" s="123"/>
    </row>
    <row r="36" spans="1:2" ht="15.75">
      <c r="A36" s="138">
        <v>32</v>
      </c>
      <c r="B36" s="123"/>
    </row>
    <row r="37" spans="1:2" ht="15.75">
      <c r="A37" s="138">
        <v>33</v>
      </c>
      <c r="B37" s="123"/>
    </row>
    <row r="38" spans="1:2" ht="15.75">
      <c r="A38" s="138">
        <v>34</v>
      </c>
      <c r="B38" s="123"/>
    </row>
    <row r="39" spans="1:2" ht="15.75">
      <c r="A39" s="138">
        <v>35</v>
      </c>
      <c r="B39" s="123"/>
    </row>
    <row r="40" spans="1:2" ht="15.75">
      <c r="A40" s="138">
        <v>36</v>
      </c>
      <c r="B40" s="123"/>
    </row>
    <row r="41" spans="1:2" ht="15.75">
      <c r="A41" s="138">
        <v>37</v>
      </c>
      <c r="B41" s="123"/>
    </row>
    <row r="42" spans="1:2" ht="15.75">
      <c r="A42" s="138">
        <v>38</v>
      </c>
      <c r="B42" s="123"/>
    </row>
    <row r="43" spans="1:2" ht="15.75">
      <c r="A43" s="138">
        <v>39</v>
      </c>
      <c r="B43" s="123"/>
    </row>
    <row r="44" spans="1:2" ht="15.75">
      <c r="A44" s="138">
        <v>40</v>
      </c>
      <c r="B44" s="123"/>
    </row>
    <row r="45" spans="1:2" ht="15.75">
      <c r="A45" s="138">
        <v>41</v>
      </c>
      <c r="B45" s="123"/>
    </row>
    <row r="46" spans="1:2" ht="15.75">
      <c r="A46" s="138">
        <v>42</v>
      </c>
      <c r="B46" s="123"/>
    </row>
    <row r="47" spans="1:2" ht="15.75">
      <c r="A47" s="138">
        <v>43</v>
      </c>
      <c r="B47" s="123"/>
    </row>
    <row r="48" spans="1:2" ht="15.75">
      <c r="A48" s="138">
        <v>44</v>
      </c>
      <c r="B48" s="123"/>
    </row>
    <row r="49" spans="1:2" ht="15.75">
      <c r="A49" s="138">
        <v>45</v>
      </c>
      <c r="B49" s="123"/>
    </row>
    <row r="50" spans="1:2">
      <c r="A50" s="138">
        <v>46</v>
      </c>
      <c r="B50" s="124"/>
    </row>
    <row r="51" spans="1:2">
      <c r="A51" s="138">
        <v>47</v>
      </c>
      <c r="B51" s="124"/>
    </row>
    <row r="52" spans="1:2">
      <c r="B52" s="124"/>
    </row>
  </sheetData>
  <sheetProtection algorithmName="SHA-512" hashValue="WmovNUOFekxeloJSOD1m0KvwC/r7AwjqRN1kc9mEjkx0puNnWRKG3AKrtni/hQN7H822ItRrEX2VHlvO3WIJBQ==" saltValue="0WSsHRl6K3Wf/qgbdXu6vA=="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cols>
    <col min="1" max="1" width="4.85546875" style="9" bestFit="1" customWidth="1"/>
    <col min="2" max="2" width="28.85546875" style="33" bestFit="1" customWidth="1"/>
    <col min="3" max="3" width="36.5703125" style="9" customWidth="1"/>
    <col min="4" max="8" width="9.140625" customWidth="1"/>
  </cols>
  <sheetData>
    <row r="1" spans="1:3" s="1" customFormat="1" ht="30">
      <c r="A1" s="120" t="s">
        <v>90</v>
      </c>
      <c r="B1" s="292" t="s">
        <v>91</v>
      </c>
      <c r="C1" s="120" t="s">
        <v>576</v>
      </c>
    </row>
    <row r="2" spans="1:3" s="1" customFormat="1" ht="15" customHeight="1">
      <c r="A2" s="293">
        <v>1</v>
      </c>
      <c r="B2" s="294" t="s">
        <v>340</v>
      </c>
      <c r="C2" s="295" t="s">
        <v>577</v>
      </c>
    </row>
    <row r="3" spans="1:3" ht="15" customHeight="1">
      <c r="A3" s="293">
        <v>2</v>
      </c>
      <c r="B3" s="294" t="s">
        <v>339</v>
      </c>
      <c r="C3" s="295" t="s">
        <v>578</v>
      </c>
    </row>
    <row r="4" spans="1:3" ht="15" customHeight="1">
      <c r="A4" s="293">
        <v>3</v>
      </c>
      <c r="B4" s="294" t="s">
        <v>92</v>
      </c>
      <c r="C4" s="295" t="s">
        <v>579</v>
      </c>
    </row>
    <row r="5" spans="1:3" ht="15" customHeight="1">
      <c r="A5" s="293">
        <v>4</v>
      </c>
      <c r="B5" s="294" t="s">
        <v>580</v>
      </c>
      <c r="C5" s="296" t="s">
        <v>581</v>
      </c>
    </row>
    <row r="6" spans="1:3" ht="15" customHeight="1">
      <c r="A6" s="293">
        <v>5</v>
      </c>
      <c r="B6" s="294" t="s">
        <v>95</v>
      </c>
      <c r="C6" s="296" t="s">
        <v>582</v>
      </c>
    </row>
    <row r="7" spans="1:3" ht="15" customHeight="1">
      <c r="A7" s="293">
        <v>6</v>
      </c>
      <c r="B7" s="294" t="s">
        <v>341</v>
      </c>
      <c r="C7" s="295" t="s">
        <v>583</v>
      </c>
    </row>
    <row r="8" spans="1:3" ht="15" customHeight="1">
      <c r="A8" s="293">
        <v>7</v>
      </c>
      <c r="B8" s="294" t="s">
        <v>584</v>
      </c>
      <c r="C8" s="295" t="s">
        <v>585</v>
      </c>
    </row>
    <row r="9" spans="1:3" ht="15" customHeight="1">
      <c r="A9" s="293">
        <v>8</v>
      </c>
      <c r="B9" s="294" t="s">
        <v>94</v>
      </c>
      <c r="C9" s="296" t="s">
        <v>586</v>
      </c>
    </row>
    <row r="10" spans="1:3" ht="15" customHeight="1">
      <c r="A10" s="293">
        <v>9</v>
      </c>
      <c r="B10" s="294" t="s">
        <v>342</v>
      </c>
      <c r="C10" s="296" t="s">
        <v>587</v>
      </c>
    </row>
    <row r="11" spans="1:3" ht="15" customHeight="1">
      <c r="A11" s="293">
        <v>10</v>
      </c>
      <c r="B11" s="294" t="s">
        <v>588</v>
      </c>
      <c r="C11" s="296" t="s">
        <v>589</v>
      </c>
    </row>
    <row r="12" spans="1:3" ht="15" customHeight="1">
      <c r="A12" s="293">
        <v>11</v>
      </c>
      <c r="B12" s="294" t="s">
        <v>93</v>
      </c>
      <c r="C12" s="296" t="s">
        <v>590</v>
      </c>
    </row>
    <row r="13" spans="1:3" ht="15" customHeight="1">
      <c r="A13" s="293">
        <v>12</v>
      </c>
      <c r="B13" s="294" t="s">
        <v>343</v>
      </c>
      <c r="C13" s="295" t="s">
        <v>591</v>
      </c>
    </row>
    <row r="14" spans="1:3" ht="15" customHeight="1">
      <c r="A14" s="293">
        <v>13</v>
      </c>
      <c r="B14" s="294" t="s">
        <v>344</v>
      </c>
      <c r="C14" s="296" t="s">
        <v>592</v>
      </c>
    </row>
    <row r="15" spans="1:3" ht="15" customHeight="1">
      <c r="A15" s="293">
        <v>14</v>
      </c>
      <c r="B15" s="294" t="s">
        <v>345</v>
      </c>
      <c r="C15" s="295" t="s">
        <v>593</v>
      </c>
    </row>
    <row r="16" spans="1:3" ht="15" customHeight="1">
      <c r="A16" s="293">
        <v>15</v>
      </c>
      <c r="B16" s="294" t="s">
        <v>346</v>
      </c>
      <c r="C16" s="295" t="s">
        <v>594</v>
      </c>
    </row>
    <row r="17" spans="1:3" ht="15" customHeight="1">
      <c r="A17" s="293">
        <v>16</v>
      </c>
      <c r="B17" s="294" t="s">
        <v>347</v>
      </c>
      <c r="C17" s="295" t="s">
        <v>595</v>
      </c>
    </row>
    <row r="18" spans="1:3" ht="15" customHeight="1">
      <c r="A18" s="293">
        <v>17</v>
      </c>
      <c r="B18" s="294" t="s">
        <v>348</v>
      </c>
      <c r="C18" s="295" t="s">
        <v>596</v>
      </c>
    </row>
    <row r="19" spans="1:3" ht="15" customHeight="1">
      <c r="A19" s="293">
        <v>18</v>
      </c>
      <c r="B19" s="294" t="s">
        <v>349</v>
      </c>
      <c r="C19" s="295" t="s">
        <v>597</v>
      </c>
    </row>
    <row r="20" spans="1:3" ht="15" customHeight="1">
      <c r="A20" s="293">
        <v>19</v>
      </c>
      <c r="B20" s="294" t="s">
        <v>350</v>
      </c>
      <c r="C20" s="295" t="s">
        <v>598</v>
      </c>
    </row>
    <row r="21" spans="1:3" ht="15" customHeight="1">
      <c r="A21" s="293">
        <v>20</v>
      </c>
      <c r="B21" s="294" t="s">
        <v>351</v>
      </c>
      <c r="C21" s="295" t="s">
        <v>599</v>
      </c>
    </row>
    <row r="22" spans="1:3" ht="15" customHeight="1">
      <c r="A22" s="293">
        <v>21</v>
      </c>
      <c r="B22" s="294" t="s">
        <v>352</v>
      </c>
      <c r="C22" s="295" t="s">
        <v>600</v>
      </c>
    </row>
    <row r="23" spans="1:3" ht="15" customHeight="1">
      <c r="A23" s="293">
        <v>22</v>
      </c>
      <c r="B23" s="294" t="s">
        <v>353</v>
      </c>
      <c r="C23" s="295" t="s">
        <v>601</v>
      </c>
    </row>
    <row r="24" spans="1:3" ht="15" customHeight="1">
      <c r="A24" s="293">
        <v>23</v>
      </c>
      <c r="B24" s="294" t="s">
        <v>354</v>
      </c>
      <c r="C24" s="295" t="s">
        <v>602</v>
      </c>
    </row>
    <row r="25" spans="1:3" ht="15" customHeight="1">
      <c r="A25" s="293">
        <v>24</v>
      </c>
      <c r="B25" s="294" t="s">
        <v>355</v>
      </c>
      <c r="C25" s="295" t="s">
        <v>603</v>
      </c>
    </row>
    <row r="26" spans="1:3" ht="15" customHeight="1">
      <c r="A26" s="293">
        <v>25</v>
      </c>
      <c r="B26" s="294" t="s">
        <v>356</v>
      </c>
      <c r="C26" s="295" t="s">
        <v>604</v>
      </c>
    </row>
    <row r="27" spans="1:3" ht="15" customHeight="1">
      <c r="A27" s="293">
        <v>26</v>
      </c>
      <c r="B27" s="294" t="s">
        <v>89</v>
      </c>
      <c r="C27" s="294" t="s">
        <v>605</v>
      </c>
    </row>
    <row r="28" spans="1:3" ht="15" customHeight="1">
      <c r="A28" s="293">
        <v>27</v>
      </c>
      <c r="B28" s="294" t="s">
        <v>357</v>
      </c>
      <c r="C28" s="295" t="s">
        <v>606</v>
      </c>
    </row>
    <row r="29" spans="1:3" ht="15" customHeight="1">
      <c r="A29" s="293">
        <v>28</v>
      </c>
      <c r="B29" s="294" t="s">
        <v>358</v>
      </c>
      <c r="C29" s="295" t="s">
        <v>607</v>
      </c>
    </row>
    <row r="30" spans="1:3" ht="15" customHeight="1">
      <c r="A30" s="293">
        <v>29</v>
      </c>
      <c r="B30" s="294" t="s">
        <v>359</v>
      </c>
      <c r="C30" s="296" t="s">
        <v>608</v>
      </c>
    </row>
    <row r="31" spans="1:3" ht="15" customHeight="1">
      <c r="A31" s="293">
        <v>30</v>
      </c>
      <c r="B31" s="294" t="s">
        <v>360</v>
      </c>
      <c r="C31" s="295" t="s">
        <v>609</v>
      </c>
    </row>
    <row r="32" spans="1:3" ht="15" customHeight="1">
      <c r="A32" s="293">
        <v>31</v>
      </c>
      <c r="B32" s="294" t="s">
        <v>361</v>
      </c>
      <c r="C32" s="295" t="s">
        <v>610</v>
      </c>
    </row>
    <row r="33" spans="1:3" ht="15" customHeight="1">
      <c r="A33" s="293">
        <v>32</v>
      </c>
      <c r="B33" s="294" t="s">
        <v>362</v>
      </c>
      <c r="C33" s="294" t="s">
        <v>605</v>
      </c>
    </row>
    <row r="34" spans="1:3" ht="15" customHeight="1">
      <c r="A34" s="293">
        <v>33</v>
      </c>
      <c r="B34" s="294" t="s">
        <v>363</v>
      </c>
      <c r="C34" s="295" t="s">
        <v>611</v>
      </c>
    </row>
    <row r="35" spans="1:3" ht="15" customHeight="1">
      <c r="A35" s="293">
        <v>34</v>
      </c>
      <c r="B35" s="294" t="s">
        <v>364</v>
      </c>
      <c r="C35" s="295" t="s">
        <v>612</v>
      </c>
    </row>
    <row r="36" spans="1:3" ht="15" customHeight="1">
      <c r="A36" s="293">
        <v>35</v>
      </c>
      <c r="B36" s="294" t="s">
        <v>365</v>
      </c>
      <c r="C36" s="295" t="s">
        <v>613</v>
      </c>
    </row>
    <row r="37" spans="1:3" ht="15" customHeight="1">
      <c r="A37" s="293">
        <v>36</v>
      </c>
      <c r="B37" s="297" t="s">
        <v>366</v>
      </c>
      <c r="C37" s="296" t="s">
        <v>614</v>
      </c>
    </row>
    <row r="38" spans="1:3" ht="15" customHeight="1">
      <c r="A38" s="298">
        <v>37</v>
      </c>
      <c r="B38" s="297" t="s">
        <v>615</v>
      </c>
      <c r="C38" s="295" t="s">
        <v>616</v>
      </c>
    </row>
    <row r="39" spans="1:3" ht="15" customHeight="1">
      <c r="A39" s="298">
        <v>38</v>
      </c>
      <c r="B39" s="297" t="s">
        <v>617</v>
      </c>
      <c r="C39" s="295" t="s">
        <v>618</v>
      </c>
    </row>
    <row r="40" spans="1:3" ht="15" customHeight="1">
      <c r="A40" s="298">
        <v>39</v>
      </c>
      <c r="B40" s="297" t="s">
        <v>619</v>
      </c>
      <c r="C40" s="295" t="s">
        <v>620</v>
      </c>
    </row>
    <row r="41" spans="1:3" ht="15" customHeight="1">
      <c r="A41" s="298">
        <v>40</v>
      </c>
      <c r="B41" s="297" t="s">
        <v>621</v>
      </c>
      <c r="C41" s="295" t="s">
        <v>622</v>
      </c>
    </row>
    <row r="42" spans="1:3" ht="15" customHeight="1">
      <c r="A42" s="298">
        <v>41</v>
      </c>
      <c r="B42" s="297" t="s">
        <v>623</v>
      </c>
      <c r="C42" s="295" t="s">
        <v>624</v>
      </c>
    </row>
    <row r="43" spans="1:3" ht="15" customHeight="1">
      <c r="A43" s="298">
        <v>42</v>
      </c>
      <c r="B43" s="297" t="s">
        <v>625</v>
      </c>
      <c r="C43" s="295" t="s">
        <v>626</v>
      </c>
    </row>
    <row r="44" spans="1:3" ht="15" customHeight="1">
      <c r="A44" s="298">
        <v>43</v>
      </c>
      <c r="B44" s="297" t="s">
        <v>627</v>
      </c>
      <c r="C44" s="295" t="s">
        <v>628</v>
      </c>
    </row>
    <row r="45" spans="1:3" ht="15" customHeight="1">
      <c r="A45" s="298">
        <v>44</v>
      </c>
      <c r="B45" s="297" t="s">
        <v>629</v>
      </c>
      <c r="C45" s="295" t="s">
        <v>630</v>
      </c>
    </row>
    <row r="46" spans="1:3" ht="15" customHeight="1">
      <c r="A46" s="298">
        <v>45</v>
      </c>
      <c r="B46" s="297" t="s">
        <v>631</v>
      </c>
      <c r="C46" s="295" t="s">
        <v>632</v>
      </c>
    </row>
    <row r="47" spans="1:3" ht="15" customHeight="1">
      <c r="A47" s="298">
        <v>46</v>
      </c>
      <c r="B47" s="297" t="s">
        <v>633</v>
      </c>
      <c r="C47" s="295" t="s">
        <v>634</v>
      </c>
    </row>
    <row r="48" spans="1:3" ht="15" customHeight="1">
      <c r="A48" s="298">
        <v>47</v>
      </c>
      <c r="B48" s="297" t="s">
        <v>635</v>
      </c>
      <c r="C48" s="295" t="s">
        <v>636</v>
      </c>
    </row>
    <row r="49" spans="1:11" ht="15" customHeight="1">
      <c r="A49" s="298">
        <v>48</v>
      </c>
      <c r="B49" s="297" t="s">
        <v>637</v>
      </c>
      <c r="C49" s="295" t="s">
        <v>638</v>
      </c>
    </row>
    <row r="50" spans="1:11" ht="15" customHeight="1">
      <c r="A50" s="298">
        <v>49</v>
      </c>
      <c r="B50" s="297" t="s">
        <v>639</v>
      </c>
      <c r="C50" s="295" t="s">
        <v>640</v>
      </c>
    </row>
    <row r="51" spans="1:11" ht="15" customHeight="1">
      <c r="A51" s="298">
        <v>50</v>
      </c>
      <c r="B51" s="297" t="s">
        <v>641</v>
      </c>
      <c r="C51" s="295" t="s">
        <v>642</v>
      </c>
    </row>
    <row r="52" spans="1:11" ht="15" customHeight="1">
      <c r="A52" s="298">
        <v>51</v>
      </c>
      <c r="B52" s="297" t="s">
        <v>643</v>
      </c>
      <c r="C52" s="295" t="s">
        <v>644</v>
      </c>
    </row>
    <row r="53" spans="1:11" ht="15" customHeight="1">
      <c r="A53" s="298">
        <v>52</v>
      </c>
      <c r="B53" s="297" t="s">
        <v>645</v>
      </c>
      <c r="C53" s="295" t="s">
        <v>646</v>
      </c>
    </row>
    <row r="54" spans="1:11" ht="15" customHeight="1">
      <c r="A54" s="298">
        <v>53</v>
      </c>
      <c r="B54" s="38" t="s">
        <v>647</v>
      </c>
      <c r="C54" s="295" t="s">
        <v>648</v>
      </c>
    </row>
    <row r="55" spans="1:11" ht="15" customHeight="1">
      <c r="A55" s="298">
        <v>54</v>
      </c>
      <c r="B55" s="299" t="s">
        <v>1020</v>
      </c>
      <c r="C55" s="300"/>
      <c r="E55" s="518" t="s">
        <v>331</v>
      </c>
      <c r="F55" s="518"/>
      <c r="G55" s="518"/>
      <c r="H55" s="518"/>
      <c r="I55" s="518"/>
      <c r="J55" s="518"/>
      <c r="K55" s="518"/>
    </row>
    <row r="56" spans="1:11" ht="15" customHeight="1">
      <c r="A56" s="298">
        <v>55</v>
      </c>
      <c r="B56" s="299" t="s">
        <v>1019</v>
      </c>
      <c r="C56" s="300"/>
    </row>
  </sheetData>
  <sheetProtection algorithmName="SHA-512" hashValue="nnHWVdVGOxL1DUPRr/Bx2Yg8AxZIzuVpTR0hC/U8XMn3u5R2vg3gLJL8wXkBfgp9y8gsKt2UbTq6JcpC1U6kNw==" saltValue="zRNSgff2SbKXJNfzJudYYA=="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23"/>
  <sheetViews>
    <sheetView workbookViewId="0">
      <selection sqref="A1:C1"/>
    </sheetView>
  </sheetViews>
  <sheetFormatPr defaultRowHeight="15"/>
  <cols>
    <col min="3" max="3" width="10.5703125" style="2" bestFit="1" customWidth="1"/>
  </cols>
  <sheetData>
    <row r="1" spans="1:4" s="34" customFormat="1">
      <c r="A1" s="519" t="s">
        <v>60</v>
      </c>
      <c r="B1" s="520"/>
      <c r="C1" s="521"/>
    </row>
    <row r="2" spans="1:4" s="34" customFormat="1">
      <c r="A2" s="35" t="s">
        <v>2</v>
      </c>
      <c r="B2" s="35" t="s">
        <v>59</v>
      </c>
      <c r="C2" s="35" t="s">
        <v>35</v>
      </c>
    </row>
    <row r="3" spans="1:4" s="34" customFormat="1">
      <c r="A3" s="3">
        <v>2025</v>
      </c>
      <c r="B3" s="3">
        <v>1</v>
      </c>
      <c r="C3" s="14">
        <v>5.0414000000000003</v>
      </c>
    </row>
    <row r="4" spans="1:4" s="34" customFormat="1">
      <c r="A4" s="3">
        <v>2024</v>
      </c>
      <c r="B4" s="3">
        <v>1</v>
      </c>
      <c r="C4" s="14">
        <v>4.9745999999999997</v>
      </c>
    </row>
    <row r="5" spans="1:4" s="34" customFormat="1">
      <c r="A5" s="3">
        <v>2023</v>
      </c>
      <c r="B5" s="3">
        <v>1</v>
      </c>
      <c r="C5" s="14">
        <v>4.9465000000000003</v>
      </c>
    </row>
    <row r="6" spans="1:4" s="34" customFormat="1">
      <c r="A6" s="3">
        <v>2022</v>
      </c>
      <c r="B6" s="3">
        <v>1</v>
      </c>
      <c r="C6" s="14">
        <v>4.9314999999999998</v>
      </c>
    </row>
    <row r="7" spans="1:4" s="34" customFormat="1">
      <c r="A7" s="3">
        <v>2021</v>
      </c>
      <c r="B7" s="3">
        <v>1</v>
      </c>
      <c r="C7" s="14">
        <v>4.9203999999999999</v>
      </c>
    </row>
    <row r="8" spans="1:4" s="34" customFormat="1">
      <c r="A8" s="3">
        <v>2020</v>
      </c>
      <c r="B8" s="3">
        <v>1</v>
      </c>
      <c r="C8" s="14">
        <v>4.8371000000000004</v>
      </c>
    </row>
    <row r="9" spans="1:4" s="34" customFormat="1">
      <c r="A9" s="3">
        <v>2019</v>
      </c>
      <c r="B9" s="3">
        <v>1</v>
      </c>
      <c r="C9" s="14">
        <v>4.7451999999999996</v>
      </c>
    </row>
    <row r="10" spans="1:4" s="34" customFormat="1">
      <c r="A10" s="3">
        <v>2018</v>
      </c>
      <c r="B10" s="3">
        <v>1</v>
      </c>
      <c r="C10" s="14">
        <v>4.6535000000000002</v>
      </c>
    </row>
    <row r="11" spans="1:4">
      <c r="A11" s="3">
        <v>2017</v>
      </c>
      <c r="B11" s="3">
        <v>1</v>
      </c>
      <c r="C11" s="14">
        <v>4.5681000000000003</v>
      </c>
    </row>
    <row r="12" spans="1:4">
      <c r="A12" s="3">
        <v>2016</v>
      </c>
      <c r="B12" s="3">
        <v>1</v>
      </c>
      <c r="C12" s="14">
        <v>4.4908000000000001</v>
      </c>
    </row>
    <row r="13" spans="1:4">
      <c r="A13" s="3">
        <v>2015</v>
      </c>
      <c r="B13" s="3">
        <v>1</v>
      </c>
      <c r="C13" s="14">
        <v>4.4450000000000003</v>
      </c>
      <c r="D13" s="2"/>
    </row>
    <row r="14" spans="1:4">
      <c r="A14" s="3">
        <v>2014</v>
      </c>
      <c r="B14" s="3">
        <v>1</v>
      </c>
      <c r="C14" s="14">
        <v>4.4446000000000003</v>
      </c>
      <c r="D14" s="2"/>
    </row>
    <row r="15" spans="1:4">
      <c r="A15" s="3">
        <v>2013</v>
      </c>
      <c r="B15" s="3">
        <v>1</v>
      </c>
      <c r="C15" s="14">
        <v>4.4189999999999996</v>
      </c>
    </row>
    <row r="16" spans="1:4">
      <c r="A16" s="3">
        <v>2012</v>
      </c>
      <c r="B16" s="3">
        <v>1</v>
      </c>
      <c r="C16" s="14">
        <v>4.4560000000000004</v>
      </c>
    </row>
    <row r="17" spans="1:3">
      <c r="A17" s="3">
        <v>2010</v>
      </c>
      <c r="B17" s="3">
        <v>1</v>
      </c>
      <c r="C17" s="14">
        <v>4.2378999999999998</v>
      </c>
    </row>
    <row r="18" spans="1:3">
      <c r="A18" s="3">
        <v>2009</v>
      </c>
      <c r="B18" s="3">
        <v>1</v>
      </c>
      <c r="C18" s="14">
        <v>4.2099000000000002</v>
      </c>
    </row>
    <row r="19" spans="1:3">
      <c r="A19" s="3">
        <v>2008</v>
      </c>
      <c r="B19" s="3">
        <v>1</v>
      </c>
      <c r="C19" s="14">
        <v>4.1307</v>
      </c>
    </row>
    <row r="20" spans="1:3">
      <c r="A20" s="3">
        <v>2007</v>
      </c>
      <c r="B20" s="3">
        <v>1</v>
      </c>
      <c r="C20" s="14">
        <v>3.6827000000000001</v>
      </c>
    </row>
    <row r="21" spans="1:3">
      <c r="A21" s="3">
        <v>2006</v>
      </c>
      <c r="B21" s="3">
        <v>1</v>
      </c>
      <c r="C21" s="14">
        <v>3.3372999999999999</v>
      </c>
    </row>
    <row r="22" spans="1:3">
      <c r="A22" s="3">
        <v>2005</v>
      </c>
      <c r="B22" s="3">
        <v>1</v>
      </c>
      <c r="C22" s="14">
        <v>3.5245000000000002</v>
      </c>
    </row>
    <row r="23" spans="1:3">
      <c r="A23" s="3">
        <v>2004</v>
      </c>
      <c r="B23" s="3">
        <v>1</v>
      </c>
      <c r="C23" s="14">
        <v>3.6234000000000002</v>
      </c>
    </row>
  </sheetData>
  <sheetProtection algorithmName="SHA-512" hashValue="047hT5rAPoEGeYH8NRKRUUtVkgKu7ZASn5+EFyhUFpcS64u+mBi3GT3usLWm2JTbyB995v1aCZkSJQIj3mJAnQ==" saltValue="vj0p1pK11kuMSSU95idaf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F12" sqref="F12"/>
    </sheetView>
  </sheetViews>
  <sheetFormatPr defaultColWidth="9.140625" defaultRowHeight="15.7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c r="A5" s="448" t="s">
        <v>652</v>
      </c>
      <c r="B5" s="448"/>
      <c r="C5" s="448"/>
      <c r="D5" s="448"/>
      <c r="E5" s="448"/>
      <c r="F5" s="448"/>
      <c r="G5" s="448"/>
      <c r="H5" s="448"/>
      <c r="I5" s="448"/>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IF(OR($B10="",$C10="",$D10="",$E10="",$F10&lt;an_initial,$F10&gt;an_final,$O10=FALSE),"",IF($H10="",CS_STR_A*$G10/P10,CS_STR_A*$H10))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U9loqPucJIw/p9ks3oulfkx229AT399kaJ/6F+aRlghR5MSwHdbDmPwANcpwsSQFKTFrVmIKhSp1TsWdGNPv2g==" saltValue="71vJkwfCX2W+B0X/wyruKQ=="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C10" sqref="C10:G12"/>
    </sheetView>
  </sheetViews>
  <sheetFormatPr defaultColWidth="9.140625" defaultRowHeight="15.7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48" t="s">
        <v>784</v>
      </c>
      <c r="B4" s="448"/>
      <c r="C4" s="448"/>
      <c r="D4" s="448"/>
      <c r="E4" s="448"/>
      <c r="F4" s="448"/>
      <c r="G4" s="448"/>
      <c r="H4" s="448"/>
      <c r="I4" s="448"/>
      <c r="J4" s="196"/>
      <c r="K4" s="196"/>
      <c r="L4" s="196"/>
      <c r="M4" s="196"/>
    </row>
    <row r="5" spans="1:16">
      <c r="A5" s="448" t="s">
        <v>653</v>
      </c>
      <c r="B5" s="448"/>
      <c r="C5" s="448"/>
      <c r="D5" s="448"/>
      <c r="E5" s="448"/>
      <c r="F5" s="448"/>
      <c r="G5" s="448"/>
      <c r="H5" s="448"/>
      <c r="I5" s="448"/>
      <c r="J5" s="196"/>
      <c r="K5" s="196"/>
      <c r="L5" s="196"/>
      <c r="M5" s="196"/>
    </row>
    <row r="6" spans="1:16" ht="13.5" customHeight="1">
      <c r="E6" s="57"/>
      <c r="F6" s="57"/>
      <c r="H6" s="57"/>
      <c r="I6" s="305" t="str">
        <f>CONCATENATE(functie," ",nume_candidat)</f>
        <v>Profesor Pop Mirela-Cristina</v>
      </c>
      <c r="J6" s="305" t="str">
        <f>CONCATENATE(functie," ",nume_candidat)</f>
        <v>Profesor Pop Mirela-Cristina</v>
      </c>
    </row>
    <row r="7" spans="1:16" ht="18.75" customHeight="1">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c r="A10" s="36">
        <v>1</v>
      </c>
      <c r="B10" s="7"/>
      <c r="C10" s="7"/>
      <c r="D10" s="7"/>
      <c r="E10" s="5"/>
      <c r="F10" s="189"/>
      <c r="G10" s="189"/>
      <c r="H10" s="189"/>
      <c r="I10" s="15" t="str">
        <f t="shared" ref="I10" si="1">IF(OR($B10="",$C10="",$D10="",$E10="",$F10&lt;an_initial,$F10&gt;an_final,$O10=FALSE),"",IF($H10="",CS_STR_B*$G10/P10,CS_STR_B*$H10))</f>
        <v/>
      </c>
      <c r="J10" s="15" t="str">
        <f t="shared" ref="J10" si="2">IF(OR($B10="",$C10="",$D10="",$E10="",$F10="",$F10&gt;an_final,$O10=FALSE),"",IF($H10="",CS_STR_B*$G10/P10,CS_STR_B*$H10))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c r="A11" s="36">
        <v>2</v>
      </c>
      <c r="B11" s="7"/>
      <c r="C11" s="7"/>
      <c r="D11" s="7"/>
      <c r="E11" s="5"/>
      <c r="F11" s="189"/>
      <c r="G11" s="189"/>
      <c r="H11" s="189"/>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SI0hxqgRzqPoX3j5gu+m/qgEaNMfZR0Wajl7KWD4+LuZOUkWm9sbnG572FUggLnWz+QkUsbufUuTT4LkPxRFkg==" saltValue="Pptrwq2o+/NJxEOynGr4Kg=="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310</vt:i4>
      </vt:variant>
    </vt:vector>
  </HeadingPairs>
  <TitlesOfParts>
    <vt:vector size="389"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I.5!Print_Area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'II4'!Print_Area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2025-12-08T16:43:11Z</dcterms:modified>
  <cp:category/>
</cp:coreProperties>
</file>